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0" yWindow="0" windowWidth="28800" windowHeight="1188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Order1" hidden="1">255</definedName>
    <definedName name="new" localSheetId="0" hidden="1">[2]CE!#REF!</definedName>
    <definedName name="new" hidden="1">[2]CE!#REF!</definedName>
    <definedName name="_xlnm.Print_Area" localSheetId="1">'F4.1'!$A$1:$S$69</definedName>
    <definedName name="_xlnm.Print_Area" localSheetId="2">'F4.2'!$A$1:$BD$482</definedName>
    <definedName name="_xlnm.Print_Area" localSheetId="3">'F4.3'!$A$1:$N$3822</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 l="1"/>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8" i="2"/>
  <c r="H142" i="3"/>
  <c r="S110" i="3" l="1"/>
  <c r="AS110" i="3"/>
  <c r="A35" i="2" l="1"/>
  <c r="B35" i="2"/>
  <c r="C35" i="2"/>
  <c r="M35" i="2" s="1"/>
  <c r="D35" i="2"/>
  <c r="E35" i="2"/>
  <c r="G35" i="2" s="1"/>
  <c r="F35" i="2"/>
  <c r="I35" i="2"/>
  <c r="J35" i="2"/>
  <c r="L35" i="2"/>
  <c r="A36" i="2"/>
  <c r="B36" i="2"/>
  <c r="C36" i="2"/>
  <c r="M36" i="2" s="1"/>
  <c r="D36" i="2"/>
  <c r="E36" i="2"/>
  <c r="G36" i="2" s="1"/>
  <c r="F36" i="2"/>
  <c r="I36" i="2"/>
  <c r="J36" i="2"/>
  <c r="L36" i="2"/>
  <c r="A37" i="2"/>
  <c r="B37" i="2"/>
  <c r="C37" i="2"/>
  <c r="M37" i="2" s="1"/>
  <c r="D37" i="2"/>
  <c r="E37" i="2"/>
  <c r="G37" i="2" s="1"/>
  <c r="F37" i="2"/>
  <c r="I37" i="2"/>
  <c r="J37" i="2"/>
  <c r="L37" i="2"/>
  <c r="A38" i="2"/>
  <c r="B38" i="2"/>
  <c r="C38" i="2"/>
  <c r="M38" i="2" s="1"/>
  <c r="D38" i="2"/>
  <c r="E38" i="2"/>
  <c r="G38" i="2" s="1"/>
  <c r="F38" i="2"/>
  <c r="I38" i="2"/>
  <c r="J38" i="2"/>
  <c r="L38" i="2"/>
  <c r="A39" i="2"/>
  <c r="B39" i="2"/>
  <c r="C39" i="2"/>
  <c r="M39" i="2" s="1"/>
  <c r="E39" i="2"/>
  <c r="G39" i="2" s="1"/>
  <c r="F39" i="2"/>
  <c r="I39" i="2"/>
  <c r="J39" i="2"/>
  <c r="L39" i="2"/>
  <c r="A40" i="2"/>
  <c r="B40" i="2"/>
  <c r="C40" i="2"/>
  <c r="M40" i="2" s="1"/>
  <c r="E40" i="2"/>
  <c r="G40" i="2" s="1"/>
  <c r="F40" i="2"/>
  <c r="I40" i="2"/>
  <c r="J40" i="2"/>
  <c r="L40" i="2"/>
  <c r="A41" i="2"/>
  <c r="B41" i="2"/>
  <c r="C41" i="2"/>
  <c r="M41" i="2" s="1"/>
  <c r="E41" i="2"/>
  <c r="G41" i="2" s="1"/>
  <c r="F41" i="2"/>
  <c r="I41" i="2"/>
  <c r="J41" i="2"/>
  <c r="L41" i="2"/>
  <c r="A42" i="2"/>
  <c r="B42" i="2"/>
  <c r="C42" i="2"/>
  <c r="M42" i="2" s="1"/>
  <c r="E42" i="2"/>
  <c r="G42" i="2" s="1"/>
  <c r="F42" i="2"/>
  <c r="I42" i="2"/>
  <c r="J42" i="2"/>
  <c r="L42" i="2"/>
  <c r="A43" i="2"/>
  <c r="B43" i="2"/>
  <c r="C43" i="2"/>
  <c r="M43" i="2" s="1"/>
  <c r="E43" i="2"/>
  <c r="G43" i="2" s="1"/>
  <c r="F43" i="2"/>
  <c r="I43" i="2"/>
  <c r="J43" i="2"/>
  <c r="L43" i="2"/>
  <c r="A44" i="2"/>
  <c r="B44" i="2"/>
  <c r="C44" i="2"/>
  <c r="M44" i="2" s="1"/>
  <c r="E44" i="2"/>
  <c r="G44" i="2" s="1"/>
  <c r="F44" i="2"/>
  <c r="I44" i="2"/>
  <c r="J44" i="2"/>
  <c r="L44" i="2"/>
  <c r="A45" i="2"/>
  <c r="B45" i="2"/>
  <c r="C45" i="2"/>
  <c r="M45" i="2" s="1"/>
  <c r="E45" i="2"/>
  <c r="G45" i="2" s="1"/>
  <c r="F45" i="2"/>
  <c r="I45" i="2"/>
  <c r="J45" i="2"/>
  <c r="L45" i="2"/>
  <c r="A46" i="2"/>
  <c r="B46" i="2"/>
  <c r="C46" i="2"/>
  <c r="M46" i="2" s="1"/>
  <c r="E46" i="2"/>
  <c r="G46" i="2" s="1"/>
  <c r="F46" i="2"/>
  <c r="I46" i="2"/>
  <c r="J46" i="2"/>
  <c r="L46" i="2"/>
  <c r="A47" i="2"/>
  <c r="B47" i="2"/>
  <c r="C47" i="2"/>
  <c r="M47" i="2" s="1"/>
  <c r="P47" i="2" s="1"/>
  <c r="S47" i="2" s="1"/>
  <c r="E47" i="2"/>
  <c r="G47" i="2" s="1"/>
  <c r="F47" i="2"/>
  <c r="I47" i="2"/>
  <c r="J47" i="2"/>
  <c r="L47" i="2"/>
  <c r="P37" i="2" l="1"/>
  <c r="S37" i="2" s="1"/>
  <c r="P36" i="2"/>
  <c r="S36" i="2" s="1"/>
  <c r="P35" i="2"/>
  <c r="S35" i="2" s="1"/>
  <c r="P38" i="2"/>
  <c r="S38" i="2" s="1"/>
  <c r="AU484" i="3"/>
  <c r="AV484" i="3"/>
  <c r="AT484" i="3"/>
  <c r="N12" i="1" l="1"/>
  <c r="K13" i="1"/>
  <c r="L13" i="1"/>
  <c r="T13" i="1"/>
  <c r="K3821" i="4" l="1"/>
  <c r="L3821" i="4"/>
  <c r="I3349" i="4"/>
  <c r="J3349" i="4"/>
  <c r="M3349" i="4" s="1"/>
  <c r="I3350" i="4"/>
  <c r="J3350" i="4"/>
  <c r="M3350" i="4" s="1"/>
  <c r="I3351" i="4"/>
  <c r="J3351" i="4"/>
  <c r="M3351" i="4" s="1"/>
  <c r="I3352" i="4"/>
  <c r="J3352" i="4"/>
  <c r="M3352" i="4" s="1"/>
  <c r="I3353" i="4"/>
  <c r="J3353" i="4"/>
  <c r="M3353" i="4" s="1"/>
  <c r="I3354" i="4"/>
  <c r="J3354" i="4"/>
  <c r="M3354" i="4" s="1"/>
  <c r="I3355" i="4"/>
  <c r="J3355" i="4"/>
  <c r="M3355" i="4" s="1"/>
  <c r="I3356" i="4"/>
  <c r="J3356" i="4"/>
  <c r="M3356" i="4" s="1"/>
  <c r="I3357" i="4"/>
  <c r="J3357" i="4"/>
  <c r="M3357" i="4" s="1"/>
  <c r="I3358" i="4"/>
  <c r="J3358" i="4"/>
  <c r="I3359" i="4"/>
  <c r="J3359" i="4"/>
  <c r="M3359" i="4" s="1"/>
  <c r="I3360" i="4"/>
  <c r="J3360" i="4"/>
  <c r="M3360" i="4" s="1"/>
  <c r="I3361" i="4"/>
  <c r="J3361" i="4"/>
  <c r="I3362" i="4"/>
  <c r="J3362" i="4"/>
  <c r="M3362" i="4" s="1"/>
  <c r="I3363" i="4"/>
  <c r="J3363" i="4"/>
  <c r="M3363" i="4" s="1"/>
  <c r="I3364" i="4"/>
  <c r="J3364" i="4"/>
  <c r="I3365" i="4"/>
  <c r="J3365" i="4"/>
  <c r="M3365" i="4" s="1"/>
  <c r="I3366" i="4"/>
  <c r="J3366" i="4"/>
  <c r="M3366" i="4" s="1"/>
  <c r="I3367" i="4"/>
  <c r="J3367" i="4"/>
  <c r="M3367" i="4" s="1"/>
  <c r="I3368" i="4"/>
  <c r="J3368" i="4"/>
  <c r="M3368" i="4" s="1"/>
  <c r="I3369" i="4"/>
  <c r="J3369" i="4"/>
  <c r="M3369" i="4" s="1"/>
  <c r="I3370" i="4"/>
  <c r="J3370" i="4"/>
  <c r="M3370" i="4" s="1"/>
  <c r="I3371" i="4"/>
  <c r="J3371" i="4"/>
  <c r="M3371" i="4" s="1"/>
  <c r="I3372" i="4"/>
  <c r="J3372" i="4"/>
  <c r="M3372" i="4" s="1"/>
  <c r="I3373" i="4"/>
  <c r="J3373" i="4"/>
  <c r="M3373" i="4" s="1"/>
  <c r="I3374" i="4"/>
  <c r="J3374" i="4"/>
  <c r="M3374" i="4" s="1"/>
  <c r="I3375" i="4"/>
  <c r="J3375" i="4"/>
  <c r="M3375" i="4" s="1"/>
  <c r="I3376" i="4"/>
  <c r="J3376" i="4"/>
  <c r="I3377" i="4"/>
  <c r="J3377" i="4"/>
  <c r="M3377" i="4" s="1"/>
  <c r="I3378" i="4"/>
  <c r="J3378" i="4"/>
  <c r="M3378" i="4" s="1"/>
  <c r="I3379" i="4"/>
  <c r="J3379" i="4"/>
  <c r="I3380" i="4"/>
  <c r="J3380" i="4"/>
  <c r="M3380" i="4" s="1"/>
  <c r="I3381" i="4"/>
  <c r="J3381" i="4"/>
  <c r="M3381" i="4" s="1"/>
  <c r="I3382" i="4"/>
  <c r="J3382" i="4"/>
  <c r="I3383" i="4"/>
  <c r="J3383" i="4"/>
  <c r="M3383" i="4" s="1"/>
  <c r="I3384" i="4"/>
  <c r="J3384" i="4"/>
  <c r="M3384" i="4" s="1"/>
  <c r="I3385" i="4"/>
  <c r="J3385" i="4"/>
  <c r="M3385" i="4" s="1"/>
  <c r="I3386" i="4"/>
  <c r="J3386" i="4"/>
  <c r="M3386" i="4" s="1"/>
  <c r="I3387" i="4"/>
  <c r="J3387" i="4"/>
  <c r="M3387" i="4" s="1"/>
  <c r="I3388" i="4"/>
  <c r="J3388" i="4"/>
  <c r="M3388" i="4" s="1"/>
  <c r="I3389" i="4"/>
  <c r="J3389" i="4"/>
  <c r="M3389" i="4" s="1"/>
  <c r="I3390" i="4"/>
  <c r="J3390" i="4"/>
  <c r="M3390" i="4" s="1"/>
  <c r="I3391" i="4"/>
  <c r="J3391" i="4"/>
  <c r="M3391" i="4" s="1"/>
  <c r="I3392" i="4"/>
  <c r="J3392" i="4"/>
  <c r="M3392" i="4" s="1"/>
  <c r="I3393" i="4"/>
  <c r="J3393" i="4"/>
  <c r="M3393" i="4" s="1"/>
  <c r="I3394" i="4"/>
  <c r="J3394" i="4"/>
  <c r="I3395" i="4"/>
  <c r="J3395" i="4"/>
  <c r="M3395" i="4" s="1"/>
  <c r="I3396" i="4"/>
  <c r="J3396" i="4"/>
  <c r="M3396" i="4" s="1"/>
  <c r="I3397" i="4"/>
  <c r="J3397" i="4"/>
  <c r="I3398" i="4"/>
  <c r="J3398" i="4"/>
  <c r="M3398" i="4" s="1"/>
  <c r="I3399" i="4"/>
  <c r="J3399" i="4"/>
  <c r="M3399" i="4" s="1"/>
  <c r="I3400" i="4"/>
  <c r="J3400" i="4"/>
  <c r="I3401" i="4"/>
  <c r="J3401" i="4"/>
  <c r="M3401" i="4" s="1"/>
  <c r="I3402" i="4"/>
  <c r="J3402" i="4"/>
  <c r="M3402" i="4" s="1"/>
  <c r="I3403" i="4"/>
  <c r="J3403" i="4"/>
  <c r="M3403" i="4" s="1"/>
  <c r="I3404" i="4"/>
  <c r="J3404" i="4"/>
  <c r="M3404" i="4" s="1"/>
  <c r="I3405" i="4"/>
  <c r="J3405" i="4"/>
  <c r="M3405" i="4" s="1"/>
  <c r="I3406" i="4"/>
  <c r="J3406" i="4"/>
  <c r="M3406" i="4" s="1"/>
  <c r="I3407" i="4"/>
  <c r="J3407" i="4"/>
  <c r="M3407" i="4" s="1"/>
  <c r="I3408" i="4"/>
  <c r="J3408" i="4"/>
  <c r="M3408" i="4" s="1"/>
  <c r="I3409" i="4"/>
  <c r="J3409" i="4"/>
  <c r="M3409" i="4" s="1"/>
  <c r="I3410" i="4"/>
  <c r="J3410" i="4"/>
  <c r="M3410" i="4" s="1"/>
  <c r="I3411" i="4"/>
  <c r="J3411" i="4"/>
  <c r="M3411" i="4" s="1"/>
  <c r="I3412" i="4"/>
  <c r="J3412" i="4"/>
  <c r="I3413" i="4"/>
  <c r="J3413" i="4"/>
  <c r="M3413" i="4" s="1"/>
  <c r="I3414" i="4"/>
  <c r="J3414" i="4"/>
  <c r="M3414" i="4" s="1"/>
  <c r="I3415" i="4"/>
  <c r="J3415" i="4"/>
  <c r="I3416" i="4"/>
  <c r="J3416" i="4"/>
  <c r="M3416" i="4" s="1"/>
  <c r="I3417" i="4"/>
  <c r="J3417" i="4"/>
  <c r="M3417" i="4" s="1"/>
  <c r="I3418" i="4"/>
  <c r="J3418" i="4"/>
  <c r="I3419" i="4"/>
  <c r="J3419" i="4"/>
  <c r="M3419" i="4" s="1"/>
  <c r="I3420" i="4"/>
  <c r="J3420" i="4"/>
  <c r="M3420" i="4" s="1"/>
  <c r="I3421" i="4"/>
  <c r="J3421" i="4"/>
  <c r="M3421" i="4" s="1"/>
  <c r="I3422" i="4"/>
  <c r="J3422" i="4"/>
  <c r="M3422" i="4" s="1"/>
  <c r="I3423" i="4"/>
  <c r="J3423" i="4"/>
  <c r="M3423" i="4" s="1"/>
  <c r="I3424" i="4"/>
  <c r="J3424" i="4"/>
  <c r="M3424" i="4" s="1"/>
  <c r="I3425" i="4"/>
  <c r="J3425" i="4"/>
  <c r="M3425" i="4" s="1"/>
  <c r="I3426" i="4"/>
  <c r="J3426" i="4"/>
  <c r="M3426" i="4" s="1"/>
  <c r="I3427" i="4"/>
  <c r="J3427" i="4"/>
  <c r="M3427" i="4" s="1"/>
  <c r="I3428" i="4"/>
  <c r="J3428" i="4"/>
  <c r="M3428" i="4" s="1"/>
  <c r="I3429" i="4"/>
  <c r="J3429" i="4"/>
  <c r="M3429" i="4" s="1"/>
  <c r="I3430" i="4"/>
  <c r="J3430" i="4"/>
  <c r="I3431" i="4"/>
  <c r="J3431" i="4"/>
  <c r="M3431" i="4" s="1"/>
  <c r="I3432" i="4"/>
  <c r="J3432" i="4"/>
  <c r="M3432" i="4" s="1"/>
  <c r="I3433" i="4"/>
  <c r="J3433" i="4"/>
  <c r="I3434" i="4"/>
  <c r="J3434" i="4"/>
  <c r="M3434" i="4" s="1"/>
  <c r="I3435" i="4"/>
  <c r="J3435" i="4"/>
  <c r="M3435" i="4" s="1"/>
  <c r="I3436" i="4"/>
  <c r="J3436" i="4"/>
  <c r="I3437" i="4"/>
  <c r="J3437" i="4"/>
  <c r="M3437" i="4" s="1"/>
  <c r="I3438" i="4"/>
  <c r="J3438" i="4"/>
  <c r="M3438" i="4" s="1"/>
  <c r="I3439" i="4"/>
  <c r="J3439" i="4"/>
  <c r="M3439" i="4" s="1"/>
  <c r="I3440" i="4"/>
  <c r="J3440" i="4"/>
  <c r="M3440" i="4" s="1"/>
  <c r="I3441" i="4"/>
  <c r="J3441" i="4"/>
  <c r="M3441" i="4" s="1"/>
  <c r="I3442" i="4"/>
  <c r="J3442" i="4"/>
  <c r="M3442" i="4" s="1"/>
  <c r="I3443" i="4"/>
  <c r="J3443" i="4"/>
  <c r="M3443" i="4" s="1"/>
  <c r="I3444" i="4"/>
  <c r="J3444" i="4"/>
  <c r="M3444" i="4" s="1"/>
  <c r="I3445" i="4"/>
  <c r="J3445" i="4"/>
  <c r="M3445" i="4" s="1"/>
  <c r="I3446" i="4"/>
  <c r="J3446" i="4"/>
  <c r="M3446" i="4" s="1"/>
  <c r="I3447" i="4"/>
  <c r="J3447" i="4"/>
  <c r="M3447" i="4" s="1"/>
  <c r="I3448" i="4"/>
  <c r="J3448" i="4"/>
  <c r="I3449" i="4"/>
  <c r="J3449" i="4"/>
  <c r="M3449" i="4" s="1"/>
  <c r="I3450" i="4"/>
  <c r="J3450" i="4"/>
  <c r="M3450" i="4" s="1"/>
  <c r="I3451" i="4"/>
  <c r="J3451" i="4"/>
  <c r="M3451" i="4" s="1"/>
  <c r="I3452" i="4"/>
  <c r="J3452" i="4"/>
  <c r="M3452" i="4" s="1"/>
  <c r="I3453" i="4"/>
  <c r="J3453" i="4"/>
  <c r="I3454" i="4"/>
  <c r="J3454" i="4"/>
  <c r="M3454" i="4" s="1"/>
  <c r="I3455" i="4"/>
  <c r="J3455" i="4"/>
  <c r="M3455" i="4" s="1"/>
  <c r="I3456" i="4"/>
  <c r="J3456" i="4"/>
  <c r="M3456" i="4" s="1"/>
  <c r="I3457" i="4"/>
  <c r="J3457" i="4"/>
  <c r="M3457" i="4" s="1"/>
  <c r="I3458" i="4"/>
  <c r="J3458" i="4"/>
  <c r="M3458" i="4" s="1"/>
  <c r="I3459" i="4"/>
  <c r="J3459" i="4"/>
  <c r="M3459" i="4" s="1"/>
  <c r="I3460" i="4"/>
  <c r="J3460" i="4"/>
  <c r="M3460" i="4" s="1"/>
  <c r="O3460" i="4" s="1"/>
  <c r="I3461" i="4"/>
  <c r="J3461" i="4"/>
  <c r="M3461" i="4" s="1"/>
  <c r="I3462" i="4"/>
  <c r="J3462" i="4"/>
  <c r="M3462" i="4" s="1"/>
  <c r="I3463" i="4"/>
  <c r="J3463" i="4"/>
  <c r="I3464" i="4"/>
  <c r="J3464" i="4"/>
  <c r="M3464" i="4" s="1"/>
  <c r="I3465" i="4"/>
  <c r="J3465" i="4"/>
  <c r="M3465" i="4" s="1"/>
  <c r="I3466" i="4"/>
  <c r="J3466" i="4"/>
  <c r="I3467" i="4"/>
  <c r="J3467" i="4"/>
  <c r="M3467" i="4" s="1"/>
  <c r="I3468" i="4"/>
  <c r="J3468" i="4"/>
  <c r="M3468" i="4" s="1"/>
  <c r="I3469" i="4"/>
  <c r="J3469" i="4"/>
  <c r="M3469" i="4" s="1"/>
  <c r="I3470" i="4"/>
  <c r="J3470" i="4"/>
  <c r="M3470" i="4" s="1"/>
  <c r="I3471" i="4"/>
  <c r="J3471" i="4"/>
  <c r="I3472" i="4"/>
  <c r="J3472" i="4"/>
  <c r="M3472" i="4" s="1"/>
  <c r="I3473" i="4"/>
  <c r="J3473" i="4"/>
  <c r="M3473" i="4" s="1"/>
  <c r="I3474" i="4"/>
  <c r="J3474" i="4"/>
  <c r="M3474" i="4" s="1"/>
  <c r="I3475" i="4"/>
  <c r="J3475" i="4"/>
  <c r="M3475" i="4" s="1"/>
  <c r="I3476" i="4"/>
  <c r="J3476" i="4"/>
  <c r="M3476" i="4" s="1"/>
  <c r="I3477" i="4"/>
  <c r="J3477" i="4"/>
  <c r="M3477" i="4" s="1"/>
  <c r="I3478" i="4"/>
  <c r="J3478" i="4"/>
  <c r="I3479" i="4"/>
  <c r="J3479" i="4"/>
  <c r="M3479" i="4" s="1"/>
  <c r="I3480" i="4"/>
  <c r="J3480" i="4"/>
  <c r="I3481" i="4"/>
  <c r="J3481" i="4"/>
  <c r="I3482" i="4"/>
  <c r="J3482" i="4"/>
  <c r="M3482" i="4" s="1"/>
  <c r="I3483" i="4"/>
  <c r="J3483" i="4"/>
  <c r="M3483" i="4" s="1"/>
  <c r="I3484" i="4"/>
  <c r="J3484" i="4"/>
  <c r="M3484" i="4" s="1"/>
  <c r="I3485" i="4"/>
  <c r="J3485" i="4"/>
  <c r="M3485" i="4" s="1"/>
  <c r="I3486" i="4"/>
  <c r="J3486" i="4"/>
  <c r="M3486" i="4" s="1"/>
  <c r="I3487" i="4"/>
  <c r="J3487" i="4"/>
  <c r="M3487" i="4" s="1"/>
  <c r="I3488" i="4"/>
  <c r="J3488" i="4"/>
  <c r="M3488" i="4" s="1"/>
  <c r="I3489" i="4"/>
  <c r="J3489" i="4"/>
  <c r="M3489" i="4" s="1"/>
  <c r="I3490" i="4"/>
  <c r="J3490" i="4"/>
  <c r="I3491" i="4"/>
  <c r="J3491" i="4"/>
  <c r="M3491" i="4" s="1"/>
  <c r="I3492" i="4"/>
  <c r="J3492" i="4"/>
  <c r="M3492" i="4" s="1"/>
  <c r="I3493" i="4"/>
  <c r="J3493" i="4"/>
  <c r="M3493" i="4" s="1"/>
  <c r="I3494" i="4"/>
  <c r="J3494" i="4"/>
  <c r="M3494" i="4" s="1"/>
  <c r="I3495" i="4"/>
  <c r="J3495" i="4"/>
  <c r="M3495" i="4" s="1"/>
  <c r="I3496" i="4"/>
  <c r="J3496" i="4"/>
  <c r="M3496" i="4" s="1"/>
  <c r="I3497" i="4"/>
  <c r="J3497" i="4"/>
  <c r="M3497" i="4" s="1"/>
  <c r="I3498" i="4"/>
  <c r="J3498" i="4"/>
  <c r="M3498" i="4" s="1"/>
  <c r="I3499" i="4"/>
  <c r="J3499" i="4"/>
  <c r="M3499" i="4" s="1"/>
  <c r="I3500" i="4"/>
  <c r="J3500" i="4"/>
  <c r="M3500" i="4" s="1"/>
  <c r="I3501" i="4"/>
  <c r="J3501" i="4"/>
  <c r="M3501" i="4" s="1"/>
  <c r="I3502" i="4"/>
  <c r="J3502" i="4"/>
  <c r="M3502" i="4" s="1"/>
  <c r="I3503" i="4"/>
  <c r="J3503" i="4"/>
  <c r="M3503" i="4" s="1"/>
  <c r="I3504" i="4"/>
  <c r="J3504" i="4"/>
  <c r="I3505" i="4"/>
  <c r="J3505" i="4"/>
  <c r="M3505" i="4" s="1"/>
  <c r="I3506" i="4"/>
  <c r="J3506" i="4"/>
  <c r="M3506" i="4" s="1"/>
  <c r="I3507" i="4"/>
  <c r="J3507" i="4"/>
  <c r="M3507" i="4" s="1"/>
  <c r="I3508" i="4"/>
  <c r="J3508" i="4"/>
  <c r="I3509" i="4"/>
  <c r="J3509" i="4"/>
  <c r="M3509" i="4" s="1"/>
  <c r="I3510" i="4"/>
  <c r="J3510" i="4"/>
  <c r="M3510" i="4" s="1"/>
  <c r="I3511" i="4"/>
  <c r="J3511" i="4"/>
  <c r="M3511" i="4" s="1"/>
  <c r="I3512" i="4"/>
  <c r="J3512" i="4"/>
  <c r="M3512" i="4" s="1"/>
  <c r="I3513" i="4"/>
  <c r="J3513" i="4"/>
  <c r="M3513" i="4" s="1"/>
  <c r="I3514" i="4"/>
  <c r="J3514" i="4"/>
  <c r="M3514" i="4" s="1"/>
  <c r="I3515" i="4"/>
  <c r="J3515" i="4"/>
  <c r="M3515" i="4" s="1"/>
  <c r="I3516" i="4"/>
  <c r="J3516" i="4"/>
  <c r="I3517" i="4"/>
  <c r="J3517" i="4"/>
  <c r="M3517" i="4" s="1"/>
  <c r="I3518" i="4"/>
  <c r="J3518" i="4"/>
  <c r="M3518" i="4" s="1"/>
  <c r="I3519" i="4"/>
  <c r="J3519" i="4"/>
  <c r="M3519" i="4" s="1"/>
  <c r="I3520" i="4"/>
  <c r="J3520" i="4"/>
  <c r="I3521" i="4"/>
  <c r="J3521" i="4"/>
  <c r="M3521" i="4" s="1"/>
  <c r="I3522" i="4"/>
  <c r="J3522" i="4"/>
  <c r="I3523" i="4"/>
  <c r="J3523" i="4"/>
  <c r="I3524" i="4"/>
  <c r="J3524" i="4"/>
  <c r="M3524" i="4" s="1"/>
  <c r="I3525" i="4"/>
  <c r="J3525" i="4"/>
  <c r="M3525" i="4" s="1"/>
  <c r="I3526" i="4"/>
  <c r="J3526" i="4"/>
  <c r="M3526" i="4" s="1"/>
  <c r="I3527" i="4"/>
  <c r="J3527" i="4"/>
  <c r="M3527" i="4" s="1"/>
  <c r="I3528" i="4"/>
  <c r="J3528" i="4"/>
  <c r="I3529" i="4"/>
  <c r="J3529" i="4"/>
  <c r="M3529" i="4" s="1"/>
  <c r="I3530" i="4"/>
  <c r="J3530" i="4"/>
  <c r="M3530" i="4" s="1"/>
  <c r="I3531" i="4"/>
  <c r="J3531" i="4"/>
  <c r="M3531" i="4" s="1"/>
  <c r="I3532" i="4"/>
  <c r="J3532" i="4"/>
  <c r="I3533" i="4"/>
  <c r="J3533" i="4"/>
  <c r="M3533" i="4" s="1"/>
  <c r="I3534" i="4"/>
  <c r="J3534" i="4"/>
  <c r="M3534" i="4" s="1"/>
  <c r="I3535" i="4"/>
  <c r="J3535" i="4"/>
  <c r="I3536" i="4"/>
  <c r="J3536" i="4"/>
  <c r="M3536" i="4" s="1"/>
  <c r="I3537" i="4"/>
  <c r="J3537" i="4"/>
  <c r="M3537" i="4" s="1"/>
  <c r="I3538" i="4"/>
  <c r="J3538" i="4"/>
  <c r="I3539" i="4"/>
  <c r="J3539" i="4"/>
  <c r="M3539" i="4" s="1"/>
  <c r="I3540" i="4"/>
  <c r="J3540" i="4"/>
  <c r="M3540" i="4" s="1"/>
  <c r="I3541" i="4"/>
  <c r="J3541" i="4"/>
  <c r="M3541" i="4" s="1"/>
  <c r="I3542" i="4"/>
  <c r="J3542" i="4"/>
  <c r="M3542" i="4" s="1"/>
  <c r="I3543" i="4"/>
  <c r="J3543" i="4"/>
  <c r="M3543" i="4" s="1"/>
  <c r="I3544" i="4"/>
  <c r="J3544" i="4"/>
  <c r="M3544" i="4" s="1"/>
  <c r="I3545" i="4"/>
  <c r="J3545" i="4"/>
  <c r="M3545" i="4" s="1"/>
  <c r="I3546" i="4"/>
  <c r="J3546" i="4"/>
  <c r="M3546" i="4" s="1"/>
  <c r="I3547" i="4"/>
  <c r="J3547" i="4"/>
  <c r="M3547" i="4" s="1"/>
  <c r="I3548" i="4"/>
  <c r="J3548" i="4"/>
  <c r="M3548" i="4" s="1"/>
  <c r="I3549" i="4"/>
  <c r="J3549" i="4"/>
  <c r="M3549" i="4" s="1"/>
  <c r="I3550" i="4"/>
  <c r="J3550" i="4"/>
  <c r="I3551" i="4"/>
  <c r="J3551" i="4"/>
  <c r="M3551" i="4" s="1"/>
  <c r="I3552" i="4"/>
  <c r="J3552" i="4"/>
  <c r="M3552" i="4" s="1"/>
  <c r="I3553" i="4"/>
  <c r="J3553" i="4"/>
  <c r="I3554" i="4"/>
  <c r="J3554" i="4"/>
  <c r="M3554" i="4" s="1"/>
  <c r="I3555" i="4"/>
  <c r="J3555" i="4"/>
  <c r="M3555" i="4" s="1"/>
  <c r="I3556" i="4"/>
  <c r="J3556" i="4"/>
  <c r="I3557" i="4"/>
  <c r="J3557" i="4"/>
  <c r="M3557" i="4" s="1"/>
  <c r="I3558" i="4"/>
  <c r="J3558" i="4"/>
  <c r="M3558" i="4" s="1"/>
  <c r="I3559" i="4"/>
  <c r="J3559" i="4"/>
  <c r="M3559" i="4" s="1"/>
  <c r="I3560" i="4"/>
  <c r="J3560" i="4"/>
  <c r="M3560" i="4" s="1"/>
  <c r="I3561" i="4"/>
  <c r="J3561" i="4"/>
  <c r="M3561" i="4" s="1"/>
  <c r="I3562" i="4"/>
  <c r="J3562" i="4"/>
  <c r="M3562" i="4" s="1"/>
  <c r="I3563" i="4"/>
  <c r="J3563" i="4"/>
  <c r="M3563" i="4" s="1"/>
  <c r="I3564" i="4"/>
  <c r="J3564" i="4"/>
  <c r="M3564" i="4" s="1"/>
  <c r="I3565" i="4"/>
  <c r="J3565" i="4"/>
  <c r="I3566" i="4"/>
  <c r="J3566" i="4"/>
  <c r="M3566" i="4" s="1"/>
  <c r="I3567" i="4"/>
  <c r="J3567" i="4"/>
  <c r="M3567" i="4" s="1"/>
  <c r="I3568" i="4"/>
  <c r="J3568" i="4"/>
  <c r="I3569" i="4"/>
  <c r="J3569" i="4"/>
  <c r="M3569" i="4" s="1"/>
  <c r="I3570" i="4"/>
  <c r="J3570" i="4"/>
  <c r="M3570" i="4" s="1"/>
  <c r="I3571" i="4"/>
  <c r="J3571" i="4"/>
  <c r="M3571" i="4" s="1"/>
  <c r="I3572" i="4"/>
  <c r="J3572" i="4"/>
  <c r="M3572" i="4" s="1"/>
  <c r="I3573" i="4"/>
  <c r="J3573" i="4"/>
  <c r="M3573" i="4" s="1"/>
  <c r="I3574" i="4"/>
  <c r="J3574" i="4"/>
  <c r="M3574" i="4" s="1"/>
  <c r="I3575" i="4"/>
  <c r="J3575" i="4"/>
  <c r="M3575" i="4" s="1"/>
  <c r="I3576" i="4"/>
  <c r="J3576" i="4"/>
  <c r="I3577" i="4"/>
  <c r="J3577" i="4"/>
  <c r="I3578" i="4"/>
  <c r="J3578" i="4"/>
  <c r="M3578" i="4" s="1"/>
  <c r="I3579" i="4"/>
  <c r="J3579" i="4"/>
  <c r="M3579" i="4" s="1"/>
  <c r="I3580" i="4"/>
  <c r="J3580" i="4"/>
  <c r="I3581" i="4"/>
  <c r="J3581" i="4"/>
  <c r="M3581" i="4" s="1"/>
  <c r="I3582" i="4"/>
  <c r="J3582" i="4"/>
  <c r="M3582" i="4" s="1"/>
  <c r="I3583" i="4"/>
  <c r="J3583" i="4"/>
  <c r="M3583" i="4" s="1"/>
  <c r="I3584" i="4"/>
  <c r="J3584" i="4"/>
  <c r="M3584" i="4" s="1"/>
  <c r="I3585" i="4"/>
  <c r="J3585" i="4"/>
  <c r="M3585" i="4" s="1"/>
  <c r="I3586" i="4"/>
  <c r="J3586" i="4"/>
  <c r="M3586" i="4" s="1"/>
  <c r="I3587" i="4"/>
  <c r="J3587" i="4"/>
  <c r="M3587" i="4" s="1"/>
  <c r="I3588" i="4"/>
  <c r="J3588" i="4"/>
  <c r="I3589" i="4"/>
  <c r="J3589" i="4"/>
  <c r="I3590" i="4"/>
  <c r="J3590" i="4"/>
  <c r="M3590" i="4" s="1"/>
  <c r="I3591" i="4"/>
  <c r="J3591" i="4"/>
  <c r="M3591" i="4" s="1"/>
  <c r="I3592" i="4"/>
  <c r="J3592" i="4"/>
  <c r="M3592" i="4" s="1"/>
  <c r="I3593" i="4"/>
  <c r="J3593" i="4"/>
  <c r="M3593" i="4" s="1"/>
  <c r="I3594" i="4"/>
  <c r="J3594" i="4"/>
  <c r="M3594" i="4" s="1"/>
  <c r="I3595" i="4"/>
  <c r="J3595" i="4"/>
  <c r="M3595" i="4" s="1"/>
  <c r="I3596" i="4"/>
  <c r="J3596" i="4"/>
  <c r="M3596" i="4" s="1"/>
  <c r="I3597" i="4"/>
  <c r="J3597" i="4"/>
  <c r="M3597" i="4" s="1"/>
  <c r="I3598" i="4"/>
  <c r="J3598" i="4"/>
  <c r="M3598" i="4" s="1"/>
  <c r="I3599" i="4"/>
  <c r="J3599" i="4"/>
  <c r="M3599" i="4" s="1"/>
  <c r="I3600" i="4"/>
  <c r="J3600" i="4"/>
  <c r="M3600" i="4" s="1"/>
  <c r="I3601" i="4"/>
  <c r="J3601" i="4"/>
  <c r="I3602" i="4"/>
  <c r="J3602" i="4"/>
  <c r="M3602" i="4" s="1"/>
  <c r="I3603" i="4"/>
  <c r="J3603" i="4"/>
  <c r="M3603" i="4" s="1"/>
  <c r="I3604" i="4"/>
  <c r="J3604" i="4"/>
  <c r="I3605" i="4"/>
  <c r="J3605" i="4"/>
  <c r="M3605" i="4" s="1"/>
  <c r="I3606" i="4"/>
  <c r="J3606" i="4"/>
  <c r="M3606" i="4" s="1"/>
  <c r="I3607" i="4"/>
  <c r="J3607" i="4"/>
  <c r="I3608" i="4"/>
  <c r="J3608" i="4"/>
  <c r="M3608" i="4" s="1"/>
  <c r="I3609" i="4"/>
  <c r="J3609" i="4"/>
  <c r="M3609" i="4" s="1"/>
  <c r="I3610" i="4"/>
  <c r="J3610" i="4"/>
  <c r="M3610" i="4" s="1"/>
  <c r="I3611" i="4"/>
  <c r="J3611" i="4"/>
  <c r="M3611" i="4" s="1"/>
  <c r="I3612" i="4"/>
  <c r="J3612" i="4"/>
  <c r="I3613" i="4"/>
  <c r="J3613" i="4"/>
  <c r="M3613" i="4" s="1"/>
  <c r="I3614" i="4"/>
  <c r="J3614" i="4"/>
  <c r="M3614" i="4" s="1"/>
  <c r="I3615" i="4"/>
  <c r="J3615" i="4"/>
  <c r="M3615" i="4" s="1"/>
  <c r="I3616" i="4"/>
  <c r="J3616" i="4"/>
  <c r="I3617" i="4"/>
  <c r="J3617" i="4"/>
  <c r="M3617" i="4" s="1"/>
  <c r="I3618" i="4"/>
  <c r="J3618" i="4"/>
  <c r="M3618" i="4" s="1"/>
  <c r="I3619" i="4"/>
  <c r="J3619" i="4"/>
  <c r="I3620" i="4"/>
  <c r="J3620" i="4"/>
  <c r="M3620" i="4" s="1"/>
  <c r="I3621" i="4"/>
  <c r="J3621" i="4"/>
  <c r="M3621" i="4" s="1"/>
  <c r="I3622" i="4"/>
  <c r="J3622" i="4"/>
  <c r="I3623" i="4"/>
  <c r="J3623" i="4"/>
  <c r="M3623" i="4" s="1"/>
  <c r="I3624" i="4"/>
  <c r="J3624" i="4"/>
  <c r="M3624" i="4" s="1"/>
  <c r="I3625" i="4"/>
  <c r="J3625" i="4"/>
  <c r="M3625" i="4" s="1"/>
  <c r="I3626" i="4"/>
  <c r="J3626" i="4"/>
  <c r="M3626" i="4" s="1"/>
  <c r="I3627" i="4"/>
  <c r="J3627" i="4"/>
  <c r="M3627" i="4" s="1"/>
  <c r="I3628" i="4"/>
  <c r="J3628" i="4"/>
  <c r="M3628" i="4" s="1"/>
  <c r="I3629" i="4"/>
  <c r="J3629" i="4"/>
  <c r="M3629" i="4" s="1"/>
  <c r="I3630" i="4"/>
  <c r="J3630" i="4"/>
  <c r="I3631" i="4"/>
  <c r="J3631" i="4"/>
  <c r="I3632" i="4"/>
  <c r="J3632" i="4"/>
  <c r="M3632" i="4" s="1"/>
  <c r="I3633" i="4"/>
  <c r="J3633" i="4"/>
  <c r="M3633" i="4" s="1"/>
  <c r="I3634" i="4"/>
  <c r="J3634" i="4"/>
  <c r="I3635" i="4"/>
  <c r="J3635" i="4"/>
  <c r="M3635" i="4" s="1"/>
  <c r="I3636" i="4"/>
  <c r="J3636" i="4"/>
  <c r="M3636" i="4" s="1"/>
  <c r="I3637" i="4"/>
  <c r="J3637" i="4"/>
  <c r="M3637" i="4" s="1"/>
  <c r="I3638" i="4"/>
  <c r="J3638" i="4"/>
  <c r="M3638" i="4" s="1"/>
  <c r="I3639" i="4"/>
  <c r="J3639" i="4"/>
  <c r="M3639" i="4" s="1"/>
  <c r="I3640" i="4"/>
  <c r="J3640" i="4"/>
  <c r="M3640" i="4" s="1"/>
  <c r="I3641" i="4"/>
  <c r="J3641" i="4"/>
  <c r="M3641" i="4" s="1"/>
  <c r="I3642" i="4"/>
  <c r="J3642" i="4"/>
  <c r="M3642" i="4" s="1"/>
  <c r="I3643" i="4"/>
  <c r="J3643" i="4"/>
  <c r="I3644" i="4"/>
  <c r="J3644" i="4"/>
  <c r="M3644" i="4" s="1"/>
  <c r="I3645" i="4"/>
  <c r="J3645" i="4"/>
  <c r="M3645" i="4" s="1"/>
  <c r="I3646" i="4"/>
  <c r="J3646" i="4"/>
  <c r="I3647" i="4"/>
  <c r="J3647" i="4"/>
  <c r="M3647" i="4" s="1"/>
  <c r="I3648" i="4"/>
  <c r="J3648" i="4"/>
  <c r="M3648" i="4" s="1"/>
  <c r="I3649" i="4"/>
  <c r="J3649" i="4"/>
  <c r="I3650" i="4"/>
  <c r="J3650" i="4"/>
  <c r="M3650" i="4" s="1"/>
  <c r="I3651" i="4"/>
  <c r="J3651" i="4"/>
  <c r="M3651" i="4" s="1"/>
  <c r="I3652" i="4"/>
  <c r="J3652" i="4"/>
  <c r="M3652" i="4" s="1"/>
  <c r="I3653" i="4"/>
  <c r="J3653" i="4"/>
  <c r="M3653" i="4" s="1"/>
  <c r="I3654" i="4"/>
  <c r="J3654" i="4"/>
  <c r="M3654" i="4" s="1"/>
  <c r="I3655" i="4"/>
  <c r="J3655" i="4"/>
  <c r="M3655" i="4" s="1"/>
  <c r="I3656" i="4"/>
  <c r="J3656" i="4"/>
  <c r="M3656" i="4" s="1"/>
  <c r="I3657" i="4"/>
  <c r="J3657" i="4"/>
  <c r="M3657" i="4" s="1"/>
  <c r="I3658" i="4"/>
  <c r="J3658" i="4"/>
  <c r="M3658" i="4" s="1"/>
  <c r="I3659" i="4"/>
  <c r="J3659" i="4"/>
  <c r="M3659" i="4" s="1"/>
  <c r="I3660" i="4"/>
  <c r="J3660" i="4"/>
  <c r="M3660" i="4" s="1"/>
  <c r="I3661" i="4"/>
  <c r="J3661" i="4"/>
  <c r="I3662" i="4"/>
  <c r="J3662" i="4"/>
  <c r="M3662" i="4" s="1"/>
  <c r="I3663" i="4"/>
  <c r="J3663" i="4"/>
  <c r="M3663" i="4" s="1"/>
  <c r="I3664" i="4"/>
  <c r="J3664" i="4"/>
  <c r="I3665" i="4"/>
  <c r="J3665" i="4"/>
  <c r="M3665" i="4" s="1"/>
  <c r="I3666" i="4"/>
  <c r="J3666" i="4"/>
  <c r="I3667" i="4"/>
  <c r="J3667" i="4"/>
  <c r="M3667" i="4" s="1"/>
  <c r="I3668" i="4"/>
  <c r="J3668" i="4"/>
  <c r="M3668" i="4" s="1"/>
  <c r="I3669" i="4"/>
  <c r="J3669" i="4"/>
  <c r="M3669" i="4" s="1"/>
  <c r="I3670" i="4"/>
  <c r="J3670" i="4"/>
  <c r="M3670" i="4" s="1"/>
  <c r="I3671" i="4"/>
  <c r="J3671" i="4"/>
  <c r="M3671" i="4" s="1"/>
  <c r="I3672" i="4"/>
  <c r="J3672" i="4"/>
  <c r="M3672" i="4" s="1"/>
  <c r="I3673" i="4"/>
  <c r="J3673" i="4"/>
  <c r="M3673" i="4" s="1"/>
  <c r="I3674" i="4"/>
  <c r="J3674" i="4"/>
  <c r="M3674" i="4" s="1"/>
  <c r="I3675" i="4"/>
  <c r="J3675" i="4"/>
  <c r="M3675" i="4" s="1"/>
  <c r="I3676" i="4"/>
  <c r="J3676" i="4"/>
  <c r="I3677" i="4"/>
  <c r="J3677" i="4"/>
  <c r="M3677" i="4" s="1"/>
  <c r="I3678" i="4"/>
  <c r="J3678" i="4"/>
  <c r="I3679" i="4"/>
  <c r="J3679" i="4"/>
  <c r="M3679" i="4" s="1"/>
  <c r="I3680" i="4"/>
  <c r="J3680" i="4"/>
  <c r="M3680" i="4" s="1"/>
  <c r="I3681" i="4"/>
  <c r="J3681" i="4"/>
  <c r="M3681" i="4" s="1"/>
  <c r="I3682" i="4"/>
  <c r="J3682" i="4"/>
  <c r="M3682" i="4" s="1"/>
  <c r="I3683" i="4"/>
  <c r="J3683" i="4"/>
  <c r="M3683" i="4" s="1"/>
  <c r="I3684" i="4"/>
  <c r="J3684" i="4"/>
  <c r="M3684" i="4" s="1"/>
  <c r="I3685" i="4"/>
  <c r="J3685" i="4"/>
  <c r="I3686" i="4"/>
  <c r="J3686" i="4"/>
  <c r="M3686" i="4" s="1"/>
  <c r="I3687" i="4"/>
  <c r="J3687" i="4"/>
  <c r="M3687" i="4" s="1"/>
  <c r="I3688" i="4"/>
  <c r="J3688" i="4"/>
  <c r="I3689" i="4"/>
  <c r="J3689" i="4"/>
  <c r="M3689" i="4" s="1"/>
  <c r="I3690" i="4"/>
  <c r="J3690" i="4"/>
  <c r="M3690" i="4" s="1"/>
  <c r="I3691" i="4"/>
  <c r="J3691" i="4"/>
  <c r="M3691" i="4" s="1"/>
  <c r="I3692" i="4"/>
  <c r="J3692" i="4"/>
  <c r="M3692" i="4" s="1"/>
  <c r="I3693" i="4"/>
  <c r="J3693" i="4"/>
  <c r="M3693" i="4" s="1"/>
  <c r="I3694" i="4"/>
  <c r="J3694" i="4"/>
  <c r="M3694" i="4" s="1"/>
  <c r="I3695" i="4"/>
  <c r="J3695" i="4"/>
  <c r="M3695" i="4" s="1"/>
  <c r="I3696" i="4"/>
  <c r="J3696" i="4"/>
  <c r="M3696" i="4" s="1"/>
  <c r="I3697" i="4"/>
  <c r="J3697" i="4"/>
  <c r="I3698" i="4"/>
  <c r="J3698" i="4"/>
  <c r="M3698" i="4" s="1"/>
  <c r="I3699" i="4"/>
  <c r="J3699" i="4"/>
  <c r="M3699" i="4" s="1"/>
  <c r="I3700" i="4"/>
  <c r="J3700" i="4"/>
  <c r="I3701" i="4"/>
  <c r="J3701" i="4"/>
  <c r="M3701" i="4" s="1"/>
  <c r="I3702" i="4"/>
  <c r="J3702" i="4"/>
  <c r="M3702" i="4" s="1"/>
  <c r="I3703" i="4"/>
  <c r="J3703" i="4"/>
  <c r="M3703" i="4" s="1"/>
  <c r="I3704" i="4"/>
  <c r="J3704" i="4"/>
  <c r="M3704" i="4" s="1"/>
  <c r="I3705" i="4"/>
  <c r="J3705" i="4"/>
  <c r="M3705" i="4" s="1"/>
  <c r="I3706" i="4"/>
  <c r="J3706" i="4"/>
  <c r="M3706" i="4" s="1"/>
  <c r="I3707" i="4"/>
  <c r="J3707" i="4"/>
  <c r="M3707" i="4" s="1"/>
  <c r="I3708" i="4"/>
  <c r="J3708" i="4"/>
  <c r="M3708" i="4" s="1"/>
  <c r="I3709" i="4"/>
  <c r="J3709" i="4"/>
  <c r="M3709" i="4" s="1"/>
  <c r="I3710" i="4"/>
  <c r="J3710" i="4"/>
  <c r="M3710" i="4" s="1"/>
  <c r="I3711" i="4"/>
  <c r="J3711" i="4"/>
  <c r="M3711" i="4" s="1"/>
  <c r="I3712" i="4"/>
  <c r="J3712" i="4"/>
  <c r="I3713" i="4"/>
  <c r="J3713" i="4"/>
  <c r="M3713" i="4" s="1"/>
  <c r="I3714" i="4"/>
  <c r="J3714" i="4"/>
  <c r="M3714" i="4" s="1"/>
  <c r="I3715" i="4"/>
  <c r="J3715" i="4"/>
  <c r="M3715" i="4" s="1"/>
  <c r="I3716" i="4"/>
  <c r="J3716" i="4"/>
  <c r="M3716" i="4" s="1"/>
  <c r="I3717" i="4"/>
  <c r="J3717" i="4"/>
  <c r="M3717" i="4" s="1"/>
  <c r="I3718" i="4"/>
  <c r="J3718" i="4"/>
  <c r="M3718" i="4" s="1"/>
  <c r="I3719" i="4"/>
  <c r="J3719" i="4"/>
  <c r="M3719" i="4" s="1"/>
  <c r="I3720" i="4"/>
  <c r="J3720" i="4"/>
  <c r="M3720" i="4" s="1"/>
  <c r="I3721" i="4"/>
  <c r="J3721" i="4"/>
  <c r="M3721" i="4" s="1"/>
  <c r="I3722" i="4"/>
  <c r="J3722" i="4"/>
  <c r="M3722" i="4" s="1"/>
  <c r="I3723" i="4"/>
  <c r="J3723" i="4"/>
  <c r="M3723" i="4" s="1"/>
  <c r="I3724" i="4"/>
  <c r="J3724" i="4"/>
  <c r="M3724" i="4" s="1"/>
  <c r="I3725" i="4"/>
  <c r="J3725" i="4"/>
  <c r="M3725" i="4" s="1"/>
  <c r="I3726" i="4"/>
  <c r="J3726" i="4"/>
  <c r="M3726" i="4" s="1"/>
  <c r="I3727" i="4"/>
  <c r="J3727" i="4"/>
  <c r="I3728" i="4"/>
  <c r="J3728" i="4"/>
  <c r="M3728" i="4" s="1"/>
  <c r="I3729" i="4"/>
  <c r="J3729" i="4"/>
  <c r="M3729" i="4" s="1"/>
  <c r="I3730" i="4"/>
  <c r="J3730" i="4"/>
  <c r="M3730" i="4" s="1"/>
  <c r="I3731" i="4"/>
  <c r="J3731" i="4"/>
  <c r="M3731" i="4" s="1"/>
  <c r="I3732" i="4"/>
  <c r="J3732" i="4"/>
  <c r="M3732" i="4" s="1"/>
  <c r="I3733" i="4"/>
  <c r="J3733" i="4"/>
  <c r="I3734" i="4"/>
  <c r="J3734" i="4"/>
  <c r="M3734" i="4" s="1"/>
  <c r="I3735" i="4"/>
  <c r="J3735" i="4"/>
  <c r="M3735" i="4" s="1"/>
  <c r="I3736" i="4"/>
  <c r="J3736" i="4"/>
  <c r="M3736" i="4" s="1"/>
  <c r="I3737" i="4"/>
  <c r="J3737" i="4"/>
  <c r="M3737" i="4" s="1"/>
  <c r="I3738" i="4"/>
  <c r="J3738" i="4"/>
  <c r="M3738" i="4" s="1"/>
  <c r="I3739" i="4"/>
  <c r="J3739" i="4"/>
  <c r="M3739" i="4" s="1"/>
  <c r="I3740" i="4"/>
  <c r="J3740" i="4"/>
  <c r="M3740" i="4" s="1"/>
  <c r="I3741" i="4"/>
  <c r="J3741" i="4"/>
  <c r="M3741" i="4" s="1"/>
  <c r="I3742" i="4"/>
  <c r="J3742" i="4"/>
  <c r="M3742" i="4" s="1"/>
  <c r="I3743" i="4"/>
  <c r="J3743" i="4"/>
  <c r="M3743" i="4" s="1"/>
  <c r="I3744" i="4"/>
  <c r="J3744" i="4"/>
  <c r="M3744" i="4" s="1"/>
  <c r="I3745" i="4"/>
  <c r="J3745" i="4"/>
  <c r="M3745" i="4" s="1"/>
  <c r="I3746" i="4"/>
  <c r="J3746" i="4"/>
  <c r="M3746" i="4" s="1"/>
  <c r="I3747" i="4"/>
  <c r="J3747" i="4"/>
  <c r="M3747" i="4" s="1"/>
  <c r="I3748" i="4"/>
  <c r="J3748" i="4"/>
  <c r="M3748" i="4" s="1"/>
  <c r="I3749" i="4"/>
  <c r="J3749" i="4"/>
  <c r="M3749" i="4" s="1"/>
  <c r="I3750" i="4"/>
  <c r="J3750" i="4"/>
  <c r="M3750" i="4" s="1"/>
  <c r="I3751" i="4"/>
  <c r="J3751" i="4"/>
  <c r="M3751" i="4" s="1"/>
  <c r="I3752" i="4"/>
  <c r="J3752" i="4"/>
  <c r="M3752" i="4" s="1"/>
  <c r="I3753" i="4"/>
  <c r="J3753" i="4"/>
  <c r="M3753" i="4" s="1"/>
  <c r="I3754" i="4"/>
  <c r="J3754" i="4"/>
  <c r="M3754" i="4" s="1"/>
  <c r="I3755" i="4"/>
  <c r="J3755" i="4"/>
  <c r="M3755" i="4" s="1"/>
  <c r="I3756" i="4"/>
  <c r="J3756" i="4"/>
  <c r="I3757" i="4"/>
  <c r="J3757" i="4"/>
  <c r="M3757" i="4" s="1"/>
  <c r="I3758" i="4"/>
  <c r="J3758" i="4"/>
  <c r="M3758" i="4" s="1"/>
  <c r="I3759" i="4"/>
  <c r="J3759" i="4"/>
  <c r="M3759" i="4" s="1"/>
  <c r="I3760" i="4"/>
  <c r="J3760" i="4"/>
  <c r="M3760" i="4" s="1"/>
  <c r="I3761" i="4"/>
  <c r="J3761" i="4"/>
  <c r="M3761" i="4" s="1"/>
  <c r="I3762" i="4"/>
  <c r="J3762" i="4"/>
  <c r="M3762" i="4" s="1"/>
  <c r="I3763" i="4"/>
  <c r="J3763" i="4"/>
  <c r="M3763" i="4" s="1"/>
  <c r="I3764" i="4"/>
  <c r="J3764" i="4"/>
  <c r="M3764" i="4" s="1"/>
  <c r="I3765" i="4"/>
  <c r="J3765" i="4"/>
  <c r="M3765" i="4" s="1"/>
  <c r="I3766" i="4"/>
  <c r="J3766" i="4"/>
  <c r="M3766" i="4" s="1"/>
  <c r="I3767" i="4"/>
  <c r="J3767" i="4"/>
  <c r="M3767" i="4" s="1"/>
  <c r="I3768" i="4"/>
  <c r="J3768" i="4"/>
  <c r="M3768" i="4" s="1"/>
  <c r="I3769" i="4"/>
  <c r="J3769" i="4"/>
  <c r="M3769" i="4" s="1"/>
  <c r="I3770" i="4"/>
  <c r="J3770" i="4"/>
  <c r="M3770" i="4" s="1"/>
  <c r="I3771" i="4"/>
  <c r="J3771" i="4"/>
  <c r="M3771" i="4" s="1"/>
  <c r="I3772" i="4"/>
  <c r="J3772" i="4"/>
  <c r="M3772" i="4" s="1"/>
  <c r="I3773" i="4"/>
  <c r="J3773" i="4"/>
  <c r="M3773" i="4" s="1"/>
  <c r="I3774" i="4"/>
  <c r="J3774" i="4"/>
  <c r="M3774" i="4" s="1"/>
  <c r="I3775" i="4"/>
  <c r="J3775" i="4"/>
  <c r="I3776" i="4"/>
  <c r="J3776" i="4"/>
  <c r="M3776" i="4" s="1"/>
  <c r="I3777" i="4"/>
  <c r="J3777" i="4"/>
  <c r="M3777" i="4" s="1"/>
  <c r="I3778" i="4"/>
  <c r="J3778" i="4"/>
  <c r="M3778" i="4" s="1"/>
  <c r="I3779" i="4"/>
  <c r="J3779" i="4"/>
  <c r="M3779" i="4" s="1"/>
  <c r="I3780" i="4"/>
  <c r="J3780" i="4"/>
  <c r="M3780" i="4" s="1"/>
  <c r="I3781" i="4"/>
  <c r="J3781" i="4"/>
  <c r="M3781" i="4" s="1"/>
  <c r="I3782" i="4"/>
  <c r="J3782" i="4"/>
  <c r="M3782" i="4" s="1"/>
  <c r="I3783" i="4"/>
  <c r="J3783" i="4"/>
  <c r="M3783" i="4" s="1"/>
  <c r="I3784" i="4"/>
  <c r="J3784" i="4"/>
  <c r="M3784" i="4" s="1"/>
  <c r="I3785" i="4"/>
  <c r="J3785" i="4"/>
  <c r="M3785" i="4" s="1"/>
  <c r="I3786" i="4"/>
  <c r="J3786" i="4"/>
  <c r="M3786" i="4" s="1"/>
  <c r="I3787" i="4"/>
  <c r="J3787" i="4"/>
  <c r="M3787" i="4" s="1"/>
  <c r="I3788" i="4"/>
  <c r="J3788" i="4"/>
  <c r="M3788" i="4" s="1"/>
  <c r="I3789" i="4"/>
  <c r="J3789" i="4"/>
  <c r="M3789" i="4" s="1"/>
  <c r="I3790" i="4"/>
  <c r="J3790" i="4"/>
  <c r="M3790" i="4" s="1"/>
  <c r="I3791" i="4"/>
  <c r="J3791" i="4"/>
  <c r="M3791" i="4" s="1"/>
  <c r="I3792" i="4"/>
  <c r="J3792" i="4"/>
  <c r="M3792" i="4" s="1"/>
  <c r="I3793" i="4"/>
  <c r="J3793" i="4"/>
  <c r="M3793" i="4" s="1"/>
  <c r="I3794" i="4"/>
  <c r="J3794" i="4"/>
  <c r="M3794" i="4" s="1"/>
  <c r="I3795" i="4"/>
  <c r="J3795" i="4"/>
  <c r="M3795" i="4" s="1"/>
  <c r="I3796" i="4"/>
  <c r="J3796" i="4"/>
  <c r="M3796" i="4" s="1"/>
  <c r="I3797" i="4"/>
  <c r="J3797" i="4"/>
  <c r="M3797" i="4" s="1"/>
  <c r="I3798" i="4"/>
  <c r="J3798" i="4"/>
  <c r="M3798" i="4" s="1"/>
  <c r="I3799" i="4"/>
  <c r="J3799" i="4"/>
  <c r="M3799" i="4" s="1"/>
  <c r="I3800" i="4"/>
  <c r="J3800" i="4"/>
  <c r="M3800" i="4" s="1"/>
  <c r="I3801" i="4"/>
  <c r="J3801" i="4"/>
  <c r="M3801" i="4" s="1"/>
  <c r="I3802" i="4"/>
  <c r="J3802" i="4"/>
  <c r="M3802" i="4" s="1"/>
  <c r="I3803" i="4"/>
  <c r="J3803" i="4"/>
  <c r="M3803" i="4" s="1"/>
  <c r="I3804" i="4"/>
  <c r="J3804" i="4"/>
  <c r="M3804" i="4" s="1"/>
  <c r="I3805" i="4"/>
  <c r="J3805" i="4"/>
  <c r="M3805" i="4" s="1"/>
  <c r="I3806" i="4"/>
  <c r="J3806" i="4"/>
  <c r="M3806" i="4" s="1"/>
  <c r="I3807" i="4"/>
  <c r="J3807" i="4"/>
  <c r="M3807" i="4" s="1"/>
  <c r="I3808" i="4"/>
  <c r="J3808" i="4"/>
  <c r="M3808" i="4" s="1"/>
  <c r="I3809" i="4"/>
  <c r="J3809" i="4"/>
  <c r="M3809" i="4" s="1"/>
  <c r="I3810" i="4"/>
  <c r="J3810" i="4"/>
  <c r="M3810" i="4" s="1"/>
  <c r="I3811" i="4"/>
  <c r="J3811" i="4"/>
  <c r="M3811" i="4" s="1"/>
  <c r="I3812" i="4"/>
  <c r="J3812" i="4"/>
  <c r="M3812" i="4" s="1"/>
  <c r="I3813" i="4"/>
  <c r="J3813" i="4"/>
  <c r="M3813" i="4" s="1"/>
  <c r="I3814" i="4"/>
  <c r="J3814" i="4"/>
  <c r="M3814" i="4" s="1"/>
  <c r="I3815" i="4"/>
  <c r="J3815" i="4"/>
  <c r="M3815" i="4" s="1"/>
  <c r="I3816" i="4"/>
  <c r="J3816" i="4"/>
  <c r="M3816" i="4" s="1"/>
  <c r="I3817" i="4"/>
  <c r="J3817" i="4"/>
  <c r="M3817" i="4" s="1"/>
  <c r="I3818" i="4"/>
  <c r="J3818" i="4"/>
  <c r="M3818" i="4" s="1"/>
  <c r="I3819" i="4"/>
  <c r="J3819" i="4"/>
  <c r="M3819" i="4" s="1"/>
  <c r="I3820" i="4"/>
  <c r="J3820" i="4"/>
  <c r="M3820" i="4" s="1"/>
  <c r="J3348" i="4"/>
  <c r="M3348" i="4" s="1"/>
  <c r="I3348" i="4"/>
  <c r="I3821" i="4" s="1"/>
  <c r="M3775" i="4"/>
  <c r="M3756" i="4"/>
  <c r="M3733" i="4"/>
  <c r="M3727" i="4"/>
  <c r="M3712" i="4"/>
  <c r="M3700" i="4"/>
  <c r="M3697" i="4"/>
  <c r="M3688" i="4"/>
  <c r="M3685" i="4"/>
  <c r="M3678" i="4"/>
  <c r="M3676" i="4"/>
  <c r="M3666" i="4"/>
  <c r="M3664" i="4"/>
  <c r="M3661" i="4"/>
  <c r="M3649" i="4"/>
  <c r="M3646" i="4"/>
  <c r="M3643" i="4"/>
  <c r="M3634" i="4"/>
  <c r="M3631" i="4"/>
  <c r="M3630" i="4"/>
  <c r="M3622" i="4"/>
  <c r="M3619" i="4"/>
  <c r="M3616" i="4"/>
  <c r="M3612" i="4"/>
  <c r="M3607" i="4"/>
  <c r="M3604" i="4"/>
  <c r="M3601" i="4"/>
  <c r="M3589" i="4"/>
  <c r="M3588" i="4"/>
  <c r="M3580" i="4"/>
  <c r="M3577" i="4"/>
  <c r="M3576" i="4"/>
  <c r="M3568" i="4"/>
  <c r="M3565" i="4"/>
  <c r="M3556" i="4"/>
  <c r="M3553" i="4"/>
  <c r="M3550" i="4"/>
  <c r="M3538" i="4"/>
  <c r="M3535" i="4"/>
  <c r="M3532" i="4"/>
  <c r="M3528" i="4"/>
  <c r="M3523" i="4"/>
  <c r="M3522" i="4"/>
  <c r="M3520" i="4"/>
  <c r="M3516" i="4"/>
  <c r="M3508" i="4"/>
  <c r="M3504" i="4"/>
  <c r="M3490" i="4"/>
  <c r="M3481" i="4"/>
  <c r="M3480" i="4"/>
  <c r="M3478" i="4"/>
  <c r="M3471" i="4"/>
  <c r="O3471" i="4" s="1"/>
  <c r="M3466" i="4"/>
  <c r="O3466" i="4" s="1"/>
  <c r="M3463" i="4"/>
  <c r="O3463" i="4" s="1"/>
  <c r="M3453" i="4"/>
  <c r="O3453" i="4" s="1"/>
  <c r="M3448" i="4"/>
  <c r="M3436" i="4"/>
  <c r="M3433" i="4"/>
  <c r="M3430" i="4"/>
  <c r="M3418" i="4"/>
  <c r="M3415" i="4"/>
  <c r="M3412" i="4"/>
  <c r="M3400" i="4"/>
  <c r="M3397" i="4"/>
  <c r="M3394" i="4"/>
  <c r="M3382" i="4"/>
  <c r="M3379" i="4"/>
  <c r="M3376" i="4"/>
  <c r="M3364" i="4"/>
  <c r="M3361" i="4"/>
  <c r="M3358" i="4"/>
  <c r="M3347" i="4"/>
  <c r="G3347" i="4"/>
  <c r="E3347" i="4"/>
  <c r="C3347" i="4"/>
  <c r="A3347" i="4"/>
  <c r="F3346" i="4"/>
  <c r="E3346" i="4"/>
  <c r="A3346" i="4"/>
  <c r="I3343" i="4"/>
  <c r="J3343" i="4"/>
  <c r="M3343" i="4" s="1"/>
  <c r="A3344" i="4"/>
  <c r="A3821" i="4" s="1"/>
  <c r="B3344" i="4"/>
  <c r="B3821" i="4" s="1"/>
  <c r="C3344" i="4"/>
  <c r="E3344" i="4"/>
  <c r="I2872" i="4"/>
  <c r="J2872" i="4"/>
  <c r="M2872" i="4" s="1"/>
  <c r="I2873" i="4"/>
  <c r="J2873" i="4"/>
  <c r="M2873" i="4" s="1"/>
  <c r="I2874" i="4"/>
  <c r="J2874" i="4"/>
  <c r="M2874" i="4" s="1"/>
  <c r="I2875" i="4"/>
  <c r="J2875" i="4"/>
  <c r="M2875" i="4" s="1"/>
  <c r="I2876" i="4"/>
  <c r="J2876" i="4"/>
  <c r="M2876" i="4" s="1"/>
  <c r="I2877" i="4"/>
  <c r="J2877" i="4"/>
  <c r="M2877" i="4" s="1"/>
  <c r="I2878" i="4"/>
  <c r="J2878" i="4"/>
  <c r="M2878" i="4" s="1"/>
  <c r="I2879" i="4"/>
  <c r="J2879" i="4"/>
  <c r="M2879" i="4" s="1"/>
  <c r="I2880" i="4"/>
  <c r="J2880" i="4"/>
  <c r="M2880" i="4" s="1"/>
  <c r="I2881" i="4"/>
  <c r="J2881" i="4"/>
  <c r="M2881" i="4" s="1"/>
  <c r="I2882" i="4"/>
  <c r="J2882" i="4"/>
  <c r="M2882" i="4" s="1"/>
  <c r="I2883" i="4"/>
  <c r="J2883" i="4"/>
  <c r="M2883" i="4" s="1"/>
  <c r="I2884" i="4"/>
  <c r="J2884" i="4"/>
  <c r="M2884" i="4" s="1"/>
  <c r="I2885" i="4"/>
  <c r="J2885" i="4"/>
  <c r="M2885" i="4" s="1"/>
  <c r="I2886" i="4"/>
  <c r="J2886" i="4"/>
  <c r="M2886" i="4" s="1"/>
  <c r="I2887" i="4"/>
  <c r="J2887" i="4"/>
  <c r="M2887" i="4" s="1"/>
  <c r="I2888" i="4"/>
  <c r="J2888" i="4"/>
  <c r="M2888" i="4" s="1"/>
  <c r="I2889" i="4"/>
  <c r="J2889" i="4"/>
  <c r="M2889" i="4" s="1"/>
  <c r="I2890" i="4"/>
  <c r="J2890" i="4"/>
  <c r="M2890" i="4" s="1"/>
  <c r="I2891" i="4"/>
  <c r="J2891" i="4"/>
  <c r="M2891" i="4" s="1"/>
  <c r="I2892" i="4"/>
  <c r="J2892" i="4"/>
  <c r="M2892" i="4" s="1"/>
  <c r="I2893" i="4"/>
  <c r="J2893" i="4"/>
  <c r="M2893" i="4" s="1"/>
  <c r="I2894" i="4"/>
  <c r="J2894" i="4"/>
  <c r="I2895" i="4"/>
  <c r="J2895" i="4"/>
  <c r="M2895" i="4" s="1"/>
  <c r="I2896" i="4"/>
  <c r="J2896" i="4"/>
  <c r="M2896" i="4" s="1"/>
  <c r="I2897" i="4"/>
  <c r="J2897" i="4"/>
  <c r="M2897" i="4" s="1"/>
  <c r="I2898" i="4"/>
  <c r="J2898" i="4"/>
  <c r="M2898" i="4" s="1"/>
  <c r="I2899" i="4"/>
  <c r="J2899" i="4"/>
  <c r="M2899" i="4" s="1"/>
  <c r="I2900" i="4"/>
  <c r="J2900" i="4"/>
  <c r="I2901" i="4"/>
  <c r="J2901" i="4"/>
  <c r="M2901" i="4" s="1"/>
  <c r="I2902" i="4"/>
  <c r="J2902" i="4"/>
  <c r="M2902" i="4" s="1"/>
  <c r="I2903" i="4"/>
  <c r="J2903" i="4"/>
  <c r="M2903" i="4" s="1"/>
  <c r="I2904" i="4"/>
  <c r="J2904" i="4"/>
  <c r="M2904" i="4" s="1"/>
  <c r="I2905" i="4"/>
  <c r="J2905" i="4"/>
  <c r="M2905" i="4" s="1"/>
  <c r="I2906" i="4"/>
  <c r="J2906" i="4"/>
  <c r="M2906" i="4" s="1"/>
  <c r="I2907" i="4"/>
  <c r="J2907" i="4"/>
  <c r="M2907" i="4" s="1"/>
  <c r="I2908" i="4"/>
  <c r="J2908" i="4"/>
  <c r="M2908" i="4" s="1"/>
  <c r="I2909" i="4"/>
  <c r="J2909" i="4"/>
  <c r="M2909" i="4" s="1"/>
  <c r="I2910" i="4"/>
  <c r="J2910" i="4"/>
  <c r="M2910" i="4" s="1"/>
  <c r="I2911" i="4"/>
  <c r="J2911" i="4"/>
  <c r="M2911" i="4" s="1"/>
  <c r="I2912" i="4"/>
  <c r="J2912" i="4"/>
  <c r="M2912" i="4" s="1"/>
  <c r="I2913" i="4"/>
  <c r="J2913" i="4"/>
  <c r="M2913" i="4" s="1"/>
  <c r="I2914" i="4"/>
  <c r="J2914" i="4"/>
  <c r="M2914" i="4" s="1"/>
  <c r="I2915" i="4"/>
  <c r="J2915" i="4"/>
  <c r="M2915" i="4" s="1"/>
  <c r="I2916" i="4"/>
  <c r="J2916" i="4"/>
  <c r="M2916" i="4" s="1"/>
  <c r="I2917" i="4"/>
  <c r="J2917" i="4"/>
  <c r="M2917" i="4" s="1"/>
  <c r="I2918" i="4"/>
  <c r="J2918" i="4"/>
  <c r="M2918" i="4" s="1"/>
  <c r="I2919" i="4"/>
  <c r="J2919" i="4"/>
  <c r="M2919" i="4" s="1"/>
  <c r="I2920" i="4"/>
  <c r="J2920" i="4"/>
  <c r="M2920" i="4" s="1"/>
  <c r="I2921" i="4"/>
  <c r="J2921" i="4"/>
  <c r="M2921" i="4" s="1"/>
  <c r="I2922" i="4"/>
  <c r="J2922" i="4"/>
  <c r="M2922" i="4" s="1"/>
  <c r="I2923" i="4"/>
  <c r="J2923" i="4"/>
  <c r="M2923" i="4" s="1"/>
  <c r="I2924" i="4"/>
  <c r="J2924" i="4"/>
  <c r="M2924" i="4" s="1"/>
  <c r="I2925" i="4"/>
  <c r="J2925" i="4"/>
  <c r="M2925" i="4" s="1"/>
  <c r="I2926" i="4"/>
  <c r="J2926" i="4"/>
  <c r="M2926" i="4" s="1"/>
  <c r="I2927" i="4"/>
  <c r="J2927" i="4"/>
  <c r="M2927" i="4" s="1"/>
  <c r="I2928" i="4"/>
  <c r="J2928" i="4"/>
  <c r="M2928" i="4" s="1"/>
  <c r="I2929" i="4"/>
  <c r="J2929" i="4"/>
  <c r="M2929" i="4" s="1"/>
  <c r="I2930" i="4"/>
  <c r="J2930" i="4"/>
  <c r="I2931" i="4"/>
  <c r="J2931" i="4"/>
  <c r="M2931" i="4" s="1"/>
  <c r="I2932" i="4"/>
  <c r="J2932" i="4"/>
  <c r="M2932" i="4" s="1"/>
  <c r="I2933" i="4"/>
  <c r="J2933" i="4"/>
  <c r="I2934" i="4"/>
  <c r="J2934" i="4"/>
  <c r="M2934" i="4" s="1"/>
  <c r="I2935" i="4"/>
  <c r="J2935" i="4"/>
  <c r="M2935" i="4" s="1"/>
  <c r="I2936" i="4"/>
  <c r="J2936" i="4"/>
  <c r="M2936" i="4" s="1"/>
  <c r="I2937" i="4"/>
  <c r="J2937" i="4"/>
  <c r="M2937" i="4" s="1"/>
  <c r="I2938" i="4"/>
  <c r="J2938" i="4"/>
  <c r="M2938" i="4" s="1"/>
  <c r="I2939" i="4"/>
  <c r="J2939" i="4"/>
  <c r="M2939" i="4" s="1"/>
  <c r="I2940" i="4"/>
  <c r="J2940" i="4"/>
  <c r="M2940" i="4" s="1"/>
  <c r="I2941" i="4"/>
  <c r="J2941" i="4"/>
  <c r="M2941" i="4" s="1"/>
  <c r="I2942" i="4"/>
  <c r="J2942" i="4"/>
  <c r="M2942" i="4" s="1"/>
  <c r="I2943" i="4"/>
  <c r="J2943" i="4"/>
  <c r="M2943" i="4" s="1"/>
  <c r="I2944" i="4"/>
  <c r="J2944" i="4"/>
  <c r="M2944" i="4" s="1"/>
  <c r="I2945" i="4"/>
  <c r="J2945" i="4"/>
  <c r="M2945" i="4" s="1"/>
  <c r="I2946" i="4"/>
  <c r="J2946" i="4"/>
  <c r="M2946" i="4" s="1"/>
  <c r="I2947" i="4"/>
  <c r="J2947" i="4"/>
  <c r="M2947" i="4" s="1"/>
  <c r="I2948" i="4"/>
  <c r="J2948" i="4"/>
  <c r="M2948" i="4" s="1"/>
  <c r="I2949" i="4"/>
  <c r="J2949" i="4"/>
  <c r="M2949" i="4" s="1"/>
  <c r="I2950" i="4"/>
  <c r="J2950" i="4"/>
  <c r="M2950" i="4" s="1"/>
  <c r="I2951" i="4"/>
  <c r="J2951" i="4"/>
  <c r="M2951" i="4" s="1"/>
  <c r="I2952" i="4"/>
  <c r="J2952" i="4"/>
  <c r="M2952" i="4" s="1"/>
  <c r="I2953" i="4"/>
  <c r="J2953" i="4"/>
  <c r="M2953" i="4" s="1"/>
  <c r="I2954" i="4"/>
  <c r="J2954" i="4"/>
  <c r="M2954" i="4" s="1"/>
  <c r="I2955" i="4"/>
  <c r="J2955" i="4"/>
  <c r="M2955" i="4" s="1"/>
  <c r="I2956" i="4"/>
  <c r="J2956" i="4"/>
  <c r="M2956" i="4" s="1"/>
  <c r="I2957" i="4"/>
  <c r="J2957" i="4"/>
  <c r="M2957" i="4" s="1"/>
  <c r="I2958" i="4"/>
  <c r="J2958" i="4"/>
  <c r="M2958" i="4" s="1"/>
  <c r="I2959" i="4"/>
  <c r="J2959" i="4"/>
  <c r="M2959" i="4" s="1"/>
  <c r="I2960" i="4"/>
  <c r="J2960" i="4"/>
  <c r="M2960" i="4" s="1"/>
  <c r="I2961" i="4"/>
  <c r="J2961" i="4"/>
  <c r="M2961" i="4" s="1"/>
  <c r="I2962" i="4"/>
  <c r="J2962" i="4"/>
  <c r="M2962" i="4" s="1"/>
  <c r="I2963" i="4"/>
  <c r="J2963" i="4"/>
  <c r="I2964" i="4"/>
  <c r="J2964" i="4"/>
  <c r="M2964" i="4" s="1"/>
  <c r="I2965" i="4"/>
  <c r="J2965" i="4"/>
  <c r="M2965" i="4" s="1"/>
  <c r="I2966" i="4"/>
  <c r="J2966" i="4"/>
  <c r="I2967" i="4"/>
  <c r="J2967" i="4"/>
  <c r="M2967" i="4" s="1"/>
  <c r="I2968" i="4"/>
  <c r="J2968" i="4"/>
  <c r="M2968" i="4" s="1"/>
  <c r="I2969" i="4"/>
  <c r="J2969" i="4"/>
  <c r="M2969" i="4" s="1"/>
  <c r="I2970" i="4"/>
  <c r="J2970" i="4"/>
  <c r="M2970" i="4" s="1"/>
  <c r="I2971" i="4"/>
  <c r="J2971" i="4"/>
  <c r="M2971" i="4" s="1"/>
  <c r="I2972" i="4"/>
  <c r="J2972" i="4"/>
  <c r="M2972" i="4" s="1"/>
  <c r="I2973" i="4"/>
  <c r="J2973" i="4"/>
  <c r="M2973" i="4" s="1"/>
  <c r="O2973" i="4" s="1"/>
  <c r="I2974" i="4"/>
  <c r="J2974" i="4"/>
  <c r="M2974" i="4" s="1"/>
  <c r="O2974" i="4" s="1"/>
  <c r="P2974" i="4" s="1"/>
  <c r="I2975" i="4"/>
  <c r="J2975" i="4"/>
  <c r="M2975" i="4" s="1"/>
  <c r="I2976" i="4"/>
  <c r="J2976" i="4"/>
  <c r="M2976" i="4" s="1"/>
  <c r="O2976" i="4" s="1"/>
  <c r="I2977" i="4"/>
  <c r="J2977" i="4"/>
  <c r="M2977" i="4" s="1"/>
  <c r="O2977" i="4" s="1"/>
  <c r="P2977" i="4" s="1"/>
  <c r="I2978" i="4"/>
  <c r="J2978" i="4"/>
  <c r="M2978" i="4" s="1"/>
  <c r="I2979" i="4"/>
  <c r="J2979" i="4"/>
  <c r="M2979" i="4" s="1"/>
  <c r="I2980" i="4"/>
  <c r="J2980" i="4"/>
  <c r="M2980" i="4" s="1"/>
  <c r="O2980" i="4" s="1"/>
  <c r="P2980" i="4" s="1"/>
  <c r="I2981" i="4"/>
  <c r="J2981" i="4"/>
  <c r="M2981" i="4" s="1"/>
  <c r="I2982" i="4"/>
  <c r="J2982" i="4"/>
  <c r="M2982" i="4" s="1"/>
  <c r="I2983" i="4"/>
  <c r="J2983" i="4"/>
  <c r="M2983" i="4" s="1"/>
  <c r="O2983" i="4" s="1"/>
  <c r="P2983" i="4" s="1"/>
  <c r="I2984" i="4"/>
  <c r="J2984" i="4"/>
  <c r="M2984" i="4" s="1"/>
  <c r="I2985" i="4"/>
  <c r="J2985" i="4"/>
  <c r="M2985" i="4" s="1"/>
  <c r="O2985" i="4" s="1"/>
  <c r="I2986" i="4"/>
  <c r="J2986" i="4"/>
  <c r="M2986" i="4" s="1"/>
  <c r="O2986" i="4" s="1"/>
  <c r="P2986" i="4" s="1"/>
  <c r="I2987" i="4"/>
  <c r="J2987" i="4"/>
  <c r="M2987" i="4" s="1"/>
  <c r="I2988" i="4"/>
  <c r="J2988" i="4"/>
  <c r="M2988" i="4" s="1"/>
  <c r="O2988" i="4" s="1"/>
  <c r="I2989" i="4"/>
  <c r="J2989" i="4"/>
  <c r="M2989" i="4" s="1"/>
  <c r="O2989" i="4" s="1"/>
  <c r="P2989" i="4" s="1"/>
  <c r="I2990" i="4"/>
  <c r="J2990" i="4"/>
  <c r="M2990" i="4" s="1"/>
  <c r="I2991" i="4"/>
  <c r="J2991" i="4"/>
  <c r="M2991" i="4" s="1"/>
  <c r="O2991" i="4" s="1"/>
  <c r="I2992" i="4"/>
  <c r="J2992" i="4"/>
  <c r="M2992" i="4" s="1"/>
  <c r="O2992" i="4" s="1"/>
  <c r="P2992" i="4" s="1"/>
  <c r="I2993" i="4"/>
  <c r="J2993" i="4"/>
  <c r="M2993" i="4" s="1"/>
  <c r="I2994" i="4"/>
  <c r="J2994" i="4"/>
  <c r="M2994" i="4" s="1"/>
  <c r="O2994" i="4" s="1"/>
  <c r="P2994" i="4" s="1"/>
  <c r="I2995" i="4"/>
  <c r="J2995" i="4"/>
  <c r="M2995" i="4" s="1"/>
  <c r="O2995" i="4" s="1"/>
  <c r="P2995" i="4" s="1"/>
  <c r="I2996" i="4"/>
  <c r="J2996" i="4"/>
  <c r="M2996" i="4" s="1"/>
  <c r="I2997" i="4"/>
  <c r="J2997" i="4"/>
  <c r="M2997" i="4" s="1"/>
  <c r="I2998" i="4"/>
  <c r="J2998" i="4"/>
  <c r="M2998" i="4" s="1"/>
  <c r="I2999" i="4"/>
  <c r="J2999" i="4"/>
  <c r="I3000" i="4"/>
  <c r="J3000" i="4"/>
  <c r="M3000" i="4" s="1"/>
  <c r="I3001" i="4"/>
  <c r="J3001" i="4"/>
  <c r="M3001" i="4" s="1"/>
  <c r="I3002" i="4"/>
  <c r="J3002" i="4"/>
  <c r="M3002" i="4" s="1"/>
  <c r="I3003" i="4"/>
  <c r="J3003" i="4"/>
  <c r="M3003" i="4" s="1"/>
  <c r="I3004" i="4"/>
  <c r="J3004" i="4"/>
  <c r="M3004" i="4" s="1"/>
  <c r="I3005" i="4"/>
  <c r="J3005" i="4"/>
  <c r="M3005" i="4" s="1"/>
  <c r="I3006" i="4"/>
  <c r="J3006" i="4"/>
  <c r="M3006" i="4" s="1"/>
  <c r="I3007" i="4"/>
  <c r="J3007" i="4"/>
  <c r="M3007" i="4" s="1"/>
  <c r="I3008" i="4"/>
  <c r="J3008" i="4"/>
  <c r="I3009" i="4"/>
  <c r="J3009" i="4"/>
  <c r="M3009" i="4" s="1"/>
  <c r="I3010" i="4"/>
  <c r="J3010" i="4"/>
  <c r="M3010" i="4" s="1"/>
  <c r="I3011" i="4"/>
  <c r="J3011" i="4"/>
  <c r="M3011" i="4" s="1"/>
  <c r="I3012" i="4"/>
  <c r="J3012" i="4"/>
  <c r="M3012" i="4" s="1"/>
  <c r="I3013" i="4"/>
  <c r="J3013" i="4"/>
  <c r="M3013" i="4" s="1"/>
  <c r="I3014" i="4"/>
  <c r="J3014" i="4"/>
  <c r="M3014" i="4" s="1"/>
  <c r="I3015" i="4"/>
  <c r="J3015" i="4"/>
  <c r="M3015" i="4" s="1"/>
  <c r="I3016" i="4"/>
  <c r="J3016" i="4"/>
  <c r="M3016" i="4" s="1"/>
  <c r="I3017" i="4"/>
  <c r="J3017" i="4"/>
  <c r="M3017" i="4" s="1"/>
  <c r="I3018" i="4"/>
  <c r="J3018" i="4"/>
  <c r="M3018" i="4" s="1"/>
  <c r="I3019" i="4"/>
  <c r="J3019" i="4"/>
  <c r="M3019" i="4" s="1"/>
  <c r="I3020" i="4"/>
  <c r="J3020" i="4"/>
  <c r="M3020" i="4" s="1"/>
  <c r="I3021" i="4"/>
  <c r="J3021" i="4"/>
  <c r="M3021" i="4" s="1"/>
  <c r="I3022" i="4"/>
  <c r="J3022" i="4"/>
  <c r="M3022" i="4" s="1"/>
  <c r="I3023" i="4"/>
  <c r="J3023" i="4"/>
  <c r="M3023" i="4" s="1"/>
  <c r="I3024" i="4"/>
  <c r="J3024" i="4"/>
  <c r="M3024" i="4" s="1"/>
  <c r="I3025" i="4"/>
  <c r="J3025" i="4"/>
  <c r="M3025" i="4" s="1"/>
  <c r="I3026" i="4"/>
  <c r="J3026" i="4"/>
  <c r="M3026" i="4" s="1"/>
  <c r="I3027" i="4"/>
  <c r="J3027" i="4"/>
  <c r="M3027" i="4" s="1"/>
  <c r="I3028" i="4"/>
  <c r="J3028" i="4"/>
  <c r="M3028" i="4" s="1"/>
  <c r="I3029" i="4"/>
  <c r="J3029" i="4"/>
  <c r="M3029" i="4" s="1"/>
  <c r="I3030" i="4"/>
  <c r="J3030" i="4"/>
  <c r="M3030" i="4" s="1"/>
  <c r="I3031" i="4"/>
  <c r="J3031" i="4"/>
  <c r="M3031" i="4" s="1"/>
  <c r="I3032" i="4"/>
  <c r="J3032" i="4"/>
  <c r="I3033" i="4"/>
  <c r="J3033" i="4"/>
  <c r="M3033" i="4" s="1"/>
  <c r="I3034" i="4"/>
  <c r="J3034" i="4"/>
  <c r="M3034" i="4" s="1"/>
  <c r="I3035" i="4"/>
  <c r="J3035" i="4"/>
  <c r="M3035" i="4" s="1"/>
  <c r="I3036" i="4"/>
  <c r="J3036" i="4"/>
  <c r="M3036" i="4" s="1"/>
  <c r="I3037" i="4"/>
  <c r="J3037" i="4"/>
  <c r="M3037" i="4" s="1"/>
  <c r="I3038" i="4"/>
  <c r="J3038" i="4"/>
  <c r="I3039" i="4"/>
  <c r="J3039" i="4"/>
  <c r="M3039" i="4" s="1"/>
  <c r="I3040" i="4"/>
  <c r="J3040" i="4"/>
  <c r="M3040" i="4" s="1"/>
  <c r="I3041" i="4"/>
  <c r="J3041" i="4"/>
  <c r="M3041" i="4" s="1"/>
  <c r="I3042" i="4"/>
  <c r="J3042" i="4"/>
  <c r="M3042" i="4" s="1"/>
  <c r="I3043" i="4"/>
  <c r="J3043" i="4"/>
  <c r="M3043" i="4" s="1"/>
  <c r="I3044" i="4"/>
  <c r="J3044" i="4"/>
  <c r="M3044" i="4" s="1"/>
  <c r="I3045" i="4"/>
  <c r="J3045" i="4"/>
  <c r="M3045" i="4" s="1"/>
  <c r="I3046" i="4"/>
  <c r="J3046" i="4"/>
  <c r="M3046" i="4" s="1"/>
  <c r="I3047" i="4"/>
  <c r="J3047" i="4"/>
  <c r="M3047" i="4" s="1"/>
  <c r="I3048" i="4"/>
  <c r="J3048" i="4"/>
  <c r="M3048" i="4" s="1"/>
  <c r="I3049" i="4"/>
  <c r="J3049" i="4"/>
  <c r="M3049" i="4" s="1"/>
  <c r="I3050" i="4"/>
  <c r="J3050" i="4"/>
  <c r="M3050" i="4" s="1"/>
  <c r="I3051" i="4"/>
  <c r="J3051" i="4"/>
  <c r="M3051" i="4" s="1"/>
  <c r="I3052" i="4"/>
  <c r="J3052" i="4"/>
  <c r="M3052" i="4" s="1"/>
  <c r="I3053" i="4"/>
  <c r="J3053" i="4"/>
  <c r="M3053" i="4" s="1"/>
  <c r="I3054" i="4"/>
  <c r="J3054" i="4"/>
  <c r="M3054" i="4" s="1"/>
  <c r="I3055" i="4"/>
  <c r="J3055" i="4"/>
  <c r="M3055" i="4" s="1"/>
  <c r="I3056" i="4"/>
  <c r="J3056" i="4"/>
  <c r="M3056" i="4" s="1"/>
  <c r="I3057" i="4"/>
  <c r="J3057" i="4"/>
  <c r="M3057" i="4" s="1"/>
  <c r="I3058" i="4"/>
  <c r="J3058" i="4"/>
  <c r="M3058" i="4" s="1"/>
  <c r="I3059" i="4"/>
  <c r="J3059" i="4"/>
  <c r="M3059" i="4" s="1"/>
  <c r="I3060" i="4"/>
  <c r="J3060" i="4"/>
  <c r="M3060" i="4" s="1"/>
  <c r="I3061" i="4"/>
  <c r="J3061" i="4"/>
  <c r="M3061" i="4" s="1"/>
  <c r="I3062" i="4"/>
  <c r="J3062" i="4"/>
  <c r="M3062" i="4" s="1"/>
  <c r="I3063" i="4"/>
  <c r="J3063" i="4"/>
  <c r="M3063" i="4" s="1"/>
  <c r="I3064" i="4"/>
  <c r="J3064" i="4"/>
  <c r="M3064" i="4" s="1"/>
  <c r="I3065" i="4"/>
  <c r="J3065" i="4"/>
  <c r="M3065" i="4" s="1"/>
  <c r="I3066" i="4"/>
  <c r="J3066" i="4"/>
  <c r="M3066" i="4" s="1"/>
  <c r="I3067" i="4"/>
  <c r="J3067" i="4"/>
  <c r="M3067" i="4" s="1"/>
  <c r="I3068" i="4"/>
  <c r="J3068" i="4"/>
  <c r="M3068" i="4" s="1"/>
  <c r="I3069" i="4"/>
  <c r="J3069" i="4"/>
  <c r="M3069" i="4" s="1"/>
  <c r="I3070" i="4"/>
  <c r="J3070" i="4"/>
  <c r="M3070" i="4" s="1"/>
  <c r="I3071" i="4"/>
  <c r="J3071" i="4"/>
  <c r="I3072" i="4"/>
  <c r="J3072" i="4"/>
  <c r="M3072" i="4" s="1"/>
  <c r="I3073" i="4"/>
  <c r="J3073" i="4"/>
  <c r="M3073" i="4" s="1"/>
  <c r="I3074" i="4"/>
  <c r="J3074" i="4"/>
  <c r="M3074" i="4" s="1"/>
  <c r="I3075" i="4"/>
  <c r="J3075" i="4"/>
  <c r="M3075" i="4" s="1"/>
  <c r="I3076" i="4"/>
  <c r="J3076" i="4"/>
  <c r="M3076" i="4" s="1"/>
  <c r="I3077" i="4"/>
  <c r="J3077" i="4"/>
  <c r="I3078" i="4"/>
  <c r="J3078" i="4"/>
  <c r="M3078" i="4" s="1"/>
  <c r="I3079" i="4"/>
  <c r="J3079" i="4"/>
  <c r="M3079" i="4" s="1"/>
  <c r="I3080" i="4"/>
  <c r="J3080" i="4"/>
  <c r="M3080" i="4" s="1"/>
  <c r="I3081" i="4"/>
  <c r="J3081" i="4"/>
  <c r="M3081" i="4" s="1"/>
  <c r="I3082" i="4"/>
  <c r="J3082" i="4"/>
  <c r="M3082" i="4" s="1"/>
  <c r="I3083" i="4"/>
  <c r="J3083" i="4"/>
  <c r="M3083" i="4" s="1"/>
  <c r="I3084" i="4"/>
  <c r="J3084" i="4"/>
  <c r="M3084" i="4" s="1"/>
  <c r="I3085" i="4"/>
  <c r="J3085" i="4"/>
  <c r="M3085" i="4" s="1"/>
  <c r="I3086" i="4"/>
  <c r="J3086" i="4"/>
  <c r="M3086" i="4" s="1"/>
  <c r="I3087" i="4"/>
  <c r="J3087" i="4"/>
  <c r="M3087" i="4" s="1"/>
  <c r="I3088" i="4"/>
  <c r="J3088" i="4"/>
  <c r="M3088" i="4" s="1"/>
  <c r="I3089" i="4"/>
  <c r="J3089" i="4"/>
  <c r="M3089" i="4" s="1"/>
  <c r="I3090" i="4"/>
  <c r="J3090" i="4"/>
  <c r="M3090" i="4" s="1"/>
  <c r="I3091" i="4"/>
  <c r="J3091" i="4"/>
  <c r="M3091" i="4" s="1"/>
  <c r="I3092" i="4"/>
  <c r="J3092" i="4"/>
  <c r="M3092" i="4" s="1"/>
  <c r="I3093" i="4"/>
  <c r="J3093" i="4"/>
  <c r="M3093" i="4" s="1"/>
  <c r="I3094" i="4"/>
  <c r="J3094" i="4"/>
  <c r="M3094" i="4" s="1"/>
  <c r="I3095" i="4"/>
  <c r="J3095" i="4"/>
  <c r="M3095" i="4" s="1"/>
  <c r="I3096" i="4"/>
  <c r="J3096" i="4"/>
  <c r="M3096" i="4" s="1"/>
  <c r="I3097" i="4"/>
  <c r="J3097" i="4"/>
  <c r="M3097" i="4" s="1"/>
  <c r="I3098" i="4"/>
  <c r="J3098" i="4"/>
  <c r="M3098" i="4" s="1"/>
  <c r="I3099" i="4"/>
  <c r="J3099" i="4"/>
  <c r="M3099" i="4" s="1"/>
  <c r="I3100" i="4"/>
  <c r="J3100" i="4"/>
  <c r="M3100" i="4" s="1"/>
  <c r="I3101" i="4"/>
  <c r="J3101" i="4"/>
  <c r="M3101" i="4" s="1"/>
  <c r="I3102" i="4"/>
  <c r="J3102" i="4"/>
  <c r="M3102" i="4" s="1"/>
  <c r="I3103" i="4"/>
  <c r="J3103" i="4"/>
  <c r="M3103" i="4" s="1"/>
  <c r="I3104" i="4"/>
  <c r="J3104" i="4"/>
  <c r="I3105" i="4"/>
  <c r="J3105" i="4"/>
  <c r="M3105" i="4" s="1"/>
  <c r="I3106" i="4"/>
  <c r="J3106" i="4"/>
  <c r="M3106" i="4" s="1"/>
  <c r="I3107" i="4"/>
  <c r="J3107" i="4"/>
  <c r="M3107" i="4" s="1"/>
  <c r="I3108" i="4"/>
  <c r="J3108" i="4"/>
  <c r="M3108" i="4" s="1"/>
  <c r="I3109" i="4"/>
  <c r="J3109" i="4"/>
  <c r="M3109" i="4" s="1"/>
  <c r="I3110" i="4"/>
  <c r="J3110" i="4"/>
  <c r="I3111" i="4"/>
  <c r="J3111" i="4"/>
  <c r="M3111" i="4" s="1"/>
  <c r="I3112" i="4"/>
  <c r="J3112" i="4"/>
  <c r="M3112" i="4" s="1"/>
  <c r="I3113" i="4"/>
  <c r="J3113" i="4"/>
  <c r="M3113" i="4" s="1"/>
  <c r="I3114" i="4"/>
  <c r="J3114" i="4"/>
  <c r="M3114" i="4" s="1"/>
  <c r="I3115" i="4"/>
  <c r="J3115" i="4"/>
  <c r="M3115" i="4" s="1"/>
  <c r="I3116" i="4"/>
  <c r="J3116" i="4"/>
  <c r="M3116" i="4" s="1"/>
  <c r="I3117" i="4"/>
  <c r="J3117" i="4"/>
  <c r="M3117" i="4" s="1"/>
  <c r="I3118" i="4"/>
  <c r="J3118" i="4"/>
  <c r="M3118" i="4" s="1"/>
  <c r="I3119" i="4"/>
  <c r="J3119" i="4"/>
  <c r="M3119" i="4" s="1"/>
  <c r="I3120" i="4"/>
  <c r="J3120" i="4"/>
  <c r="M3120" i="4" s="1"/>
  <c r="I3121" i="4"/>
  <c r="J3121" i="4"/>
  <c r="M3121" i="4" s="1"/>
  <c r="I3122" i="4"/>
  <c r="J3122" i="4"/>
  <c r="M3122" i="4" s="1"/>
  <c r="I3123" i="4"/>
  <c r="J3123" i="4"/>
  <c r="M3123" i="4" s="1"/>
  <c r="I3124" i="4"/>
  <c r="J3124" i="4"/>
  <c r="M3124" i="4" s="1"/>
  <c r="I3125" i="4"/>
  <c r="J3125" i="4"/>
  <c r="M3125" i="4" s="1"/>
  <c r="I3126" i="4"/>
  <c r="J3126" i="4"/>
  <c r="M3126" i="4" s="1"/>
  <c r="I3127" i="4"/>
  <c r="J3127" i="4"/>
  <c r="M3127" i="4" s="1"/>
  <c r="I3128" i="4"/>
  <c r="J3128" i="4"/>
  <c r="M3128" i="4" s="1"/>
  <c r="I3129" i="4"/>
  <c r="J3129" i="4"/>
  <c r="M3129" i="4" s="1"/>
  <c r="I3130" i="4"/>
  <c r="J3130" i="4"/>
  <c r="M3130" i="4" s="1"/>
  <c r="I3131" i="4"/>
  <c r="J3131" i="4"/>
  <c r="M3131" i="4" s="1"/>
  <c r="I3132" i="4"/>
  <c r="J3132" i="4"/>
  <c r="M3132" i="4" s="1"/>
  <c r="I3133" i="4"/>
  <c r="J3133" i="4"/>
  <c r="M3133" i="4" s="1"/>
  <c r="I3134" i="4"/>
  <c r="J3134" i="4"/>
  <c r="M3134" i="4" s="1"/>
  <c r="I3135" i="4"/>
  <c r="J3135" i="4"/>
  <c r="M3135" i="4" s="1"/>
  <c r="I3136" i="4"/>
  <c r="J3136" i="4"/>
  <c r="M3136" i="4" s="1"/>
  <c r="I3137" i="4"/>
  <c r="J3137" i="4"/>
  <c r="M3137" i="4" s="1"/>
  <c r="I3138" i="4"/>
  <c r="J3138" i="4"/>
  <c r="M3138" i="4" s="1"/>
  <c r="I3139" i="4"/>
  <c r="J3139" i="4"/>
  <c r="M3139" i="4" s="1"/>
  <c r="I3140" i="4"/>
  <c r="J3140" i="4"/>
  <c r="M3140" i="4" s="1"/>
  <c r="I3141" i="4"/>
  <c r="J3141" i="4"/>
  <c r="M3141" i="4" s="1"/>
  <c r="I3142" i="4"/>
  <c r="J3142" i="4"/>
  <c r="M3142" i="4" s="1"/>
  <c r="I3143" i="4"/>
  <c r="J3143" i="4"/>
  <c r="I3144" i="4"/>
  <c r="J3144" i="4"/>
  <c r="M3144" i="4" s="1"/>
  <c r="I3145" i="4"/>
  <c r="J3145" i="4"/>
  <c r="M3145" i="4" s="1"/>
  <c r="I3146" i="4"/>
  <c r="J3146" i="4"/>
  <c r="M3146" i="4" s="1"/>
  <c r="I3147" i="4"/>
  <c r="J3147" i="4"/>
  <c r="M3147" i="4" s="1"/>
  <c r="I3148" i="4"/>
  <c r="J3148" i="4"/>
  <c r="M3148" i="4" s="1"/>
  <c r="I3149" i="4"/>
  <c r="J3149" i="4"/>
  <c r="M3149" i="4" s="1"/>
  <c r="I3150" i="4"/>
  <c r="J3150" i="4"/>
  <c r="M3150" i="4" s="1"/>
  <c r="I3151" i="4"/>
  <c r="J3151" i="4"/>
  <c r="M3151" i="4" s="1"/>
  <c r="I3152" i="4"/>
  <c r="J3152" i="4"/>
  <c r="I3153" i="4"/>
  <c r="J3153" i="4"/>
  <c r="M3153" i="4" s="1"/>
  <c r="I3154" i="4"/>
  <c r="J3154" i="4"/>
  <c r="M3154" i="4" s="1"/>
  <c r="I3155" i="4"/>
  <c r="J3155" i="4"/>
  <c r="M3155" i="4" s="1"/>
  <c r="I3156" i="4"/>
  <c r="J3156" i="4"/>
  <c r="M3156" i="4" s="1"/>
  <c r="I3157" i="4"/>
  <c r="J3157" i="4"/>
  <c r="M3157" i="4" s="1"/>
  <c r="I3158" i="4"/>
  <c r="J3158" i="4"/>
  <c r="M3158" i="4" s="1"/>
  <c r="I3159" i="4"/>
  <c r="J3159" i="4"/>
  <c r="M3159" i="4" s="1"/>
  <c r="I3160" i="4"/>
  <c r="J3160" i="4"/>
  <c r="M3160" i="4" s="1"/>
  <c r="I3161" i="4"/>
  <c r="J3161" i="4"/>
  <c r="M3161" i="4" s="1"/>
  <c r="I3162" i="4"/>
  <c r="J3162" i="4"/>
  <c r="M3162" i="4" s="1"/>
  <c r="I3163" i="4"/>
  <c r="J3163" i="4"/>
  <c r="M3163" i="4" s="1"/>
  <c r="I3164" i="4"/>
  <c r="J3164" i="4"/>
  <c r="M3164" i="4" s="1"/>
  <c r="I3165" i="4"/>
  <c r="J3165" i="4"/>
  <c r="M3165" i="4" s="1"/>
  <c r="I3166" i="4"/>
  <c r="J3166" i="4"/>
  <c r="M3166" i="4" s="1"/>
  <c r="I3167" i="4"/>
  <c r="J3167" i="4"/>
  <c r="M3167" i="4" s="1"/>
  <c r="I3168" i="4"/>
  <c r="J3168" i="4"/>
  <c r="M3168" i="4" s="1"/>
  <c r="I3169" i="4"/>
  <c r="J3169" i="4"/>
  <c r="M3169" i="4" s="1"/>
  <c r="I3170" i="4"/>
  <c r="J3170" i="4"/>
  <c r="M3170" i="4" s="1"/>
  <c r="I3171" i="4"/>
  <c r="J3171" i="4"/>
  <c r="M3171" i="4" s="1"/>
  <c r="I3172" i="4"/>
  <c r="J3172" i="4"/>
  <c r="M3172" i="4" s="1"/>
  <c r="I3173" i="4"/>
  <c r="J3173" i="4"/>
  <c r="M3173" i="4" s="1"/>
  <c r="I3174" i="4"/>
  <c r="J3174" i="4"/>
  <c r="M3174" i="4" s="1"/>
  <c r="I3175" i="4"/>
  <c r="J3175" i="4"/>
  <c r="M3175" i="4" s="1"/>
  <c r="I3176" i="4"/>
  <c r="J3176" i="4"/>
  <c r="M3176" i="4" s="1"/>
  <c r="I3177" i="4"/>
  <c r="J3177" i="4"/>
  <c r="M3177" i="4" s="1"/>
  <c r="I3178" i="4"/>
  <c r="J3178" i="4"/>
  <c r="M3178" i="4" s="1"/>
  <c r="I3179" i="4"/>
  <c r="J3179" i="4"/>
  <c r="M3179" i="4" s="1"/>
  <c r="I3180" i="4"/>
  <c r="J3180" i="4"/>
  <c r="M3180" i="4" s="1"/>
  <c r="I3181" i="4"/>
  <c r="J3181" i="4"/>
  <c r="M3181" i="4" s="1"/>
  <c r="I3182" i="4"/>
  <c r="J3182" i="4"/>
  <c r="M3182" i="4" s="1"/>
  <c r="I3183" i="4"/>
  <c r="J3183" i="4"/>
  <c r="M3183" i="4" s="1"/>
  <c r="I3184" i="4"/>
  <c r="J3184" i="4"/>
  <c r="M3184" i="4" s="1"/>
  <c r="I3185" i="4"/>
  <c r="J3185" i="4"/>
  <c r="M3185" i="4" s="1"/>
  <c r="I3186" i="4"/>
  <c r="J3186" i="4"/>
  <c r="M3186" i="4" s="1"/>
  <c r="I3187" i="4"/>
  <c r="J3187" i="4"/>
  <c r="M3187" i="4" s="1"/>
  <c r="I3188" i="4"/>
  <c r="J3188" i="4"/>
  <c r="M3188" i="4" s="1"/>
  <c r="I3189" i="4"/>
  <c r="J3189" i="4"/>
  <c r="M3189" i="4" s="1"/>
  <c r="I3190" i="4"/>
  <c r="J3190" i="4"/>
  <c r="M3190" i="4" s="1"/>
  <c r="I3191" i="4"/>
  <c r="J3191" i="4"/>
  <c r="M3191" i="4" s="1"/>
  <c r="I3192" i="4"/>
  <c r="J3192" i="4"/>
  <c r="M3192" i="4" s="1"/>
  <c r="I3193" i="4"/>
  <c r="J3193" i="4"/>
  <c r="M3193" i="4" s="1"/>
  <c r="I3194" i="4"/>
  <c r="J3194" i="4"/>
  <c r="M3194" i="4" s="1"/>
  <c r="I3195" i="4"/>
  <c r="J3195" i="4"/>
  <c r="M3195" i="4" s="1"/>
  <c r="I3196" i="4"/>
  <c r="J3196" i="4"/>
  <c r="M3196" i="4" s="1"/>
  <c r="I3197" i="4"/>
  <c r="J3197" i="4"/>
  <c r="I3198" i="4"/>
  <c r="J3198" i="4"/>
  <c r="M3198" i="4" s="1"/>
  <c r="I3199" i="4"/>
  <c r="J3199" i="4"/>
  <c r="M3199" i="4" s="1"/>
  <c r="I3200" i="4"/>
  <c r="J3200" i="4"/>
  <c r="M3200" i="4" s="1"/>
  <c r="I3201" i="4"/>
  <c r="J3201" i="4"/>
  <c r="M3201" i="4" s="1"/>
  <c r="I3202" i="4"/>
  <c r="J3202" i="4"/>
  <c r="M3202" i="4" s="1"/>
  <c r="I3203" i="4"/>
  <c r="J3203" i="4"/>
  <c r="M3203" i="4" s="1"/>
  <c r="I3204" i="4"/>
  <c r="J3204" i="4"/>
  <c r="M3204" i="4" s="1"/>
  <c r="I3205" i="4"/>
  <c r="J3205" i="4"/>
  <c r="M3205" i="4" s="1"/>
  <c r="I3206" i="4"/>
  <c r="J3206" i="4"/>
  <c r="M3206" i="4" s="1"/>
  <c r="I3207" i="4"/>
  <c r="J3207" i="4"/>
  <c r="M3207" i="4" s="1"/>
  <c r="I3208" i="4"/>
  <c r="J3208" i="4"/>
  <c r="M3208" i="4" s="1"/>
  <c r="I3209" i="4"/>
  <c r="J3209" i="4"/>
  <c r="M3209" i="4" s="1"/>
  <c r="I3210" i="4"/>
  <c r="J3210" i="4"/>
  <c r="M3210" i="4" s="1"/>
  <c r="I3211" i="4"/>
  <c r="J3211" i="4"/>
  <c r="M3211" i="4" s="1"/>
  <c r="I3212" i="4"/>
  <c r="J3212" i="4"/>
  <c r="M3212" i="4" s="1"/>
  <c r="I3213" i="4"/>
  <c r="J3213" i="4"/>
  <c r="M3213" i="4" s="1"/>
  <c r="I3214" i="4"/>
  <c r="J3214" i="4"/>
  <c r="M3214" i="4" s="1"/>
  <c r="I3215" i="4"/>
  <c r="J3215" i="4"/>
  <c r="M3215" i="4" s="1"/>
  <c r="I3216" i="4"/>
  <c r="J3216" i="4"/>
  <c r="M3216" i="4" s="1"/>
  <c r="I3217" i="4"/>
  <c r="J3217" i="4"/>
  <c r="M3217" i="4" s="1"/>
  <c r="I3218" i="4"/>
  <c r="J3218" i="4"/>
  <c r="M3218" i="4" s="1"/>
  <c r="I3219" i="4"/>
  <c r="J3219" i="4"/>
  <c r="M3219" i="4" s="1"/>
  <c r="I3220" i="4"/>
  <c r="J3220" i="4"/>
  <c r="M3220" i="4" s="1"/>
  <c r="I3221" i="4"/>
  <c r="J3221" i="4"/>
  <c r="M3221" i="4" s="1"/>
  <c r="I3222" i="4"/>
  <c r="J3222" i="4"/>
  <c r="M3222" i="4" s="1"/>
  <c r="I3223" i="4"/>
  <c r="J3223" i="4"/>
  <c r="M3223" i="4" s="1"/>
  <c r="I3224" i="4"/>
  <c r="J3224" i="4"/>
  <c r="M3224" i="4" s="1"/>
  <c r="I3225" i="4"/>
  <c r="J3225" i="4"/>
  <c r="M3225" i="4" s="1"/>
  <c r="I3226" i="4"/>
  <c r="J3226" i="4"/>
  <c r="M3226" i="4" s="1"/>
  <c r="I3227" i="4"/>
  <c r="J3227" i="4"/>
  <c r="M3227" i="4" s="1"/>
  <c r="I3228" i="4"/>
  <c r="J3228" i="4"/>
  <c r="M3228" i="4" s="1"/>
  <c r="I3229" i="4"/>
  <c r="J3229" i="4"/>
  <c r="M3229" i="4" s="1"/>
  <c r="I3230" i="4"/>
  <c r="J3230" i="4"/>
  <c r="M3230" i="4" s="1"/>
  <c r="I3231" i="4"/>
  <c r="J3231" i="4"/>
  <c r="M3231" i="4" s="1"/>
  <c r="I3232" i="4"/>
  <c r="J3232" i="4"/>
  <c r="M3232" i="4" s="1"/>
  <c r="I3233" i="4"/>
  <c r="J3233" i="4"/>
  <c r="M3233" i="4" s="1"/>
  <c r="I3234" i="4"/>
  <c r="J3234" i="4"/>
  <c r="M3234" i="4" s="1"/>
  <c r="I3235" i="4"/>
  <c r="J3235" i="4"/>
  <c r="M3235" i="4" s="1"/>
  <c r="I3236" i="4"/>
  <c r="J3236" i="4"/>
  <c r="M3236" i="4" s="1"/>
  <c r="I3237" i="4"/>
  <c r="J3237" i="4"/>
  <c r="M3237" i="4" s="1"/>
  <c r="I3238" i="4"/>
  <c r="J3238" i="4"/>
  <c r="M3238" i="4" s="1"/>
  <c r="I3239" i="4"/>
  <c r="J3239" i="4"/>
  <c r="M3239" i="4" s="1"/>
  <c r="I3240" i="4"/>
  <c r="J3240" i="4"/>
  <c r="M3240" i="4" s="1"/>
  <c r="I3241" i="4"/>
  <c r="J3241" i="4"/>
  <c r="M3241" i="4" s="1"/>
  <c r="I3242" i="4"/>
  <c r="J3242" i="4"/>
  <c r="M3242" i="4" s="1"/>
  <c r="I3243" i="4"/>
  <c r="J3243" i="4"/>
  <c r="M3243" i="4" s="1"/>
  <c r="I3244" i="4"/>
  <c r="J3244" i="4"/>
  <c r="M3244" i="4" s="1"/>
  <c r="I3245" i="4"/>
  <c r="J3245" i="4"/>
  <c r="M3245" i="4" s="1"/>
  <c r="I3246" i="4"/>
  <c r="J3246" i="4"/>
  <c r="M3246" i="4" s="1"/>
  <c r="I3247" i="4"/>
  <c r="J3247" i="4"/>
  <c r="M3247" i="4" s="1"/>
  <c r="I3248" i="4"/>
  <c r="J3248" i="4"/>
  <c r="M3248" i="4" s="1"/>
  <c r="I3249" i="4"/>
  <c r="J3249" i="4"/>
  <c r="M3249" i="4" s="1"/>
  <c r="I3250" i="4"/>
  <c r="J3250" i="4"/>
  <c r="M3250" i="4" s="1"/>
  <c r="I3251" i="4"/>
  <c r="J3251" i="4"/>
  <c r="M3251" i="4" s="1"/>
  <c r="I3252" i="4"/>
  <c r="J3252" i="4"/>
  <c r="M3252" i="4" s="1"/>
  <c r="I3253" i="4"/>
  <c r="J3253" i="4"/>
  <c r="M3253" i="4" s="1"/>
  <c r="I3254" i="4"/>
  <c r="J3254" i="4"/>
  <c r="M3254" i="4" s="1"/>
  <c r="I3255" i="4"/>
  <c r="J3255" i="4"/>
  <c r="M3255" i="4" s="1"/>
  <c r="I3256" i="4"/>
  <c r="J3256" i="4"/>
  <c r="M3256" i="4" s="1"/>
  <c r="I3257" i="4"/>
  <c r="J3257" i="4"/>
  <c r="M3257" i="4" s="1"/>
  <c r="I3258" i="4"/>
  <c r="J3258" i="4"/>
  <c r="M3258" i="4" s="1"/>
  <c r="I3259" i="4"/>
  <c r="J3259" i="4"/>
  <c r="M3259" i="4" s="1"/>
  <c r="I3260" i="4"/>
  <c r="J3260" i="4"/>
  <c r="M3260" i="4" s="1"/>
  <c r="I3261" i="4"/>
  <c r="J3261" i="4"/>
  <c r="M3261" i="4" s="1"/>
  <c r="I3262" i="4"/>
  <c r="J3262" i="4"/>
  <c r="M3262" i="4" s="1"/>
  <c r="I3263" i="4"/>
  <c r="J3263" i="4"/>
  <c r="M3263" i="4" s="1"/>
  <c r="I3264" i="4"/>
  <c r="J3264" i="4"/>
  <c r="M3264" i="4" s="1"/>
  <c r="I3265" i="4"/>
  <c r="J3265" i="4"/>
  <c r="M3265" i="4" s="1"/>
  <c r="I3266" i="4"/>
  <c r="J3266" i="4"/>
  <c r="M3266" i="4" s="1"/>
  <c r="I3267" i="4"/>
  <c r="J3267" i="4"/>
  <c r="M3267" i="4" s="1"/>
  <c r="I3268" i="4"/>
  <c r="J3268" i="4"/>
  <c r="M3268" i="4" s="1"/>
  <c r="I3269" i="4"/>
  <c r="J3269" i="4"/>
  <c r="M3269" i="4" s="1"/>
  <c r="I3270" i="4"/>
  <c r="J3270" i="4"/>
  <c r="M3270" i="4" s="1"/>
  <c r="I3271" i="4"/>
  <c r="J3271" i="4"/>
  <c r="M3271" i="4" s="1"/>
  <c r="I3272" i="4"/>
  <c r="J3272" i="4"/>
  <c r="M3272" i="4" s="1"/>
  <c r="I3273" i="4"/>
  <c r="J3273" i="4"/>
  <c r="M3273" i="4" s="1"/>
  <c r="I3274" i="4"/>
  <c r="J3274" i="4"/>
  <c r="M3274" i="4" s="1"/>
  <c r="I3275" i="4"/>
  <c r="J3275" i="4"/>
  <c r="M3275" i="4" s="1"/>
  <c r="I3276" i="4"/>
  <c r="J3276" i="4"/>
  <c r="M3276" i="4" s="1"/>
  <c r="I3277" i="4"/>
  <c r="J3277" i="4"/>
  <c r="M3277" i="4" s="1"/>
  <c r="I3278" i="4"/>
  <c r="J3278" i="4"/>
  <c r="M3278" i="4" s="1"/>
  <c r="I3279" i="4"/>
  <c r="J3279" i="4"/>
  <c r="M3279" i="4" s="1"/>
  <c r="I3280" i="4"/>
  <c r="J3280" i="4"/>
  <c r="M3280" i="4" s="1"/>
  <c r="I3281" i="4"/>
  <c r="J3281" i="4"/>
  <c r="I3282" i="4"/>
  <c r="J3282" i="4"/>
  <c r="M3282" i="4" s="1"/>
  <c r="I3283" i="4"/>
  <c r="J3283" i="4"/>
  <c r="M3283" i="4" s="1"/>
  <c r="I3284" i="4"/>
  <c r="J3284" i="4"/>
  <c r="M3284" i="4" s="1"/>
  <c r="I3285" i="4"/>
  <c r="J3285" i="4"/>
  <c r="M3285" i="4" s="1"/>
  <c r="I3286" i="4"/>
  <c r="J3286" i="4"/>
  <c r="M3286" i="4" s="1"/>
  <c r="I3287" i="4"/>
  <c r="J3287" i="4"/>
  <c r="M3287" i="4" s="1"/>
  <c r="I3288" i="4"/>
  <c r="J3288" i="4"/>
  <c r="M3288" i="4" s="1"/>
  <c r="I3289" i="4"/>
  <c r="J3289" i="4"/>
  <c r="M3289" i="4" s="1"/>
  <c r="I3290" i="4"/>
  <c r="J3290" i="4"/>
  <c r="M3290" i="4" s="1"/>
  <c r="I3291" i="4"/>
  <c r="J3291" i="4"/>
  <c r="M3291" i="4" s="1"/>
  <c r="I3292" i="4"/>
  <c r="J3292" i="4"/>
  <c r="M3292" i="4" s="1"/>
  <c r="I3293" i="4"/>
  <c r="J3293" i="4"/>
  <c r="M3293" i="4" s="1"/>
  <c r="I3294" i="4"/>
  <c r="J3294" i="4"/>
  <c r="M3294" i="4" s="1"/>
  <c r="I3295" i="4"/>
  <c r="J3295" i="4"/>
  <c r="M3295" i="4" s="1"/>
  <c r="I3296" i="4"/>
  <c r="J3296" i="4"/>
  <c r="M3296" i="4" s="1"/>
  <c r="I3297" i="4"/>
  <c r="J3297" i="4"/>
  <c r="M3297" i="4" s="1"/>
  <c r="I3298" i="4"/>
  <c r="J3298" i="4"/>
  <c r="M3298" i="4" s="1"/>
  <c r="I3299" i="4"/>
  <c r="J3299" i="4"/>
  <c r="M3299" i="4" s="1"/>
  <c r="I3300" i="4"/>
  <c r="J3300" i="4"/>
  <c r="M3300" i="4" s="1"/>
  <c r="I3301" i="4"/>
  <c r="J3301" i="4"/>
  <c r="M3301" i="4" s="1"/>
  <c r="I3302" i="4"/>
  <c r="J3302" i="4"/>
  <c r="M3302" i="4" s="1"/>
  <c r="I3303" i="4"/>
  <c r="J3303" i="4"/>
  <c r="M3303" i="4" s="1"/>
  <c r="I3304" i="4"/>
  <c r="J3304" i="4"/>
  <c r="M3304" i="4" s="1"/>
  <c r="I3305" i="4"/>
  <c r="J3305" i="4"/>
  <c r="M3305" i="4" s="1"/>
  <c r="I3306" i="4"/>
  <c r="J3306" i="4"/>
  <c r="M3306" i="4" s="1"/>
  <c r="I3307" i="4"/>
  <c r="J3307" i="4"/>
  <c r="M3307" i="4" s="1"/>
  <c r="I3308" i="4"/>
  <c r="J3308" i="4"/>
  <c r="M3308" i="4" s="1"/>
  <c r="I3309" i="4"/>
  <c r="J3309" i="4"/>
  <c r="M3309" i="4" s="1"/>
  <c r="I3310" i="4"/>
  <c r="J3310" i="4"/>
  <c r="M3310" i="4" s="1"/>
  <c r="I3311" i="4"/>
  <c r="J3311" i="4"/>
  <c r="M3311" i="4" s="1"/>
  <c r="I3312" i="4"/>
  <c r="J3312" i="4"/>
  <c r="M3312" i="4" s="1"/>
  <c r="I3313" i="4"/>
  <c r="J3313" i="4"/>
  <c r="M3313" i="4" s="1"/>
  <c r="I3314" i="4"/>
  <c r="J3314" i="4"/>
  <c r="M3314" i="4" s="1"/>
  <c r="I3315" i="4"/>
  <c r="J3315" i="4"/>
  <c r="M3315" i="4" s="1"/>
  <c r="I3316" i="4"/>
  <c r="J3316" i="4"/>
  <c r="M3316" i="4" s="1"/>
  <c r="I3317" i="4"/>
  <c r="J3317" i="4"/>
  <c r="M3317" i="4" s="1"/>
  <c r="I3318" i="4"/>
  <c r="J3318" i="4"/>
  <c r="M3318" i="4" s="1"/>
  <c r="I3319" i="4"/>
  <c r="J3319" i="4"/>
  <c r="M3319" i="4" s="1"/>
  <c r="I3320" i="4"/>
  <c r="J3320" i="4"/>
  <c r="M3320" i="4" s="1"/>
  <c r="I3321" i="4"/>
  <c r="J3321" i="4"/>
  <c r="M3321" i="4" s="1"/>
  <c r="I3322" i="4"/>
  <c r="J3322" i="4"/>
  <c r="M3322" i="4" s="1"/>
  <c r="I3323" i="4"/>
  <c r="J3323" i="4"/>
  <c r="M3323" i="4" s="1"/>
  <c r="I3324" i="4"/>
  <c r="J3324" i="4"/>
  <c r="M3324" i="4" s="1"/>
  <c r="I3325" i="4"/>
  <c r="J3325" i="4"/>
  <c r="M3325" i="4" s="1"/>
  <c r="I3326" i="4"/>
  <c r="J3326" i="4"/>
  <c r="M3326" i="4" s="1"/>
  <c r="I3327" i="4"/>
  <c r="J3327" i="4"/>
  <c r="M3327" i="4" s="1"/>
  <c r="I3328" i="4"/>
  <c r="J3328" i="4"/>
  <c r="M3328" i="4" s="1"/>
  <c r="I3329" i="4"/>
  <c r="J3329" i="4"/>
  <c r="M3329" i="4" s="1"/>
  <c r="I3330" i="4"/>
  <c r="J3330" i="4"/>
  <c r="M3330" i="4" s="1"/>
  <c r="I3331" i="4"/>
  <c r="J3331" i="4"/>
  <c r="M3331" i="4" s="1"/>
  <c r="I3332" i="4"/>
  <c r="J3332" i="4"/>
  <c r="M3332" i="4" s="1"/>
  <c r="I3333" i="4"/>
  <c r="J3333" i="4"/>
  <c r="M3333" i="4" s="1"/>
  <c r="I3334" i="4"/>
  <c r="J3334" i="4"/>
  <c r="M3334" i="4" s="1"/>
  <c r="I3335" i="4"/>
  <c r="J3335" i="4"/>
  <c r="M3335" i="4" s="1"/>
  <c r="I3336" i="4"/>
  <c r="J3336" i="4"/>
  <c r="M3336" i="4" s="1"/>
  <c r="I3337" i="4"/>
  <c r="J3337" i="4"/>
  <c r="M3337" i="4" s="1"/>
  <c r="I3338" i="4"/>
  <c r="J3338" i="4"/>
  <c r="M3338" i="4" s="1"/>
  <c r="I3339" i="4"/>
  <c r="J3339" i="4"/>
  <c r="M3339" i="4" s="1"/>
  <c r="I3340" i="4"/>
  <c r="J3340" i="4"/>
  <c r="M3340" i="4" s="1"/>
  <c r="I3341" i="4"/>
  <c r="J3341" i="4"/>
  <c r="M3341" i="4" s="1"/>
  <c r="I3342" i="4"/>
  <c r="J3342" i="4"/>
  <c r="M3342" i="4" s="1"/>
  <c r="J2871" i="4"/>
  <c r="M2871" i="4" s="1"/>
  <c r="I2871" i="4"/>
  <c r="M3281" i="4"/>
  <c r="M3197" i="4"/>
  <c r="M3152" i="4"/>
  <c r="M3143" i="4"/>
  <c r="M3110" i="4"/>
  <c r="M3104" i="4"/>
  <c r="M3077" i="4"/>
  <c r="M3071" i="4"/>
  <c r="M3038" i="4"/>
  <c r="M3032" i="4"/>
  <c r="M3008" i="4"/>
  <c r="M2999" i="4"/>
  <c r="M2966" i="4"/>
  <c r="M2963" i="4"/>
  <c r="M2933" i="4"/>
  <c r="M2930" i="4"/>
  <c r="M2900" i="4"/>
  <c r="M2894" i="4"/>
  <c r="G2870" i="4"/>
  <c r="E2870" i="4"/>
  <c r="C2870" i="4"/>
  <c r="A2870" i="4"/>
  <c r="F2869" i="4"/>
  <c r="E2869" i="4"/>
  <c r="C2869" i="4"/>
  <c r="A2869" i="4"/>
  <c r="I2395" i="4"/>
  <c r="J2395" i="4"/>
  <c r="M2395" i="4" s="1"/>
  <c r="I2396" i="4"/>
  <c r="J2396" i="4"/>
  <c r="M2396" i="4" s="1"/>
  <c r="I2397" i="4"/>
  <c r="J2397" i="4"/>
  <c r="M2397" i="4" s="1"/>
  <c r="I2398" i="4"/>
  <c r="J2398" i="4"/>
  <c r="M2398" i="4" s="1"/>
  <c r="I2399" i="4"/>
  <c r="J2399" i="4"/>
  <c r="M2399" i="4" s="1"/>
  <c r="I2400" i="4"/>
  <c r="J2400" i="4"/>
  <c r="M2400" i="4" s="1"/>
  <c r="I2401" i="4"/>
  <c r="J2401" i="4"/>
  <c r="M2401" i="4" s="1"/>
  <c r="I2402" i="4"/>
  <c r="J2402" i="4"/>
  <c r="M2402" i="4" s="1"/>
  <c r="I2403" i="4"/>
  <c r="J2403" i="4"/>
  <c r="M2403" i="4" s="1"/>
  <c r="I2404" i="4"/>
  <c r="J2404" i="4"/>
  <c r="M2404" i="4" s="1"/>
  <c r="I2405" i="4"/>
  <c r="J2405" i="4"/>
  <c r="M2405" i="4" s="1"/>
  <c r="I2406" i="4"/>
  <c r="J2406" i="4"/>
  <c r="M2406" i="4" s="1"/>
  <c r="I2407" i="4"/>
  <c r="J2407" i="4"/>
  <c r="M2407" i="4" s="1"/>
  <c r="I2408" i="4"/>
  <c r="J2408" i="4"/>
  <c r="I2409" i="4"/>
  <c r="J2409" i="4"/>
  <c r="M2409" i="4" s="1"/>
  <c r="I2410" i="4"/>
  <c r="J2410" i="4"/>
  <c r="M2410" i="4" s="1"/>
  <c r="I2411" i="4"/>
  <c r="J2411" i="4"/>
  <c r="M2411" i="4" s="1"/>
  <c r="I2412" i="4"/>
  <c r="J2412" i="4"/>
  <c r="M2412" i="4" s="1"/>
  <c r="I2413" i="4"/>
  <c r="J2413" i="4"/>
  <c r="M2413" i="4" s="1"/>
  <c r="I2414" i="4"/>
  <c r="J2414" i="4"/>
  <c r="M2414" i="4" s="1"/>
  <c r="I2415" i="4"/>
  <c r="J2415" i="4"/>
  <c r="M2415" i="4" s="1"/>
  <c r="I2416" i="4"/>
  <c r="J2416" i="4"/>
  <c r="M2416" i="4" s="1"/>
  <c r="I2417" i="4"/>
  <c r="J2417" i="4"/>
  <c r="M2417" i="4" s="1"/>
  <c r="I2418" i="4"/>
  <c r="J2418" i="4"/>
  <c r="M2418" i="4" s="1"/>
  <c r="I2419" i="4"/>
  <c r="J2419" i="4"/>
  <c r="M2419" i="4" s="1"/>
  <c r="I2420" i="4"/>
  <c r="J2420" i="4"/>
  <c r="M2420" i="4" s="1"/>
  <c r="I2421" i="4"/>
  <c r="J2421" i="4"/>
  <c r="M2421" i="4" s="1"/>
  <c r="I2422" i="4"/>
  <c r="J2422" i="4"/>
  <c r="M2422" i="4" s="1"/>
  <c r="I2423" i="4"/>
  <c r="J2423" i="4"/>
  <c r="M2423" i="4" s="1"/>
  <c r="I2424" i="4"/>
  <c r="J2424" i="4"/>
  <c r="M2424" i="4" s="1"/>
  <c r="I2425" i="4"/>
  <c r="J2425" i="4"/>
  <c r="M2425" i="4" s="1"/>
  <c r="I2426" i="4"/>
  <c r="J2426" i="4"/>
  <c r="M2426" i="4" s="1"/>
  <c r="I2427" i="4"/>
  <c r="J2427" i="4"/>
  <c r="M2427" i="4" s="1"/>
  <c r="I2428" i="4"/>
  <c r="J2428" i="4"/>
  <c r="M2428" i="4" s="1"/>
  <c r="I2429" i="4"/>
  <c r="J2429" i="4"/>
  <c r="M2429" i="4" s="1"/>
  <c r="I2430" i="4"/>
  <c r="J2430" i="4"/>
  <c r="M2430" i="4" s="1"/>
  <c r="I2431" i="4"/>
  <c r="J2431" i="4"/>
  <c r="M2431" i="4" s="1"/>
  <c r="I2432" i="4"/>
  <c r="J2432" i="4"/>
  <c r="M2432" i="4" s="1"/>
  <c r="I2433" i="4"/>
  <c r="J2433" i="4"/>
  <c r="M2433" i="4" s="1"/>
  <c r="I2434" i="4"/>
  <c r="J2434" i="4"/>
  <c r="M2434" i="4" s="1"/>
  <c r="I2435" i="4"/>
  <c r="J2435" i="4"/>
  <c r="I2436" i="4"/>
  <c r="J2436" i="4"/>
  <c r="M2436" i="4" s="1"/>
  <c r="I2437" i="4"/>
  <c r="J2437" i="4"/>
  <c r="M2437" i="4" s="1"/>
  <c r="I2438" i="4"/>
  <c r="J2438" i="4"/>
  <c r="M2438" i="4" s="1"/>
  <c r="I2439" i="4"/>
  <c r="J2439" i="4"/>
  <c r="M2439" i="4" s="1"/>
  <c r="I2440" i="4"/>
  <c r="J2440" i="4"/>
  <c r="M2440" i="4" s="1"/>
  <c r="I2441" i="4"/>
  <c r="J2441" i="4"/>
  <c r="M2441" i="4" s="1"/>
  <c r="I2442" i="4"/>
  <c r="J2442" i="4"/>
  <c r="M2442" i="4" s="1"/>
  <c r="I2443" i="4"/>
  <c r="J2443" i="4"/>
  <c r="M2443" i="4" s="1"/>
  <c r="I2444" i="4"/>
  <c r="J2444" i="4"/>
  <c r="M2444" i="4" s="1"/>
  <c r="I2445" i="4"/>
  <c r="J2445" i="4"/>
  <c r="M2445" i="4" s="1"/>
  <c r="I2446" i="4"/>
  <c r="J2446" i="4"/>
  <c r="M2446" i="4" s="1"/>
  <c r="I2447" i="4"/>
  <c r="J2447" i="4"/>
  <c r="M2447" i="4" s="1"/>
  <c r="I2448" i="4"/>
  <c r="J2448" i="4"/>
  <c r="M2448" i="4" s="1"/>
  <c r="I2449" i="4"/>
  <c r="J2449" i="4"/>
  <c r="M2449" i="4" s="1"/>
  <c r="I2450" i="4"/>
  <c r="J2450" i="4"/>
  <c r="M2450" i="4" s="1"/>
  <c r="I2451" i="4"/>
  <c r="J2451" i="4"/>
  <c r="M2451" i="4" s="1"/>
  <c r="I2452" i="4"/>
  <c r="J2452" i="4"/>
  <c r="M2452" i="4" s="1"/>
  <c r="I2453" i="4"/>
  <c r="J2453" i="4"/>
  <c r="M2453" i="4" s="1"/>
  <c r="I2454" i="4"/>
  <c r="J2454" i="4"/>
  <c r="M2454" i="4" s="1"/>
  <c r="I2455" i="4"/>
  <c r="J2455" i="4"/>
  <c r="M2455" i="4" s="1"/>
  <c r="I2456" i="4"/>
  <c r="J2456" i="4"/>
  <c r="M2456" i="4" s="1"/>
  <c r="I2457" i="4"/>
  <c r="J2457" i="4"/>
  <c r="M2457" i="4" s="1"/>
  <c r="I2458" i="4"/>
  <c r="J2458" i="4"/>
  <c r="M2458" i="4" s="1"/>
  <c r="I2459" i="4"/>
  <c r="J2459" i="4"/>
  <c r="M2459" i="4" s="1"/>
  <c r="I2460" i="4"/>
  <c r="J2460" i="4"/>
  <c r="M2460" i="4" s="1"/>
  <c r="I2461" i="4"/>
  <c r="J2461" i="4"/>
  <c r="M2461" i="4" s="1"/>
  <c r="I2462" i="4"/>
  <c r="J2462" i="4"/>
  <c r="I2463" i="4"/>
  <c r="J2463" i="4"/>
  <c r="M2463" i="4" s="1"/>
  <c r="I2464" i="4"/>
  <c r="J2464" i="4"/>
  <c r="M2464" i="4" s="1"/>
  <c r="I2465" i="4"/>
  <c r="J2465" i="4"/>
  <c r="M2465" i="4" s="1"/>
  <c r="I2466" i="4"/>
  <c r="J2466" i="4"/>
  <c r="M2466" i="4" s="1"/>
  <c r="I2467" i="4"/>
  <c r="J2467" i="4"/>
  <c r="M2467" i="4" s="1"/>
  <c r="I2468" i="4"/>
  <c r="J2468" i="4"/>
  <c r="M2468" i="4" s="1"/>
  <c r="I2469" i="4"/>
  <c r="J2469" i="4"/>
  <c r="M2469" i="4" s="1"/>
  <c r="I2470" i="4"/>
  <c r="J2470" i="4"/>
  <c r="M2470" i="4" s="1"/>
  <c r="I2471" i="4"/>
  <c r="J2471" i="4"/>
  <c r="M2471" i="4" s="1"/>
  <c r="I2472" i="4"/>
  <c r="J2472" i="4"/>
  <c r="M2472" i="4" s="1"/>
  <c r="I2473" i="4"/>
  <c r="J2473" i="4"/>
  <c r="M2473" i="4" s="1"/>
  <c r="I2474" i="4"/>
  <c r="J2474" i="4"/>
  <c r="M2474" i="4" s="1"/>
  <c r="I2475" i="4"/>
  <c r="J2475" i="4"/>
  <c r="M2475" i="4" s="1"/>
  <c r="I2476" i="4"/>
  <c r="J2476" i="4"/>
  <c r="M2476" i="4" s="1"/>
  <c r="I2477" i="4"/>
  <c r="J2477" i="4"/>
  <c r="M2477" i="4" s="1"/>
  <c r="I2478" i="4"/>
  <c r="J2478" i="4"/>
  <c r="M2478" i="4" s="1"/>
  <c r="I2479" i="4"/>
  <c r="J2479" i="4"/>
  <c r="M2479" i="4" s="1"/>
  <c r="I2480" i="4"/>
  <c r="J2480" i="4"/>
  <c r="M2480" i="4" s="1"/>
  <c r="I2481" i="4"/>
  <c r="J2481" i="4"/>
  <c r="M2481" i="4" s="1"/>
  <c r="I2482" i="4"/>
  <c r="J2482" i="4"/>
  <c r="M2482" i="4" s="1"/>
  <c r="I2483" i="4"/>
  <c r="J2483" i="4"/>
  <c r="M2483" i="4" s="1"/>
  <c r="I2484" i="4"/>
  <c r="J2484" i="4"/>
  <c r="M2484" i="4" s="1"/>
  <c r="I2485" i="4"/>
  <c r="J2485" i="4"/>
  <c r="M2485" i="4" s="1"/>
  <c r="I2486" i="4"/>
  <c r="J2486" i="4"/>
  <c r="M2486" i="4" s="1"/>
  <c r="I2487" i="4"/>
  <c r="J2487" i="4"/>
  <c r="M2487" i="4" s="1"/>
  <c r="I2488" i="4"/>
  <c r="J2488" i="4"/>
  <c r="M2488" i="4" s="1"/>
  <c r="I2489" i="4"/>
  <c r="J2489" i="4"/>
  <c r="I2490" i="4"/>
  <c r="J2490" i="4"/>
  <c r="M2490" i="4" s="1"/>
  <c r="I2491" i="4"/>
  <c r="J2491" i="4"/>
  <c r="M2491" i="4" s="1"/>
  <c r="I2492" i="4"/>
  <c r="J2492" i="4"/>
  <c r="M2492" i="4" s="1"/>
  <c r="I2493" i="4"/>
  <c r="J2493" i="4"/>
  <c r="M2493" i="4" s="1"/>
  <c r="I2494" i="4"/>
  <c r="J2494" i="4"/>
  <c r="M2494" i="4" s="1"/>
  <c r="I2495" i="4"/>
  <c r="J2495" i="4"/>
  <c r="M2495" i="4" s="1"/>
  <c r="I2496" i="4"/>
  <c r="J2496" i="4"/>
  <c r="M2496" i="4" s="1"/>
  <c r="I2497" i="4"/>
  <c r="J2497" i="4"/>
  <c r="M2497" i="4" s="1"/>
  <c r="I2498" i="4"/>
  <c r="J2498" i="4"/>
  <c r="M2498" i="4" s="1"/>
  <c r="I2499" i="4"/>
  <c r="J2499" i="4"/>
  <c r="M2499" i="4" s="1"/>
  <c r="I2500" i="4"/>
  <c r="J2500" i="4"/>
  <c r="M2500" i="4" s="1"/>
  <c r="I2501" i="4"/>
  <c r="J2501" i="4"/>
  <c r="M2501" i="4" s="1"/>
  <c r="I2502" i="4"/>
  <c r="J2502" i="4"/>
  <c r="M2502" i="4" s="1"/>
  <c r="I2503" i="4"/>
  <c r="J2503" i="4"/>
  <c r="M2503" i="4" s="1"/>
  <c r="I2504" i="4"/>
  <c r="J2504" i="4"/>
  <c r="M2504" i="4" s="1"/>
  <c r="I2505" i="4"/>
  <c r="J2505" i="4"/>
  <c r="M2505" i="4" s="1"/>
  <c r="I2506" i="4"/>
  <c r="J2506" i="4"/>
  <c r="M2506" i="4" s="1"/>
  <c r="I2507" i="4"/>
  <c r="J2507" i="4"/>
  <c r="M2507" i="4" s="1"/>
  <c r="I2508" i="4"/>
  <c r="J2508" i="4"/>
  <c r="M2508" i="4" s="1"/>
  <c r="I2509" i="4"/>
  <c r="J2509" i="4"/>
  <c r="M2509" i="4" s="1"/>
  <c r="I2510" i="4"/>
  <c r="J2510" i="4"/>
  <c r="M2510" i="4" s="1"/>
  <c r="I2511" i="4"/>
  <c r="J2511" i="4"/>
  <c r="M2511" i="4" s="1"/>
  <c r="I2512" i="4"/>
  <c r="J2512" i="4"/>
  <c r="M2512" i="4" s="1"/>
  <c r="I2513" i="4"/>
  <c r="J2513" i="4"/>
  <c r="M2513" i="4" s="1"/>
  <c r="I2514" i="4"/>
  <c r="J2514" i="4"/>
  <c r="M2514" i="4" s="1"/>
  <c r="I2515" i="4"/>
  <c r="J2515" i="4"/>
  <c r="M2515" i="4" s="1"/>
  <c r="I2516" i="4"/>
  <c r="J2516" i="4"/>
  <c r="I2517" i="4"/>
  <c r="J2517" i="4"/>
  <c r="M2517" i="4" s="1"/>
  <c r="I2518" i="4"/>
  <c r="J2518" i="4"/>
  <c r="M2518" i="4" s="1"/>
  <c r="O2518" i="4" s="1"/>
  <c r="I2519" i="4"/>
  <c r="J2519" i="4"/>
  <c r="M2519" i="4" s="1"/>
  <c r="I2520" i="4"/>
  <c r="J2520" i="4"/>
  <c r="M2520" i="4" s="1"/>
  <c r="I2521" i="4"/>
  <c r="J2521" i="4"/>
  <c r="M2521" i="4" s="1"/>
  <c r="I2522" i="4"/>
  <c r="J2522" i="4"/>
  <c r="M2522" i="4" s="1"/>
  <c r="I2523" i="4"/>
  <c r="J2523" i="4"/>
  <c r="M2523" i="4" s="1"/>
  <c r="I2524" i="4"/>
  <c r="J2524" i="4"/>
  <c r="M2524" i="4" s="1"/>
  <c r="I2525" i="4"/>
  <c r="J2525" i="4"/>
  <c r="M2525" i="4" s="1"/>
  <c r="I2526" i="4"/>
  <c r="J2526" i="4"/>
  <c r="M2526" i="4" s="1"/>
  <c r="I2527" i="4"/>
  <c r="J2527" i="4"/>
  <c r="M2527" i="4" s="1"/>
  <c r="I2528" i="4"/>
  <c r="J2528" i="4"/>
  <c r="M2528" i="4" s="1"/>
  <c r="I2529" i="4"/>
  <c r="J2529" i="4"/>
  <c r="M2529" i="4" s="1"/>
  <c r="I2530" i="4"/>
  <c r="J2530" i="4"/>
  <c r="M2530" i="4" s="1"/>
  <c r="I2531" i="4"/>
  <c r="J2531" i="4"/>
  <c r="M2531" i="4" s="1"/>
  <c r="I2532" i="4"/>
  <c r="J2532" i="4"/>
  <c r="M2532" i="4" s="1"/>
  <c r="I2533" i="4"/>
  <c r="J2533" i="4"/>
  <c r="M2533" i="4" s="1"/>
  <c r="I2534" i="4"/>
  <c r="J2534" i="4"/>
  <c r="M2534" i="4" s="1"/>
  <c r="I2535" i="4"/>
  <c r="J2535" i="4"/>
  <c r="M2535" i="4" s="1"/>
  <c r="I2536" i="4"/>
  <c r="J2536" i="4"/>
  <c r="M2536" i="4" s="1"/>
  <c r="I2537" i="4"/>
  <c r="J2537" i="4"/>
  <c r="M2537" i="4" s="1"/>
  <c r="I2538" i="4"/>
  <c r="J2538" i="4"/>
  <c r="M2538" i="4" s="1"/>
  <c r="I2539" i="4"/>
  <c r="J2539" i="4"/>
  <c r="M2539" i="4" s="1"/>
  <c r="I2540" i="4"/>
  <c r="J2540" i="4"/>
  <c r="M2540" i="4" s="1"/>
  <c r="I2541" i="4"/>
  <c r="J2541" i="4"/>
  <c r="M2541" i="4" s="1"/>
  <c r="I2542" i="4"/>
  <c r="J2542" i="4"/>
  <c r="M2542" i="4" s="1"/>
  <c r="I2543" i="4"/>
  <c r="J2543" i="4"/>
  <c r="I2544" i="4"/>
  <c r="J2544" i="4"/>
  <c r="M2544" i="4" s="1"/>
  <c r="I2545" i="4"/>
  <c r="J2545" i="4"/>
  <c r="M2545" i="4" s="1"/>
  <c r="I2546" i="4"/>
  <c r="J2546" i="4"/>
  <c r="M2546" i="4" s="1"/>
  <c r="I2547" i="4"/>
  <c r="J2547" i="4"/>
  <c r="M2547" i="4" s="1"/>
  <c r="I2548" i="4"/>
  <c r="J2548" i="4"/>
  <c r="M2548" i="4" s="1"/>
  <c r="I2549" i="4"/>
  <c r="J2549" i="4"/>
  <c r="M2549" i="4" s="1"/>
  <c r="I2550" i="4"/>
  <c r="J2550" i="4"/>
  <c r="M2550" i="4" s="1"/>
  <c r="I2551" i="4"/>
  <c r="J2551" i="4"/>
  <c r="M2551" i="4" s="1"/>
  <c r="I2552" i="4"/>
  <c r="J2552" i="4"/>
  <c r="M2552" i="4" s="1"/>
  <c r="I2553" i="4"/>
  <c r="J2553" i="4"/>
  <c r="M2553" i="4" s="1"/>
  <c r="I2554" i="4"/>
  <c r="J2554" i="4"/>
  <c r="M2554" i="4" s="1"/>
  <c r="I2555" i="4"/>
  <c r="J2555" i="4"/>
  <c r="M2555" i="4" s="1"/>
  <c r="I2556" i="4"/>
  <c r="J2556" i="4"/>
  <c r="M2556" i="4" s="1"/>
  <c r="I2557" i="4"/>
  <c r="J2557" i="4"/>
  <c r="M2557" i="4" s="1"/>
  <c r="I2558" i="4"/>
  <c r="J2558" i="4"/>
  <c r="M2558" i="4" s="1"/>
  <c r="I2559" i="4"/>
  <c r="J2559" i="4"/>
  <c r="M2559" i="4" s="1"/>
  <c r="I2560" i="4"/>
  <c r="J2560" i="4"/>
  <c r="M2560" i="4" s="1"/>
  <c r="I2561" i="4"/>
  <c r="J2561" i="4"/>
  <c r="M2561" i="4" s="1"/>
  <c r="I2562" i="4"/>
  <c r="J2562" i="4"/>
  <c r="M2562" i="4" s="1"/>
  <c r="I2563" i="4"/>
  <c r="J2563" i="4"/>
  <c r="M2563" i="4" s="1"/>
  <c r="I2564" i="4"/>
  <c r="J2564" i="4"/>
  <c r="M2564" i="4" s="1"/>
  <c r="I2565" i="4"/>
  <c r="J2565" i="4"/>
  <c r="M2565" i="4" s="1"/>
  <c r="I2566" i="4"/>
  <c r="J2566" i="4"/>
  <c r="M2566" i="4" s="1"/>
  <c r="I2567" i="4"/>
  <c r="J2567" i="4"/>
  <c r="M2567" i="4" s="1"/>
  <c r="I2568" i="4"/>
  <c r="J2568" i="4"/>
  <c r="M2568" i="4" s="1"/>
  <c r="I2569" i="4"/>
  <c r="J2569" i="4"/>
  <c r="M2569" i="4" s="1"/>
  <c r="I2570" i="4"/>
  <c r="J2570" i="4"/>
  <c r="M2570" i="4" s="1"/>
  <c r="I2571" i="4"/>
  <c r="J2571" i="4"/>
  <c r="M2571" i="4" s="1"/>
  <c r="I2572" i="4"/>
  <c r="J2572" i="4"/>
  <c r="M2572" i="4" s="1"/>
  <c r="I2573" i="4"/>
  <c r="J2573" i="4"/>
  <c r="M2573" i="4" s="1"/>
  <c r="I2574" i="4"/>
  <c r="J2574" i="4"/>
  <c r="M2574" i="4" s="1"/>
  <c r="I2575" i="4"/>
  <c r="J2575" i="4"/>
  <c r="M2575" i="4" s="1"/>
  <c r="I2576" i="4"/>
  <c r="J2576" i="4"/>
  <c r="M2576" i="4" s="1"/>
  <c r="I2577" i="4"/>
  <c r="J2577" i="4"/>
  <c r="M2577" i="4" s="1"/>
  <c r="I2578" i="4"/>
  <c r="J2578" i="4"/>
  <c r="M2578" i="4" s="1"/>
  <c r="I2579" i="4"/>
  <c r="J2579" i="4"/>
  <c r="I2580" i="4"/>
  <c r="J2580" i="4"/>
  <c r="M2580" i="4" s="1"/>
  <c r="I2581" i="4"/>
  <c r="J2581" i="4"/>
  <c r="M2581" i="4" s="1"/>
  <c r="I2582" i="4"/>
  <c r="J2582" i="4"/>
  <c r="M2582" i="4" s="1"/>
  <c r="I2583" i="4"/>
  <c r="J2583" i="4"/>
  <c r="M2583" i="4" s="1"/>
  <c r="I2584" i="4"/>
  <c r="J2584" i="4"/>
  <c r="M2584" i="4" s="1"/>
  <c r="I2585" i="4"/>
  <c r="J2585" i="4"/>
  <c r="M2585" i="4" s="1"/>
  <c r="I2586" i="4"/>
  <c r="J2586" i="4"/>
  <c r="M2586" i="4" s="1"/>
  <c r="I2587" i="4"/>
  <c r="J2587" i="4"/>
  <c r="M2587" i="4" s="1"/>
  <c r="I2588" i="4"/>
  <c r="J2588" i="4"/>
  <c r="M2588" i="4" s="1"/>
  <c r="I2589" i="4"/>
  <c r="J2589" i="4"/>
  <c r="M2589" i="4" s="1"/>
  <c r="I2590" i="4"/>
  <c r="J2590" i="4"/>
  <c r="M2590" i="4" s="1"/>
  <c r="I2591" i="4"/>
  <c r="J2591" i="4"/>
  <c r="M2591" i="4" s="1"/>
  <c r="I2592" i="4"/>
  <c r="J2592" i="4"/>
  <c r="M2592" i="4" s="1"/>
  <c r="I2593" i="4"/>
  <c r="J2593" i="4"/>
  <c r="M2593" i="4" s="1"/>
  <c r="I2594" i="4"/>
  <c r="J2594" i="4"/>
  <c r="M2594" i="4" s="1"/>
  <c r="I2595" i="4"/>
  <c r="J2595" i="4"/>
  <c r="M2595" i="4" s="1"/>
  <c r="I2596" i="4"/>
  <c r="J2596" i="4"/>
  <c r="M2596" i="4" s="1"/>
  <c r="I2597" i="4"/>
  <c r="J2597" i="4"/>
  <c r="M2597" i="4" s="1"/>
  <c r="I2598" i="4"/>
  <c r="J2598" i="4"/>
  <c r="M2598" i="4" s="1"/>
  <c r="I2599" i="4"/>
  <c r="J2599" i="4"/>
  <c r="M2599" i="4" s="1"/>
  <c r="I2600" i="4"/>
  <c r="J2600" i="4"/>
  <c r="M2600" i="4" s="1"/>
  <c r="I2601" i="4"/>
  <c r="J2601" i="4"/>
  <c r="M2601" i="4" s="1"/>
  <c r="I2602" i="4"/>
  <c r="J2602" i="4"/>
  <c r="M2602" i="4" s="1"/>
  <c r="I2603" i="4"/>
  <c r="J2603" i="4"/>
  <c r="M2603" i="4" s="1"/>
  <c r="I2604" i="4"/>
  <c r="J2604" i="4"/>
  <c r="M2604" i="4" s="1"/>
  <c r="I2605" i="4"/>
  <c r="J2605" i="4"/>
  <c r="M2605" i="4" s="1"/>
  <c r="I2606" i="4"/>
  <c r="J2606" i="4"/>
  <c r="M2606" i="4" s="1"/>
  <c r="I2607" i="4"/>
  <c r="J2607" i="4"/>
  <c r="M2607" i="4" s="1"/>
  <c r="I2608" i="4"/>
  <c r="J2608" i="4"/>
  <c r="M2608" i="4" s="1"/>
  <c r="I2609" i="4"/>
  <c r="J2609" i="4"/>
  <c r="M2609" i="4" s="1"/>
  <c r="I2610" i="4"/>
  <c r="J2610" i="4"/>
  <c r="M2610" i="4" s="1"/>
  <c r="I2611" i="4"/>
  <c r="J2611" i="4"/>
  <c r="M2611" i="4" s="1"/>
  <c r="I2612" i="4"/>
  <c r="J2612" i="4"/>
  <c r="M2612" i="4" s="1"/>
  <c r="I2613" i="4"/>
  <c r="J2613" i="4"/>
  <c r="M2613" i="4" s="1"/>
  <c r="I2614" i="4"/>
  <c r="J2614" i="4"/>
  <c r="M2614" i="4" s="1"/>
  <c r="I2615" i="4"/>
  <c r="J2615" i="4"/>
  <c r="M2615" i="4" s="1"/>
  <c r="I2616" i="4"/>
  <c r="J2616" i="4"/>
  <c r="M2616" i="4" s="1"/>
  <c r="I2617" i="4"/>
  <c r="J2617" i="4"/>
  <c r="M2617" i="4" s="1"/>
  <c r="I2618" i="4"/>
  <c r="J2618" i="4"/>
  <c r="I2619" i="4"/>
  <c r="J2619" i="4"/>
  <c r="M2619" i="4" s="1"/>
  <c r="I2620" i="4"/>
  <c r="J2620" i="4"/>
  <c r="M2620" i="4" s="1"/>
  <c r="I2621" i="4"/>
  <c r="J2621" i="4"/>
  <c r="M2621" i="4" s="1"/>
  <c r="I2622" i="4"/>
  <c r="J2622" i="4"/>
  <c r="M2622" i="4" s="1"/>
  <c r="I2623" i="4"/>
  <c r="J2623" i="4"/>
  <c r="M2623" i="4" s="1"/>
  <c r="I2624" i="4"/>
  <c r="J2624" i="4"/>
  <c r="M2624" i="4" s="1"/>
  <c r="I2625" i="4"/>
  <c r="J2625" i="4"/>
  <c r="M2625" i="4" s="1"/>
  <c r="I2626" i="4"/>
  <c r="J2626" i="4"/>
  <c r="M2626" i="4" s="1"/>
  <c r="I2627" i="4"/>
  <c r="J2627" i="4"/>
  <c r="M2627" i="4" s="1"/>
  <c r="I2628" i="4"/>
  <c r="J2628" i="4"/>
  <c r="M2628" i="4" s="1"/>
  <c r="I2629" i="4"/>
  <c r="J2629" i="4"/>
  <c r="M2629" i="4" s="1"/>
  <c r="I2630" i="4"/>
  <c r="J2630" i="4"/>
  <c r="M2630" i="4" s="1"/>
  <c r="I2631" i="4"/>
  <c r="J2631" i="4"/>
  <c r="M2631" i="4" s="1"/>
  <c r="I2632" i="4"/>
  <c r="J2632" i="4"/>
  <c r="M2632" i="4" s="1"/>
  <c r="I2633" i="4"/>
  <c r="J2633" i="4"/>
  <c r="M2633" i="4" s="1"/>
  <c r="I2634" i="4"/>
  <c r="J2634" i="4"/>
  <c r="M2634" i="4" s="1"/>
  <c r="I2635" i="4"/>
  <c r="J2635" i="4"/>
  <c r="M2635" i="4" s="1"/>
  <c r="I2636" i="4"/>
  <c r="J2636" i="4"/>
  <c r="M2636" i="4" s="1"/>
  <c r="I2637" i="4"/>
  <c r="J2637" i="4"/>
  <c r="M2637" i="4" s="1"/>
  <c r="I2638" i="4"/>
  <c r="J2638" i="4"/>
  <c r="M2638" i="4" s="1"/>
  <c r="I2639" i="4"/>
  <c r="J2639" i="4"/>
  <c r="M2639" i="4" s="1"/>
  <c r="I2640" i="4"/>
  <c r="J2640" i="4"/>
  <c r="M2640" i="4" s="1"/>
  <c r="I2641" i="4"/>
  <c r="J2641" i="4"/>
  <c r="M2641" i="4" s="1"/>
  <c r="I2642" i="4"/>
  <c r="J2642" i="4"/>
  <c r="M2642" i="4" s="1"/>
  <c r="I2643" i="4"/>
  <c r="J2643" i="4"/>
  <c r="M2643" i="4" s="1"/>
  <c r="I2644" i="4"/>
  <c r="J2644" i="4"/>
  <c r="M2644" i="4" s="1"/>
  <c r="I2645" i="4"/>
  <c r="J2645" i="4"/>
  <c r="M2645" i="4" s="1"/>
  <c r="I2646" i="4"/>
  <c r="J2646" i="4"/>
  <c r="M2646" i="4" s="1"/>
  <c r="I2647" i="4"/>
  <c r="J2647" i="4"/>
  <c r="M2647" i="4" s="1"/>
  <c r="I2648" i="4"/>
  <c r="J2648" i="4"/>
  <c r="M2648" i="4" s="1"/>
  <c r="I2649" i="4"/>
  <c r="J2649" i="4"/>
  <c r="M2649" i="4" s="1"/>
  <c r="I2650" i="4"/>
  <c r="J2650" i="4"/>
  <c r="M2650" i="4" s="1"/>
  <c r="I2651" i="4"/>
  <c r="J2651" i="4"/>
  <c r="M2651" i="4" s="1"/>
  <c r="I2652" i="4"/>
  <c r="J2652" i="4"/>
  <c r="M2652" i="4" s="1"/>
  <c r="I2653" i="4"/>
  <c r="J2653" i="4"/>
  <c r="M2653" i="4" s="1"/>
  <c r="I2654" i="4"/>
  <c r="J2654" i="4"/>
  <c r="M2654" i="4" s="1"/>
  <c r="I2655" i="4"/>
  <c r="J2655" i="4"/>
  <c r="M2655" i="4" s="1"/>
  <c r="I2656" i="4"/>
  <c r="J2656" i="4"/>
  <c r="M2656" i="4" s="1"/>
  <c r="I2657" i="4"/>
  <c r="J2657" i="4"/>
  <c r="M2657" i="4" s="1"/>
  <c r="I2658" i="4"/>
  <c r="J2658" i="4"/>
  <c r="M2658" i="4" s="1"/>
  <c r="I2659" i="4"/>
  <c r="J2659" i="4"/>
  <c r="M2659" i="4" s="1"/>
  <c r="I2660" i="4"/>
  <c r="J2660" i="4"/>
  <c r="I2661" i="4"/>
  <c r="J2661" i="4"/>
  <c r="M2661" i="4" s="1"/>
  <c r="I2662" i="4"/>
  <c r="J2662" i="4"/>
  <c r="M2662" i="4" s="1"/>
  <c r="I2663" i="4"/>
  <c r="J2663" i="4"/>
  <c r="M2663" i="4" s="1"/>
  <c r="I2664" i="4"/>
  <c r="J2664" i="4"/>
  <c r="M2664" i="4" s="1"/>
  <c r="I2665" i="4"/>
  <c r="J2665" i="4"/>
  <c r="M2665" i="4" s="1"/>
  <c r="I2666" i="4"/>
  <c r="J2666" i="4"/>
  <c r="M2666" i="4" s="1"/>
  <c r="I2667" i="4"/>
  <c r="J2667" i="4"/>
  <c r="M2667" i="4" s="1"/>
  <c r="I2668" i="4"/>
  <c r="J2668" i="4"/>
  <c r="M2668" i="4" s="1"/>
  <c r="I2669" i="4"/>
  <c r="J2669" i="4"/>
  <c r="M2669" i="4" s="1"/>
  <c r="I2670" i="4"/>
  <c r="J2670" i="4"/>
  <c r="M2670" i="4" s="1"/>
  <c r="I2671" i="4"/>
  <c r="J2671" i="4"/>
  <c r="M2671" i="4" s="1"/>
  <c r="I2672" i="4"/>
  <c r="J2672" i="4"/>
  <c r="M2672" i="4" s="1"/>
  <c r="I2673" i="4"/>
  <c r="J2673" i="4"/>
  <c r="M2673" i="4" s="1"/>
  <c r="I2674" i="4"/>
  <c r="J2674" i="4"/>
  <c r="M2674" i="4" s="1"/>
  <c r="I2675" i="4"/>
  <c r="J2675" i="4"/>
  <c r="M2675" i="4" s="1"/>
  <c r="I2676" i="4"/>
  <c r="J2676" i="4"/>
  <c r="M2676" i="4" s="1"/>
  <c r="I2677" i="4"/>
  <c r="J2677" i="4"/>
  <c r="M2677" i="4" s="1"/>
  <c r="I2678" i="4"/>
  <c r="J2678" i="4"/>
  <c r="M2678" i="4" s="1"/>
  <c r="I2679" i="4"/>
  <c r="J2679" i="4"/>
  <c r="M2679" i="4" s="1"/>
  <c r="I2680" i="4"/>
  <c r="J2680" i="4"/>
  <c r="M2680" i="4" s="1"/>
  <c r="I2681" i="4"/>
  <c r="J2681" i="4"/>
  <c r="M2681" i="4" s="1"/>
  <c r="I2682" i="4"/>
  <c r="J2682" i="4"/>
  <c r="M2682" i="4" s="1"/>
  <c r="I2683" i="4"/>
  <c r="J2683" i="4"/>
  <c r="M2683" i="4" s="1"/>
  <c r="I2684" i="4"/>
  <c r="J2684" i="4"/>
  <c r="M2684" i="4" s="1"/>
  <c r="I2685" i="4"/>
  <c r="J2685" i="4"/>
  <c r="M2685" i="4" s="1"/>
  <c r="I2686" i="4"/>
  <c r="J2686" i="4"/>
  <c r="M2686" i="4" s="1"/>
  <c r="I2687" i="4"/>
  <c r="J2687" i="4"/>
  <c r="M2687" i="4" s="1"/>
  <c r="I2688" i="4"/>
  <c r="J2688" i="4"/>
  <c r="M2688" i="4" s="1"/>
  <c r="I2689" i="4"/>
  <c r="J2689" i="4"/>
  <c r="M2689" i="4" s="1"/>
  <c r="I2690" i="4"/>
  <c r="J2690" i="4"/>
  <c r="M2690" i="4" s="1"/>
  <c r="I2691" i="4"/>
  <c r="J2691" i="4"/>
  <c r="M2691" i="4" s="1"/>
  <c r="I2692" i="4"/>
  <c r="J2692" i="4"/>
  <c r="M2692" i="4" s="1"/>
  <c r="I2693" i="4"/>
  <c r="J2693" i="4"/>
  <c r="M2693" i="4" s="1"/>
  <c r="I2694" i="4"/>
  <c r="J2694" i="4"/>
  <c r="M2694" i="4" s="1"/>
  <c r="I2695" i="4"/>
  <c r="J2695" i="4"/>
  <c r="M2695" i="4" s="1"/>
  <c r="I2696" i="4"/>
  <c r="J2696" i="4"/>
  <c r="M2696" i="4" s="1"/>
  <c r="I2697" i="4"/>
  <c r="J2697" i="4"/>
  <c r="M2697" i="4" s="1"/>
  <c r="I2698" i="4"/>
  <c r="J2698" i="4"/>
  <c r="M2698" i="4" s="1"/>
  <c r="I2699" i="4"/>
  <c r="J2699" i="4"/>
  <c r="I2700" i="4"/>
  <c r="J2700" i="4"/>
  <c r="M2700" i="4" s="1"/>
  <c r="I2701" i="4"/>
  <c r="J2701" i="4"/>
  <c r="M2701" i="4" s="1"/>
  <c r="I2702" i="4"/>
  <c r="J2702" i="4"/>
  <c r="M2702" i="4" s="1"/>
  <c r="I2703" i="4"/>
  <c r="J2703" i="4"/>
  <c r="M2703" i="4" s="1"/>
  <c r="I2704" i="4"/>
  <c r="J2704" i="4"/>
  <c r="M2704" i="4" s="1"/>
  <c r="I2705" i="4"/>
  <c r="J2705" i="4"/>
  <c r="M2705" i="4" s="1"/>
  <c r="I2706" i="4"/>
  <c r="J2706" i="4"/>
  <c r="M2706" i="4" s="1"/>
  <c r="I2707" i="4"/>
  <c r="J2707" i="4"/>
  <c r="M2707" i="4" s="1"/>
  <c r="I2708" i="4"/>
  <c r="J2708" i="4"/>
  <c r="M2708" i="4" s="1"/>
  <c r="I2709" i="4"/>
  <c r="J2709" i="4"/>
  <c r="M2709" i="4" s="1"/>
  <c r="I2710" i="4"/>
  <c r="J2710" i="4"/>
  <c r="M2710" i="4" s="1"/>
  <c r="I2711" i="4"/>
  <c r="J2711" i="4"/>
  <c r="M2711" i="4" s="1"/>
  <c r="I2712" i="4"/>
  <c r="J2712" i="4"/>
  <c r="M2712" i="4" s="1"/>
  <c r="I2713" i="4"/>
  <c r="J2713" i="4"/>
  <c r="M2713" i="4" s="1"/>
  <c r="I2714" i="4"/>
  <c r="J2714" i="4"/>
  <c r="M2714" i="4" s="1"/>
  <c r="I2715" i="4"/>
  <c r="J2715" i="4"/>
  <c r="M2715" i="4" s="1"/>
  <c r="I2716" i="4"/>
  <c r="J2716" i="4"/>
  <c r="M2716" i="4" s="1"/>
  <c r="I2717" i="4"/>
  <c r="J2717" i="4"/>
  <c r="M2717" i="4" s="1"/>
  <c r="I2718" i="4"/>
  <c r="J2718" i="4"/>
  <c r="M2718" i="4" s="1"/>
  <c r="I2719" i="4"/>
  <c r="J2719" i="4"/>
  <c r="M2719" i="4" s="1"/>
  <c r="I2720" i="4"/>
  <c r="J2720" i="4"/>
  <c r="M2720" i="4" s="1"/>
  <c r="I2721" i="4"/>
  <c r="J2721" i="4"/>
  <c r="M2721" i="4" s="1"/>
  <c r="I2722" i="4"/>
  <c r="J2722" i="4"/>
  <c r="M2722" i="4" s="1"/>
  <c r="I2723" i="4"/>
  <c r="J2723" i="4"/>
  <c r="M2723" i="4" s="1"/>
  <c r="I2724" i="4"/>
  <c r="J2724" i="4"/>
  <c r="M2724" i="4" s="1"/>
  <c r="I2725" i="4"/>
  <c r="J2725" i="4"/>
  <c r="M2725" i="4" s="1"/>
  <c r="I2726" i="4"/>
  <c r="J2726" i="4"/>
  <c r="M2726" i="4" s="1"/>
  <c r="I2727" i="4"/>
  <c r="J2727" i="4"/>
  <c r="M2727" i="4" s="1"/>
  <c r="I2728" i="4"/>
  <c r="J2728" i="4"/>
  <c r="M2728" i="4" s="1"/>
  <c r="I2729" i="4"/>
  <c r="J2729" i="4"/>
  <c r="M2729" i="4" s="1"/>
  <c r="I2730" i="4"/>
  <c r="J2730" i="4"/>
  <c r="M2730" i="4" s="1"/>
  <c r="I2731" i="4"/>
  <c r="J2731" i="4"/>
  <c r="M2731" i="4" s="1"/>
  <c r="I2732" i="4"/>
  <c r="J2732" i="4"/>
  <c r="M2732" i="4" s="1"/>
  <c r="I2733" i="4"/>
  <c r="J2733" i="4"/>
  <c r="M2733" i="4" s="1"/>
  <c r="I2734" i="4"/>
  <c r="J2734" i="4"/>
  <c r="M2734" i="4" s="1"/>
  <c r="I2735" i="4"/>
  <c r="J2735" i="4"/>
  <c r="M2735" i="4" s="1"/>
  <c r="I2736" i="4"/>
  <c r="J2736" i="4"/>
  <c r="M2736" i="4" s="1"/>
  <c r="I2737" i="4"/>
  <c r="J2737" i="4"/>
  <c r="M2737" i="4" s="1"/>
  <c r="I2738" i="4"/>
  <c r="J2738" i="4"/>
  <c r="M2738" i="4" s="1"/>
  <c r="I2739" i="4"/>
  <c r="J2739" i="4"/>
  <c r="M2739" i="4" s="1"/>
  <c r="I2740" i="4"/>
  <c r="J2740" i="4"/>
  <c r="M2740" i="4" s="1"/>
  <c r="I2741" i="4"/>
  <c r="J2741" i="4"/>
  <c r="M2741" i="4" s="1"/>
  <c r="I2742" i="4"/>
  <c r="J2742" i="4"/>
  <c r="M2742" i="4" s="1"/>
  <c r="I2743" i="4"/>
  <c r="J2743" i="4"/>
  <c r="M2743" i="4" s="1"/>
  <c r="I2744" i="4"/>
  <c r="J2744" i="4"/>
  <c r="M2744" i="4" s="1"/>
  <c r="I2745" i="4"/>
  <c r="J2745" i="4"/>
  <c r="M2745" i="4" s="1"/>
  <c r="I2746" i="4"/>
  <c r="J2746" i="4"/>
  <c r="M2746" i="4" s="1"/>
  <c r="I2747" i="4"/>
  <c r="J2747" i="4"/>
  <c r="M2747" i="4" s="1"/>
  <c r="I2748" i="4"/>
  <c r="J2748" i="4"/>
  <c r="M2748" i="4" s="1"/>
  <c r="I2749" i="4"/>
  <c r="J2749" i="4"/>
  <c r="M2749" i="4" s="1"/>
  <c r="I2750" i="4"/>
  <c r="J2750" i="4"/>
  <c r="M2750" i="4" s="1"/>
  <c r="I2751" i="4"/>
  <c r="J2751" i="4"/>
  <c r="M2751" i="4" s="1"/>
  <c r="I2752" i="4"/>
  <c r="J2752" i="4"/>
  <c r="M2752" i="4" s="1"/>
  <c r="I2753" i="4"/>
  <c r="J2753" i="4"/>
  <c r="M2753" i="4" s="1"/>
  <c r="I2754" i="4"/>
  <c r="J2754" i="4"/>
  <c r="M2754" i="4" s="1"/>
  <c r="I2755" i="4"/>
  <c r="J2755" i="4"/>
  <c r="M2755" i="4" s="1"/>
  <c r="I2756" i="4"/>
  <c r="J2756" i="4"/>
  <c r="M2756" i="4" s="1"/>
  <c r="I2757" i="4"/>
  <c r="J2757" i="4"/>
  <c r="M2757" i="4" s="1"/>
  <c r="I2758" i="4"/>
  <c r="J2758" i="4"/>
  <c r="M2758" i="4" s="1"/>
  <c r="I2759" i="4"/>
  <c r="J2759" i="4"/>
  <c r="M2759" i="4" s="1"/>
  <c r="I2760" i="4"/>
  <c r="J2760" i="4"/>
  <c r="M2760" i="4" s="1"/>
  <c r="I2761" i="4"/>
  <c r="J2761" i="4"/>
  <c r="M2761" i="4" s="1"/>
  <c r="I2762" i="4"/>
  <c r="J2762" i="4"/>
  <c r="M2762" i="4" s="1"/>
  <c r="I2763" i="4"/>
  <c r="J2763" i="4"/>
  <c r="M2763" i="4" s="1"/>
  <c r="I2764" i="4"/>
  <c r="J2764" i="4"/>
  <c r="M2764" i="4" s="1"/>
  <c r="I2765" i="4"/>
  <c r="J2765" i="4"/>
  <c r="M2765" i="4" s="1"/>
  <c r="I2766" i="4"/>
  <c r="J2766" i="4"/>
  <c r="M2766" i="4" s="1"/>
  <c r="I2767" i="4"/>
  <c r="J2767" i="4"/>
  <c r="M2767" i="4" s="1"/>
  <c r="I2768" i="4"/>
  <c r="J2768" i="4"/>
  <c r="M2768" i="4" s="1"/>
  <c r="I2769" i="4"/>
  <c r="J2769" i="4"/>
  <c r="M2769" i="4" s="1"/>
  <c r="I2770" i="4"/>
  <c r="J2770" i="4"/>
  <c r="M2770" i="4" s="1"/>
  <c r="I2771" i="4"/>
  <c r="J2771" i="4"/>
  <c r="M2771" i="4" s="1"/>
  <c r="I2772" i="4"/>
  <c r="J2772" i="4"/>
  <c r="M2772" i="4" s="1"/>
  <c r="I2773" i="4"/>
  <c r="J2773" i="4"/>
  <c r="M2773" i="4" s="1"/>
  <c r="I2774" i="4"/>
  <c r="J2774" i="4"/>
  <c r="M2774" i="4" s="1"/>
  <c r="I2775" i="4"/>
  <c r="J2775" i="4"/>
  <c r="M2775" i="4" s="1"/>
  <c r="I2776" i="4"/>
  <c r="J2776" i="4"/>
  <c r="M2776" i="4" s="1"/>
  <c r="I2777" i="4"/>
  <c r="J2777" i="4"/>
  <c r="M2777" i="4" s="1"/>
  <c r="I2778" i="4"/>
  <c r="J2778" i="4"/>
  <c r="M2778" i="4" s="1"/>
  <c r="I2779" i="4"/>
  <c r="J2779" i="4"/>
  <c r="M2779" i="4" s="1"/>
  <c r="I2780" i="4"/>
  <c r="J2780" i="4"/>
  <c r="M2780" i="4" s="1"/>
  <c r="I2781" i="4"/>
  <c r="J2781" i="4"/>
  <c r="M2781" i="4" s="1"/>
  <c r="I2782" i="4"/>
  <c r="J2782" i="4"/>
  <c r="M2782" i="4" s="1"/>
  <c r="I2783" i="4"/>
  <c r="J2783" i="4"/>
  <c r="M2783" i="4" s="1"/>
  <c r="I2784" i="4"/>
  <c r="J2784" i="4"/>
  <c r="M2784" i="4" s="1"/>
  <c r="I2785" i="4"/>
  <c r="J2785" i="4"/>
  <c r="M2785" i="4" s="1"/>
  <c r="I2786" i="4"/>
  <c r="J2786" i="4"/>
  <c r="I2787" i="4"/>
  <c r="J2787" i="4"/>
  <c r="M2787" i="4" s="1"/>
  <c r="I2788" i="4"/>
  <c r="J2788" i="4"/>
  <c r="M2788" i="4" s="1"/>
  <c r="I2789" i="4"/>
  <c r="J2789" i="4"/>
  <c r="M2789" i="4" s="1"/>
  <c r="I2790" i="4"/>
  <c r="J2790" i="4"/>
  <c r="M2790" i="4" s="1"/>
  <c r="I2791" i="4"/>
  <c r="J2791" i="4"/>
  <c r="M2791" i="4" s="1"/>
  <c r="I2792" i="4"/>
  <c r="J2792" i="4"/>
  <c r="M2792" i="4" s="1"/>
  <c r="I2793" i="4"/>
  <c r="J2793" i="4"/>
  <c r="M2793" i="4" s="1"/>
  <c r="I2794" i="4"/>
  <c r="J2794" i="4"/>
  <c r="M2794" i="4" s="1"/>
  <c r="I2795" i="4"/>
  <c r="J2795" i="4"/>
  <c r="M2795" i="4" s="1"/>
  <c r="I2796" i="4"/>
  <c r="J2796" i="4"/>
  <c r="M2796" i="4" s="1"/>
  <c r="I2797" i="4"/>
  <c r="J2797" i="4"/>
  <c r="M2797" i="4" s="1"/>
  <c r="I2798" i="4"/>
  <c r="J2798" i="4"/>
  <c r="M2798" i="4" s="1"/>
  <c r="I2799" i="4"/>
  <c r="J2799" i="4"/>
  <c r="M2799" i="4" s="1"/>
  <c r="I2800" i="4"/>
  <c r="J2800" i="4"/>
  <c r="M2800" i="4" s="1"/>
  <c r="I2801" i="4"/>
  <c r="J2801" i="4"/>
  <c r="M2801" i="4" s="1"/>
  <c r="I2802" i="4"/>
  <c r="J2802" i="4"/>
  <c r="M2802" i="4" s="1"/>
  <c r="I2803" i="4"/>
  <c r="J2803" i="4"/>
  <c r="M2803" i="4" s="1"/>
  <c r="I2804" i="4"/>
  <c r="J2804" i="4"/>
  <c r="M2804" i="4" s="1"/>
  <c r="I2805" i="4"/>
  <c r="J2805" i="4"/>
  <c r="M2805" i="4" s="1"/>
  <c r="I2806" i="4"/>
  <c r="J2806" i="4"/>
  <c r="M2806" i="4" s="1"/>
  <c r="I2807" i="4"/>
  <c r="J2807" i="4"/>
  <c r="M2807" i="4" s="1"/>
  <c r="I2808" i="4"/>
  <c r="J2808" i="4"/>
  <c r="M2808" i="4" s="1"/>
  <c r="I2809" i="4"/>
  <c r="J2809" i="4"/>
  <c r="M2809" i="4" s="1"/>
  <c r="I2810" i="4"/>
  <c r="J2810" i="4"/>
  <c r="M2810" i="4" s="1"/>
  <c r="I2811" i="4"/>
  <c r="J2811" i="4"/>
  <c r="M2811" i="4" s="1"/>
  <c r="I2812" i="4"/>
  <c r="J2812" i="4"/>
  <c r="M2812" i="4" s="1"/>
  <c r="I2813" i="4"/>
  <c r="J2813" i="4"/>
  <c r="M2813" i="4" s="1"/>
  <c r="I2814" i="4"/>
  <c r="J2814" i="4"/>
  <c r="M2814" i="4" s="1"/>
  <c r="I2815" i="4"/>
  <c r="J2815" i="4"/>
  <c r="M2815" i="4" s="1"/>
  <c r="I2816" i="4"/>
  <c r="J2816" i="4"/>
  <c r="M2816" i="4" s="1"/>
  <c r="I2817" i="4"/>
  <c r="J2817" i="4"/>
  <c r="M2817" i="4" s="1"/>
  <c r="I2818" i="4"/>
  <c r="J2818" i="4"/>
  <c r="M2818" i="4" s="1"/>
  <c r="I2819" i="4"/>
  <c r="J2819" i="4"/>
  <c r="M2819" i="4" s="1"/>
  <c r="I2820" i="4"/>
  <c r="J2820" i="4"/>
  <c r="M2820" i="4" s="1"/>
  <c r="I2821" i="4"/>
  <c r="J2821" i="4"/>
  <c r="M2821" i="4" s="1"/>
  <c r="I2822" i="4"/>
  <c r="J2822" i="4"/>
  <c r="M2822" i="4" s="1"/>
  <c r="I2823" i="4"/>
  <c r="J2823" i="4"/>
  <c r="M2823" i="4" s="1"/>
  <c r="I2824" i="4"/>
  <c r="J2824" i="4"/>
  <c r="M2824" i="4" s="1"/>
  <c r="I2825" i="4"/>
  <c r="J2825" i="4"/>
  <c r="M2825" i="4" s="1"/>
  <c r="I2826" i="4"/>
  <c r="J2826" i="4"/>
  <c r="M2826" i="4" s="1"/>
  <c r="I2827" i="4"/>
  <c r="J2827" i="4"/>
  <c r="M2827" i="4" s="1"/>
  <c r="I2828" i="4"/>
  <c r="J2828" i="4"/>
  <c r="M2828" i="4" s="1"/>
  <c r="I2829" i="4"/>
  <c r="J2829" i="4"/>
  <c r="M2829" i="4" s="1"/>
  <c r="I2830" i="4"/>
  <c r="J2830" i="4"/>
  <c r="M2830" i="4" s="1"/>
  <c r="I2831" i="4"/>
  <c r="J2831" i="4"/>
  <c r="M2831" i="4" s="1"/>
  <c r="I2832" i="4"/>
  <c r="J2832" i="4"/>
  <c r="M2832" i="4" s="1"/>
  <c r="I2833" i="4"/>
  <c r="J2833" i="4"/>
  <c r="M2833" i="4" s="1"/>
  <c r="I2834" i="4"/>
  <c r="J2834" i="4"/>
  <c r="M2834" i="4" s="1"/>
  <c r="I2835" i="4"/>
  <c r="J2835" i="4"/>
  <c r="M2835" i="4" s="1"/>
  <c r="I2836" i="4"/>
  <c r="J2836" i="4"/>
  <c r="M2836" i="4" s="1"/>
  <c r="I2837" i="4"/>
  <c r="J2837" i="4"/>
  <c r="M2837" i="4" s="1"/>
  <c r="I2838" i="4"/>
  <c r="J2838" i="4"/>
  <c r="M2838" i="4" s="1"/>
  <c r="I2839" i="4"/>
  <c r="J2839" i="4"/>
  <c r="M2839" i="4" s="1"/>
  <c r="I2840" i="4"/>
  <c r="J2840" i="4"/>
  <c r="M2840" i="4" s="1"/>
  <c r="I2841" i="4"/>
  <c r="J2841" i="4"/>
  <c r="M2841" i="4" s="1"/>
  <c r="I2842" i="4"/>
  <c r="J2842" i="4"/>
  <c r="M2842" i="4" s="1"/>
  <c r="I2843" i="4"/>
  <c r="J2843" i="4"/>
  <c r="M2843" i="4" s="1"/>
  <c r="I2844" i="4"/>
  <c r="J2844" i="4"/>
  <c r="M2844" i="4" s="1"/>
  <c r="I2845" i="4"/>
  <c r="J2845" i="4"/>
  <c r="M2845" i="4" s="1"/>
  <c r="I2846" i="4"/>
  <c r="J2846" i="4"/>
  <c r="M2846" i="4" s="1"/>
  <c r="I2847" i="4"/>
  <c r="J2847" i="4"/>
  <c r="M2847" i="4" s="1"/>
  <c r="I2848" i="4"/>
  <c r="J2848" i="4"/>
  <c r="M2848" i="4" s="1"/>
  <c r="I2849" i="4"/>
  <c r="J2849" i="4"/>
  <c r="M2849" i="4" s="1"/>
  <c r="I2850" i="4"/>
  <c r="J2850" i="4"/>
  <c r="M2850" i="4" s="1"/>
  <c r="I2851" i="4"/>
  <c r="J2851" i="4"/>
  <c r="M2851" i="4" s="1"/>
  <c r="I2852" i="4"/>
  <c r="J2852" i="4"/>
  <c r="M2852" i="4" s="1"/>
  <c r="I2853" i="4"/>
  <c r="J2853" i="4"/>
  <c r="M2853" i="4" s="1"/>
  <c r="I2854" i="4"/>
  <c r="J2854" i="4"/>
  <c r="M2854" i="4" s="1"/>
  <c r="I2855" i="4"/>
  <c r="J2855" i="4"/>
  <c r="M2855" i="4" s="1"/>
  <c r="I2856" i="4"/>
  <c r="J2856" i="4"/>
  <c r="M2856" i="4" s="1"/>
  <c r="I2857" i="4"/>
  <c r="J2857" i="4"/>
  <c r="M2857" i="4" s="1"/>
  <c r="I2858" i="4"/>
  <c r="J2858" i="4"/>
  <c r="M2858" i="4" s="1"/>
  <c r="I2859" i="4"/>
  <c r="J2859" i="4"/>
  <c r="M2859" i="4" s="1"/>
  <c r="I2860" i="4"/>
  <c r="J2860" i="4"/>
  <c r="M2860" i="4" s="1"/>
  <c r="I2861" i="4"/>
  <c r="J2861" i="4"/>
  <c r="M2861" i="4" s="1"/>
  <c r="I2862" i="4"/>
  <c r="J2862" i="4"/>
  <c r="M2862" i="4" s="1"/>
  <c r="I2863" i="4"/>
  <c r="J2863" i="4"/>
  <c r="M2863" i="4" s="1"/>
  <c r="I2864" i="4"/>
  <c r="J2864" i="4"/>
  <c r="M2864" i="4" s="1"/>
  <c r="I2865" i="4"/>
  <c r="J2865" i="4"/>
  <c r="M2865" i="4" s="1"/>
  <c r="I2866" i="4"/>
  <c r="J2866" i="4"/>
  <c r="M2866" i="4" s="1"/>
  <c r="J2394" i="4"/>
  <c r="M2394" i="4" s="1"/>
  <c r="I2394" i="4"/>
  <c r="L2867" i="4"/>
  <c r="K2867" i="4"/>
  <c r="M2786" i="4"/>
  <c r="M2699" i="4"/>
  <c r="M2660" i="4"/>
  <c r="M2618" i="4"/>
  <c r="M2579" i="4"/>
  <c r="M2543" i="4"/>
  <c r="M2516" i="4"/>
  <c r="M2489" i="4"/>
  <c r="M2462" i="4"/>
  <c r="M2435" i="4"/>
  <c r="M2408" i="4"/>
  <c r="I1918" i="4"/>
  <c r="J1918" i="4"/>
  <c r="M1918" i="4" s="1"/>
  <c r="I1919" i="4"/>
  <c r="J1919" i="4"/>
  <c r="M1919" i="4" s="1"/>
  <c r="I1920" i="4"/>
  <c r="J1920" i="4"/>
  <c r="M1920" i="4" s="1"/>
  <c r="I1921" i="4"/>
  <c r="J1921" i="4"/>
  <c r="M1921" i="4" s="1"/>
  <c r="I1922" i="4"/>
  <c r="J1922" i="4"/>
  <c r="I1923" i="4"/>
  <c r="J1923" i="4"/>
  <c r="M1923" i="4" s="1"/>
  <c r="I1924" i="4"/>
  <c r="J1924" i="4"/>
  <c r="M1924" i="4" s="1"/>
  <c r="I1925" i="4"/>
  <c r="J1925" i="4"/>
  <c r="M1925" i="4" s="1"/>
  <c r="I1926" i="4"/>
  <c r="J1926" i="4"/>
  <c r="M1926" i="4" s="1"/>
  <c r="I1927" i="4"/>
  <c r="J1927" i="4"/>
  <c r="M1927" i="4" s="1"/>
  <c r="I1928" i="4"/>
  <c r="J1928" i="4"/>
  <c r="M1928" i="4" s="1"/>
  <c r="I1929" i="4"/>
  <c r="J1929" i="4"/>
  <c r="M1929" i="4" s="1"/>
  <c r="I1930" i="4"/>
  <c r="J1930" i="4"/>
  <c r="M1930" i="4" s="1"/>
  <c r="I1931" i="4"/>
  <c r="J1931" i="4"/>
  <c r="M1931" i="4" s="1"/>
  <c r="I1932" i="4"/>
  <c r="J1932" i="4"/>
  <c r="M1932" i="4" s="1"/>
  <c r="I1933" i="4"/>
  <c r="J1933" i="4"/>
  <c r="M1933" i="4" s="1"/>
  <c r="I1934" i="4"/>
  <c r="J1934" i="4"/>
  <c r="I1935" i="4"/>
  <c r="J1935" i="4"/>
  <c r="M1935" i="4" s="1"/>
  <c r="I1936" i="4"/>
  <c r="J1936" i="4"/>
  <c r="M1936" i="4" s="1"/>
  <c r="I1937" i="4"/>
  <c r="J1937" i="4"/>
  <c r="M1937" i="4" s="1"/>
  <c r="I1938" i="4"/>
  <c r="J1938" i="4"/>
  <c r="M1938" i="4" s="1"/>
  <c r="I1939" i="4"/>
  <c r="J1939" i="4"/>
  <c r="M1939" i="4" s="1"/>
  <c r="I1940" i="4"/>
  <c r="J1940" i="4"/>
  <c r="M1940" i="4" s="1"/>
  <c r="I1941" i="4"/>
  <c r="J1941" i="4"/>
  <c r="M1941" i="4" s="1"/>
  <c r="I1942" i="4"/>
  <c r="J1942" i="4"/>
  <c r="M1942" i="4" s="1"/>
  <c r="I1943" i="4"/>
  <c r="J1943" i="4"/>
  <c r="M1943" i="4" s="1"/>
  <c r="I1944" i="4"/>
  <c r="J1944" i="4"/>
  <c r="M1944" i="4" s="1"/>
  <c r="I1945" i="4"/>
  <c r="J1945" i="4"/>
  <c r="M1945" i="4" s="1"/>
  <c r="I1946" i="4"/>
  <c r="J1946" i="4"/>
  <c r="M1946" i="4" s="1"/>
  <c r="I1947" i="4"/>
  <c r="J1947" i="4"/>
  <c r="M1947" i="4" s="1"/>
  <c r="I1948" i="4"/>
  <c r="J1948" i="4"/>
  <c r="M1948" i="4" s="1"/>
  <c r="I1949" i="4"/>
  <c r="J1949" i="4"/>
  <c r="I1950" i="4"/>
  <c r="J1950" i="4"/>
  <c r="M1950" i="4" s="1"/>
  <c r="I1951" i="4"/>
  <c r="J1951" i="4"/>
  <c r="M1951" i="4" s="1"/>
  <c r="I1952" i="4"/>
  <c r="J1952" i="4"/>
  <c r="M1952" i="4" s="1"/>
  <c r="I1953" i="4"/>
  <c r="J1953" i="4"/>
  <c r="M1953" i="4" s="1"/>
  <c r="I1954" i="4"/>
  <c r="J1954" i="4"/>
  <c r="M1954" i="4" s="1"/>
  <c r="I1955" i="4"/>
  <c r="J1955" i="4"/>
  <c r="M1955" i="4" s="1"/>
  <c r="I1956" i="4"/>
  <c r="J1956" i="4"/>
  <c r="M1956" i="4" s="1"/>
  <c r="I1957" i="4"/>
  <c r="J1957" i="4"/>
  <c r="M1957" i="4" s="1"/>
  <c r="I1958" i="4"/>
  <c r="J1958" i="4"/>
  <c r="M1958" i="4" s="1"/>
  <c r="I1959" i="4"/>
  <c r="J1959" i="4"/>
  <c r="M1959" i="4" s="1"/>
  <c r="I1960" i="4"/>
  <c r="J1960" i="4"/>
  <c r="M1960" i="4" s="1"/>
  <c r="I1961" i="4"/>
  <c r="J1961" i="4"/>
  <c r="I1962" i="4"/>
  <c r="J1962" i="4"/>
  <c r="M1962" i="4" s="1"/>
  <c r="I1963" i="4"/>
  <c r="J1963" i="4"/>
  <c r="M1963" i="4" s="1"/>
  <c r="I1964" i="4"/>
  <c r="J1964" i="4"/>
  <c r="M1964" i="4" s="1"/>
  <c r="I1965" i="4"/>
  <c r="J1965" i="4"/>
  <c r="M1965" i="4" s="1"/>
  <c r="I1966" i="4"/>
  <c r="J1966" i="4"/>
  <c r="M1966" i="4" s="1"/>
  <c r="I1967" i="4"/>
  <c r="J1967" i="4"/>
  <c r="M1967" i="4" s="1"/>
  <c r="I1968" i="4"/>
  <c r="J1968" i="4"/>
  <c r="M1968" i="4" s="1"/>
  <c r="I1969" i="4"/>
  <c r="J1969" i="4"/>
  <c r="M1969" i="4" s="1"/>
  <c r="I1970" i="4"/>
  <c r="J1970" i="4"/>
  <c r="M1970" i="4" s="1"/>
  <c r="I1971" i="4"/>
  <c r="J1971" i="4"/>
  <c r="M1971" i="4" s="1"/>
  <c r="I1972" i="4"/>
  <c r="J1972" i="4"/>
  <c r="M1972" i="4" s="1"/>
  <c r="I1973" i="4"/>
  <c r="J1973" i="4"/>
  <c r="M1973" i="4" s="1"/>
  <c r="I1974" i="4"/>
  <c r="J1974" i="4"/>
  <c r="M1974" i="4" s="1"/>
  <c r="I1975" i="4"/>
  <c r="J1975" i="4"/>
  <c r="M1975" i="4" s="1"/>
  <c r="I1976" i="4"/>
  <c r="J1976" i="4"/>
  <c r="I1977" i="4"/>
  <c r="J1977" i="4"/>
  <c r="M1977" i="4" s="1"/>
  <c r="I1978" i="4"/>
  <c r="J1978" i="4"/>
  <c r="M1978" i="4" s="1"/>
  <c r="I1979" i="4"/>
  <c r="J1979" i="4"/>
  <c r="M1979" i="4" s="1"/>
  <c r="I1980" i="4"/>
  <c r="J1980" i="4"/>
  <c r="M1980" i="4" s="1"/>
  <c r="I1981" i="4"/>
  <c r="J1981" i="4"/>
  <c r="M1981" i="4" s="1"/>
  <c r="I1982" i="4"/>
  <c r="J1982" i="4"/>
  <c r="M1982" i="4" s="1"/>
  <c r="I1983" i="4"/>
  <c r="J1983" i="4"/>
  <c r="M1983" i="4" s="1"/>
  <c r="I1984" i="4"/>
  <c r="J1984" i="4"/>
  <c r="M1984" i="4" s="1"/>
  <c r="I1985" i="4"/>
  <c r="J1985" i="4"/>
  <c r="M1985" i="4" s="1"/>
  <c r="I1986" i="4"/>
  <c r="J1986" i="4"/>
  <c r="M1986" i="4" s="1"/>
  <c r="I1987" i="4"/>
  <c r="J1987" i="4"/>
  <c r="M1987" i="4" s="1"/>
  <c r="I1988" i="4"/>
  <c r="J1988" i="4"/>
  <c r="I1989" i="4"/>
  <c r="J1989" i="4"/>
  <c r="M1989" i="4" s="1"/>
  <c r="I1990" i="4"/>
  <c r="J1990" i="4"/>
  <c r="M1990" i="4" s="1"/>
  <c r="I1991" i="4"/>
  <c r="J1991" i="4"/>
  <c r="M1991" i="4" s="1"/>
  <c r="I1992" i="4"/>
  <c r="J1992" i="4"/>
  <c r="M1992" i="4" s="1"/>
  <c r="I1993" i="4"/>
  <c r="J1993" i="4"/>
  <c r="M1993" i="4" s="1"/>
  <c r="I1994" i="4"/>
  <c r="J1994" i="4"/>
  <c r="M1994" i="4" s="1"/>
  <c r="I1995" i="4"/>
  <c r="J1995" i="4"/>
  <c r="M1995" i="4" s="1"/>
  <c r="I1996" i="4"/>
  <c r="J1996" i="4"/>
  <c r="M1996" i="4" s="1"/>
  <c r="I1997" i="4"/>
  <c r="J1997" i="4"/>
  <c r="M1997" i="4" s="1"/>
  <c r="I1998" i="4"/>
  <c r="J1998" i="4"/>
  <c r="M1998" i="4" s="1"/>
  <c r="I1999" i="4"/>
  <c r="J1999" i="4"/>
  <c r="M1999" i="4" s="1"/>
  <c r="I2000" i="4"/>
  <c r="J2000" i="4"/>
  <c r="M2000" i="4" s="1"/>
  <c r="I2001" i="4"/>
  <c r="J2001" i="4"/>
  <c r="M2001" i="4" s="1"/>
  <c r="I2002" i="4"/>
  <c r="J2002" i="4"/>
  <c r="M2002" i="4" s="1"/>
  <c r="I2003" i="4"/>
  <c r="J2003" i="4"/>
  <c r="I2004" i="4"/>
  <c r="J2004" i="4"/>
  <c r="M2004" i="4" s="1"/>
  <c r="I2005" i="4"/>
  <c r="J2005" i="4"/>
  <c r="M2005" i="4" s="1"/>
  <c r="I2006" i="4"/>
  <c r="J2006" i="4"/>
  <c r="M2006" i="4" s="1"/>
  <c r="I2007" i="4"/>
  <c r="J2007" i="4"/>
  <c r="M2007" i="4" s="1"/>
  <c r="I2008" i="4"/>
  <c r="J2008" i="4"/>
  <c r="M2008" i="4" s="1"/>
  <c r="I2009" i="4"/>
  <c r="J2009" i="4"/>
  <c r="M2009" i="4" s="1"/>
  <c r="I2010" i="4"/>
  <c r="J2010" i="4"/>
  <c r="M2010" i="4" s="1"/>
  <c r="I2011" i="4"/>
  <c r="J2011" i="4"/>
  <c r="M2011" i="4" s="1"/>
  <c r="I2012" i="4"/>
  <c r="J2012" i="4"/>
  <c r="M2012" i="4" s="1"/>
  <c r="I2013" i="4"/>
  <c r="J2013" i="4"/>
  <c r="M2013" i="4" s="1"/>
  <c r="I2014" i="4"/>
  <c r="J2014" i="4"/>
  <c r="M2014" i="4" s="1"/>
  <c r="I2015" i="4"/>
  <c r="J2015" i="4"/>
  <c r="I2016" i="4"/>
  <c r="J2016" i="4"/>
  <c r="M2016" i="4" s="1"/>
  <c r="I2017" i="4"/>
  <c r="J2017" i="4"/>
  <c r="M2017" i="4" s="1"/>
  <c r="I2018" i="4"/>
  <c r="J2018" i="4"/>
  <c r="M2018" i="4" s="1"/>
  <c r="I2019" i="4"/>
  <c r="J2019" i="4"/>
  <c r="M2019" i="4" s="1"/>
  <c r="I2020" i="4"/>
  <c r="J2020" i="4"/>
  <c r="M2020" i="4" s="1"/>
  <c r="I2021" i="4"/>
  <c r="J2021" i="4"/>
  <c r="M2021" i="4" s="1"/>
  <c r="I2022" i="4"/>
  <c r="J2022" i="4"/>
  <c r="M2022" i="4" s="1"/>
  <c r="O2022" i="4" s="1"/>
  <c r="I2023" i="4"/>
  <c r="J2023" i="4"/>
  <c r="M2023" i="4" s="1"/>
  <c r="I2024" i="4"/>
  <c r="J2024" i="4"/>
  <c r="M2024" i="4" s="1"/>
  <c r="I2025" i="4"/>
  <c r="J2025" i="4"/>
  <c r="M2025" i="4" s="1"/>
  <c r="I2026" i="4"/>
  <c r="J2026" i="4"/>
  <c r="M2026" i="4" s="1"/>
  <c r="O2026" i="4" s="1"/>
  <c r="I2027" i="4"/>
  <c r="J2027" i="4"/>
  <c r="M2027" i="4" s="1"/>
  <c r="I2028" i="4"/>
  <c r="J2028" i="4"/>
  <c r="M2028" i="4" s="1"/>
  <c r="I2029" i="4"/>
  <c r="J2029" i="4"/>
  <c r="M2029" i="4" s="1"/>
  <c r="I2030" i="4"/>
  <c r="J2030" i="4"/>
  <c r="M2030" i="4" s="1"/>
  <c r="I2031" i="4"/>
  <c r="J2031" i="4"/>
  <c r="M2031" i="4" s="1"/>
  <c r="O2031" i="4" s="1"/>
  <c r="I2032" i="4"/>
  <c r="J2032" i="4"/>
  <c r="M2032" i="4" s="1"/>
  <c r="I2033" i="4"/>
  <c r="J2033" i="4"/>
  <c r="M2033" i="4" s="1"/>
  <c r="I2034" i="4"/>
  <c r="J2034" i="4"/>
  <c r="M2034" i="4" s="1"/>
  <c r="O2034" i="4" s="1"/>
  <c r="I2035" i="4"/>
  <c r="J2035" i="4"/>
  <c r="M2035" i="4" s="1"/>
  <c r="I2036" i="4"/>
  <c r="J2036" i="4"/>
  <c r="M2036" i="4" s="1"/>
  <c r="I2037" i="4"/>
  <c r="J2037" i="4"/>
  <c r="M2037" i="4" s="1"/>
  <c r="O2037" i="4" s="1"/>
  <c r="I2038" i="4"/>
  <c r="J2038" i="4"/>
  <c r="M2038" i="4" s="1"/>
  <c r="O2038" i="4" s="1"/>
  <c r="I2039" i="4"/>
  <c r="J2039" i="4"/>
  <c r="M2039" i="4" s="1"/>
  <c r="I2040" i="4"/>
  <c r="J2040" i="4"/>
  <c r="M2040" i="4" s="1"/>
  <c r="O2040" i="4" s="1"/>
  <c r="I2041" i="4"/>
  <c r="J2041" i="4"/>
  <c r="M2041" i="4" s="1"/>
  <c r="I2042" i="4"/>
  <c r="J2042" i="4"/>
  <c r="M2042" i="4" s="1"/>
  <c r="I2043" i="4"/>
  <c r="J2043" i="4"/>
  <c r="M2043" i="4" s="1"/>
  <c r="O2043" i="4" s="1"/>
  <c r="I2044" i="4"/>
  <c r="J2044" i="4"/>
  <c r="M2044" i="4" s="1"/>
  <c r="I2045" i="4"/>
  <c r="J2045" i="4"/>
  <c r="M2045" i="4" s="1"/>
  <c r="I2046" i="4"/>
  <c r="J2046" i="4"/>
  <c r="M2046" i="4" s="1"/>
  <c r="I2047" i="4"/>
  <c r="J2047" i="4"/>
  <c r="M2047" i="4" s="1"/>
  <c r="I2048" i="4"/>
  <c r="J2048" i="4"/>
  <c r="M2048" i="4" s="1"/>
  <c r="I2049" i="4"/>
  <c r="J2049" i="4"/>
  <c r="M2049" i="4" s="1"/>
  <c r="I2050" i="4"/>
  <c r="J2050" i="4"/>
  <c r="M2050" i="4" s="1"/>
  <c r="I2051" i="4"/>
  <c r="J2051" i="4"/>
  <c r="M2051" i="4" s="1"/>
  <c r="I2052" i="4"/>
  <c r="J2052" i="4"/>
  <c r="M2052" i="4" s="1"/>
  <c r="I2053" i="4"/>
  <c r="J2053" i="4"/>
  <c r="M2053" i="4" s="1"/>
  <c r="I2054" i="4"/>
  <c r="J2054" i="4"/>
  <c r="M2054" i="4" s="1"/>
  <c r="I2055" i="4"/>
  <c r="J2055" i="4"/>
  <c r="M2055" i="4" s="1"/>
  <c r="I2056" i="4"/>
  <c r="J2056" i="4"/>
  <c r="M2056" i="4" s="1"/>
  <c r="I2057" i="4"/>
  <c r="J2057" i="4"/>
  <c r="M2057" i="4" s="1"/>
  <c r="I2058" i="4"/>
  <c r="J2058" i="4"/>
  <c r="M2058" i="4" s="1"/>
  <c r="I2059" i="4"/>
  <c r="J2059" i="4"/>
  <c r="M2059" i="4" s="1"/>
  <c r="I2060" i="4"/>
  <c r="J2060" i="4"/>
  <c r="M2060" i="4" s="1"/>
  <c r="I2061" i="4"/>
  <c r="J2061" i="4"/>
  <c r="M2061" i="4" s="1"/>
  <c r="I2062" i="4"/>
  <c r="J2062" i="4"/>
  <c r="M2062" i="4" s="1"/>
  <c r="I2063" i="4"/>
  <c r="J2063" i="4"/>
  <c r="M2063" i="4" s="1"/>
  <c r="I2064" i="4"/>
  <c r="J2064" i="4"/>
  <c r="M2064" i="4" s="1"/>
  <c r="I2065" i="4"/>
  <c r="J2065" i="4"/>
  <c r="M2065" i="4" s="1"/>
  <c r="I2066" i="4"/>
  <c r="J2066" i="4"/>
  <c r="M2066" i="4" s="1"/>
  <c r="I2067" i="4"/>
  <c r="J2067" i="4"/>
  <c r="M2067" i="4" s="1"/>
  <c r="I2068" i="4"/>
  <c r="J2068" i="4"/>
  <c r="M2068" i="4" s="1"/>
  <c r="I2069" i="4"/>
  <c r="J2069" i="4"/>
  <c r="M2069" i="4" s="1"/>
  <c r="I2070" i="4"/>
  <c r="J2070" i="4"/>
  <c r="M2070" i="4" s="1"/>
  <c r="I2071" i="4"/>
  <c r="J2071" i="4"/>
  <c r="M2071" i="4" s="1"/>
  <c r="I2072" i="4"/>
  <c r="J2072" i="4"/>
  <c r="M2072" i="4" s="1"/>
  <c r="I2073" i="4"/>
  <c r="J2073" i="4"/>
  <c r="M2073" i="4" s="1"/>
  <c r="I2074" i="4"/>
  <c r="J2074" i="4"/>
  <c r="M2074" i="4" s="1"/>
  <c r="I2075" i="4"/>
  <c r="J2075" i="4"/>
  <c r="M2075" i="4" s="1"/>
  <c r="I2076" i="4"/>
  <c r="J2076" i="4"/>
  <c r="M2076" i="4" s="1"/>
  <c r="I2077" i="4"/>
  <c r="J2077" i="4"/>
  <c r="M2077" i="4" s="1"/>
  <c r="I2078" i="4"/>
  <c r="J2078" i="4"/>
  <c r="M2078" i="4" s="1"/>
  <c r="I2079" i="4"/>
  <c r="J2079" i="4"/>
  <c r="M2079" i="4" s="1"/>
  <c r="I2080" i="4"/>
  <c r="J2080" i="4"/>
  <c r="M2080" i="4" s="1"/>
  <c r="I2081" i="4"/>
  <c r="J2081" i="4"/>
  <c r="M2081" i="4" s="1"/>
  <c r="I2082" i="4"/>
  <c r="J2082" i="4"/>
  <c r="M2082" i="4" s="1"/>
  <c r="I2083" i="4"/>
  <c r="J2083" i="4"/>
  <c r="M2083" i="4" s="1"/>
  <c r="I2084" i="4"/>
  <c r="J2084" i="4"/>
  <c r="M2084" i="4" s="1"/>
  <c r="I2085" i="4"/>
  <c r="J2085" i="4"/>
  <c r="M2085" i="4" s="1"/>
  <c r="I2086" i="4"/>
  <c r="J2086" i="4"/>
  <c r="M2086" i="4" s="1"/>
  <c r="I2087" i="4"/>
  <c r="J2087" i="4"/>
  <c r="M2087" i="4" s="1"/>
  <c r="I2088" i="4"/>
  <c r="J2088" i="4"/>
  <c r="M2088" i="4" s="1"/>
  <c r="I2089" i="4"/>
  <c r="J2089" i="4"/>
  <c r="M2089" i="4" s="1"/>
  <c r="I2090" i="4"/>
  <c r="J2090" i="4"/>
  <c r="I2091" i="4"/>
  <c r="J2091" i="4"/>
  <c r="M2091" i="4" s="1"/>
  <c r="I2092" i="4"/>
  <c r="J2092" i="4"/>
  <c r="M2092" i="4" s="1"/>
  <c r="I2093" i="4"/>
  <c r="J2093" i="4"/>
  <c r="M2093" i="4" s="1"/>
  <c r="I2094" i="4"/>
  <c r="J2094" i="4"/>
  <c r="M2094" i="4" s="1"/>
  <c r="I2095" i="4"/>
  <c r="J2095" i="4"/>
  <c r="M2095" i="4" s="1"/>
  <c r="I2096" i="4"/>
  <c r="J2096" i="4"/>
  <c r="M2096" i="4" s="1"/>
  <c r="I2097" i="4"/>
  <c r="J2097" i="4"/>
  <c r="M2097" i="4" s="1"/>
  <c r="I2098" i="4"/>
  <c r="J2098" i="4"/>
  <c r="M2098" i="4" s="1"/>
  <c r="I2099" i="4"/>
  <c r="J2099" i="4"/>
  <c r="M2099" i="4" s="1"/>
  <c r="I2100" i="4"/>
  <c r="J2100" i="4"/>
  <c r="M2100" i="4" s="1"/>
  <c r="I2101" i="4"/>
  <c r="J2101" i="4"/>
  <c r="M2101" i="4" s="1"/>
  <c r="I2102" i="4"/>
  <c r="J2102" i="4"/>
  <c r="M2102" i="4" s="1"/>
  <c r="I2103" i="4"/>
  <c r="J2103" i="4"/>
  <c r="M2103" i="4" s="1"/>
  <c r="I2104" i="4"/>
  <c r="J2104" i="4"/>
  <c r="M2104" i="4" s="1"/>
  <c r="I2105" i="4"/>
  <c r="J2105" i="4"/>
  <c r="M2105" i="4" s="1"/>
  <c r="I2106" i="4"/>
  <c r="J2106" i="4"/>
  <c r="M2106" i="4" s="1"/>
  <c r="I2107" i="4"/>
  <c r="J2107" i="4"/>
  <c r="M2107" i="4" s="1"/>
  <c r="I2108" i="4"/>
  <c r="J2108" i="4"/>
  <c r="I2109" i="4"/>
  <c r="J2109" i="4"/>
  <c r="M2109" i="4" s="1"/>
  <c r="I2110" i="4"/>
  <c r="J2110" i="4"/>
  <c r="M2110" i="4" s="1"/>
  <c r="I2111" i="4"/>
  <c r="J2111" i="4"/>
  <c r="M2111" i="4" s="1"/>
  <c r="I2112" i="4"/>
  <c r="J2112" i="4"/>
  <c r="M2112" i="4" s="1"/>
  <c r="I2113" i="4"/>
  <c r="J2113" i="4"/>
  <c r="M2113" i="4" s="1"/>
  <c r="I2114" i="4"/>
  <c r="J2114" i="4"/>
  <c r="M2114" i="4" s="1"/>
  <c r="I2115" i="4"/>
  <c r="J2115" i="4"/>
  <c r="M2115" i="4" s="1"/>
  <c r="I2116" i="4"/>
  <c r="J2116" i="4"/>
  <c r="M2116" i="4" s="1"/>
  <c r="I2117" i="4"/>
  <c r="J2117" i="4"/>
  <c r="M2117" i="4" s="1"/>
  <c r="I2118" i="4"/>
  <c r="J2118" i="4"/>
  <c r="M2118" i="4" s="1"/>
  <c r="I2119" i="4"/>
  <c r="J2119" i="4"/>
  <c r="M2119" i="4" s="1"/>
  <c r="I2120" i="4"/>
  <c r="J2120" i="4"/>
  <c r="M2120" i="4" s="1"/>
  <c r="I2121" i="4"/>
  <c r="J2121" i="4"/>
  <c r="M2121" i="4" s="1"/>
  <c r="I2122" i="4"/>
  <c r="J2122" i="4"/>
  <c r="I2123" i="4"/>
  <c r="J2123" i="4"/>
  <c r="I2124" i="4"/>
  <c r="J2124" i="4"/>
  <c r="M2124" i="4" s="1"/>
  <c r="I2125" i="4"/>
  <c r="J2125" i="4"/>
  <c r="M2125" i="4" s="1"/>
  <c r="I2126" i="4"/>
  <c r="J2126" i="4"/>
  <c r="M2126" i="4" s="1"/>
  <c r="I2127" i="4"/>
  <c r="J2127" i="4"/>
  <c r="M2127" i="4" s="1"/>
  <c r="I2128" i="4"/>
  <c r="J2128" i="4"/>
  <c r="M2128" i="4" s="1"/>
  <c r="I2129" i="4"/>
  <c r="J2129" i="4"/>
  <c r="M2129" i="4" s="1"/>
  <c r="I2130" i="4"/>
  <c r="J2130" i="4"/>
  <c r="M2130" i="4" s="1"/>
  <c r="I2131" i="4"/>
  <c r="J2131" i="4"/>
  <c r="M2131" i="4" s="1"/>
  <c r="I2132" i="4"/>
  <c r="J2132" i="4"/>
  <c r="M2132" i="4" s="1"/>
  <c r="I2133" i="4"/>
  <c r="J2133" i="4"/>
  <c r="M2133" i="4" s="1"/>
  <c r="I2134" i="4"/>
  <c r="J2134" i="4"/>
  <c r="M2134" i="4" s="1"/>
  <c r="I2135" i="4"/>
  <c r="J2135" i="4"/>
  <c r="M2135" i="4" s="1"/>
  <c r="I2136" i="4"/>
  <c r="J2136" i="4"/>
  <c r="M2136" i="4" s="1"/>
  <c r="I2137" i="4"/>
  <c r="J2137" i="4"/>
  <c r="M2137" i="4" s="1"/>
  <c r="I2138" i="4"/>
  <c r="J2138" i="4"/>
  <c r="M2138" i="4" s="1"/>
  <c r="I2139" i="4"/>
  <c r="J2139" i="4"/>
  <c r="M2139" i="4" s="1"/>
  <c r="I2140" i="4"/>
  <c r="J2140" i="4"/>
  <c r="M2140" i="4" s="1"/>
  <c r="I2141" i="4"/>
  <c r="J2141" i="4"/>
  <c r="I2142" i="4"/>
  <c r="J2142" i="4"/>
  <c r="M2142" i="4" s="1"/>
  <c r="I2143" i="4"/>
  <c r="J2143" i="4"/>
  <c r="M2143" i="4" s="1"/>
  <c r="I2144" i="4"/>
  <c r="J2144" i="4"/>
  <c r="M2144" i="4" s="1"/>
  <c r="I2145" i="4"/>
  <c r="J2145" i="4"/>
  <c r="M2145" i="4" s="1"/>
  <c r="I2146" i="4"/>
  <c r="J2146" i="4"/>
  <c r="M2146" i="4" s="1"/>
  <c r="I2147" i="4"/>
  <c r="J2147" i="4"/>
  <c r="M2147" i="4" s="1"/>
  <c r="I2148" i="4"/>
  <c r="J2148" i="4"/>
  <c r="M2148" i="4" s="1"/>
  <c r="I2149" i="4"/>
  <c r="J2149" i="4"/>
  <c r="M2149" i="4" s="1"/>
  <c r="I2150" i="4"/>
  <c r="J2150" i="4"/>
  <c r="M2150" i="4" s="1"/>
  <c r="I2151" i="4"/>
  <c r="J2151" i="4"/>
  <c r="M2151" i="4" s="1"/>
  <c r="I2152" i="4"/>
  <c r="J2152" i="4"/>
  <c r="M2152" i="4" s="1"/>
  <c r="I2153" i="4"/>
  <c r="J2153" i="4"/>
  <c r="M2153" i="4" s="1"/>
  <c r="I2154" i="4"/>
  <c r="J2154" i="4"/>
  <c r="M2154" i="4" s="1"/>
  <c r="I2155" i="4"/>
  <c r="J2155" i="4"/>
  <c r="M2155" i="4" s="1"/>
  <c r="I2156" i="4"/>
  <c r="J2156" i="4"/>
  <c r="M2156" i="4" s="1"/>
  <c r="I2157" i="4"/>
  <c r="J2157" i="4"/>
  <c r="M2157" i="4" s="1"/>
  <c r="I2158" i="4"/>
  <c r="J2158" i="4"/>
  <c r="M2158" i="4" s="1"/>
  <c r="I2159" i="4"/>
  <c r="J2159" i="4"/>
  <c r="I2160" i="4"/>
  <c r="J2160" i="4"/>
  <c r="M2160" i="4" s="1"/>
  <c r="I2161" i="4"/>
  <c r="J2161" i="4"/>
  <c r="M2161" i="4" s="1"/>
  <c r="I2162" i="4"/>
  <c r="J2162" i="4"/>
  <c r="M2162" i="4" s="1"/>
  <c r="I2163" i="4"/>
  <c r="J2163" i="4"/>
  <c r="M2163" i="4" s="1"/>
  <c r="I2164" i="4"/>
  <c r="J2164" i="4"/>
  <c r="M2164" i="4" s="1"/>
  <c r="I2165" i="4"/>
  <c r="J2165" i="4"/>
  <c r="M2165" i="4" s="1"/>
  <c r="I2166" i="4"/>
  <c r="J2166" i="4"/>
  <c r="M2166" i="4" s="1"/>
  <c r="I2167" i="4"/>
  <c r="J2167" i="4"/>
  <c r="M2167" i="4" s="1"/>
  <c r="I2168" i="4"/>
  <c r="J2168" i="4"/>
  <c r="M2168" i="4" s="1"/>
  <c r="I2169" i="4"/>
  <c r="J2169" i="4"/>
  <c r="M2169" i="4" s="1"/>
  <c r="I2170" i="4"/>
  <c r="J2170" i="4"/>
  <c r="M2170" i="4" s="1"/>
  <c r="I2171" i="4"/>
  <c r="J2171" i="4"/>
  <c r="M2171" i="4" s="1"/>
  <c r="I2172" i="4"/>
  <c r="J2172" i="4"/>
  <c r="M2172" i="4" s="1"/>
  <c r="I2173" i="4"/>
  <c r="J2173" i="4"/>
  <c r="M2173" i="4" s="1"/>
  <c r="I2174" i="4"/>
  <c r="J2174" i="4"/>
  <c r="M2174" i="4" s="1"/>
  <c r="I2175" i="4"/>
  <c r="J2175" i="4"/>
  <c r="M2175" i="4" s="1"/>
  <c r="I2176" i="4"/>
  <c r="J2176" i="4"/>
  <c r="M2176" i="4" s="1"/>
  <c r="I2177" i="4"/>
  <c r="J2177" i="4"/>
  <c r="I2178" i="4"/>
  <c r="J2178" i="4"/>
  <c r="M2178" i="4" s="1"/>
  <c r="I2179" i="4"/>
  <c r="J2179" i="4"/>
  <c r="M2179" i="4" s="1"/>
  <c r="I2180" i="4"/>
  <c r="J2180" i="4"/>
  <c r="M2180" i="4" s="1"/>
  <c r="I2181" i="4"/>
  <c r="J2181" i="4"/>
  <c r="M2181" i="4" s="1"/>
  <c r="I2182" i="4"/>
  <c r="J2182" i="4"/>
  <c r="M2182" i="4" s="1"/>
  <c r="I2183" i="4"/>
  <c r="J2183" i="4"/>
  <c r="M2183" i="4" s="1"/>
  <c r="I2184" i="4"/>
  <c r="J2184" i="4"/>
  <c r="M2184" i="4" s="1"/>
  <c r="I2185" i="4"/>
  <c r="J2185" i="4"/>
  <c r="M2185" i="4" s="1"/>
  <c r="I2186" i="4"/>
  <c r="J2186" i="4"/>
  <c r="M2186" i="4" s="1"/>
  <c r="I2187" i="4"/>
  <c r="J2187" i="4"/>
  <c r="M2187" i="4" s="1"/>
  <c r="I2188" i="4"/>
  <c r="J2188" i="4"/>
  <c r="M2188" i="4" s="1"/>
  <c r="I2189" i="4"/>
  <c r="J2189" i="4"/>
  <c r="M2189" i="4" s="1"/>
  <c r="I2190" i="4"/>
  <c r="J2190" i="4"/>
  <c r="M2190" i="4" s="1"/>
  <c r="I2191" i="4"/>
  <c r="J2191" i="4"/>
  <c r="M2191" i="4" s="1"/>
  <c r="I2192" i="4"/>
  <c r="J2192" i="4"/>
  <c r="M2192" i="4" s="1"/>
  <c r="I2193" i="4"/>
  <c r="J2193" i="4"/>
  <c r="M2193" i="4" s="1"/>
  <c r="I2194" i="4"/>
  <c r="J2194" i="4"/>
  <c r="M2194" i="4" s="1"/>
  <c r="I2195" i="4"/>
  <c r="J2195" i="4"/>
  <c r="I2196" i="4"/>
  <c r="J2196" i="4"/>
  <c r="M2196" i="4" s="1"/>
  <c r="I2197" i="4"/>
  <c r="J2197" i="4"/>
  <c r="M2197" i="4" s="1"/>
  <c r="I2198" i="4"/>
  <c r="J2198" i="4"/>
  <c r="M2198" i="4" s="1"/>
  <c r="I2199" i="4"/>
  <c r="J2199" i="4"/>
  <c r="M2199" i="4" s="1"/>
  <c r="I2200" i="4"/>
  <c r="J2200" i="4"/>
  <c r="M2200" i="4" s="1"/>
  <c r="I2201" i="4"/>
  <c r="J2201" i="4"/>
  <c r="M2201" i="4" s="1"/>
  <c r="I2202" i="4"/>
  <c r="J2202" i="4"/>
  <c r="M2202" i="4" s="1"/>
  <c r="I2203" i="4"/>
  <c r="J2203" i="4"/>
  <c r="I2204" i="4"/>
  <c r="J2204" i="4"/>
  <c r="M2204" i="4" s="1"/>
  <c r="I2205" i="4"/>
  <c r="J2205" i="4"/>
  <c r="M2205" i="4" s="1"/>
  <c r="I2206" i="4"/>
  <c r="J2206" i="4"/>
  <c r="M2206" i="4" s="1"/>
  <c r="I2207" i="4"/>
  <c r="J2207" i="4"/>
  <c r="M2207" i="4" s="1"/>
  <c r="I2208" i="4"/>
  <c r="J2208" i="4"/>
  <c r="M2208" i="4" s="1"/>
  <c r="I2209" i="4"/>
  <c r="J2209" i="4"/>
  <c r="M2209" i="4" s="1"/>
  <c r="I2210" i="4"/>
  <c r="J2210" i="4"/>
  <c r="I2211" i="4"/>
  <c r="J2211" i="4"/>
  <c r="M2211" i="4" s="1"/>
  <c r="I2212" i="4"/>
  <c r="J2212" i="4"/>
  <c r="M2212" i="4" s="1"/>
  <c r="I2213" i="4"/>
  <c r="J2213" i="4"/>
  <c r="M2213" i="4" s="1"/>
  <c r="I2214" i="4"/>
  <c r="J2214" i="4"/>
  <c r="M2214" i="4" s="1"/>
  <c r="I2215" i="4"/>
  <c r="J2215" i="4"/>
  <c r="M2215" i="4" s="1"/>
  <c r="I2216" i="4"/>
  <c r="J2216" i="4"/>
  <c r="M2216" i="4" s="1"/>
  <c r="I2217" i="4"/>
  <c r="J2217" i="4"/>
  <c r="M2217" i="4" s="1"/>
  <c r="I2218" i="4"/>
  <c r="J2218" i="4"/>
  <c r="M2218" i="4" s="1"/>
  <c r="I2219" i="4"/>
  <c r="J2219" i="4"/>
  <c r="M2219" i="4" s="1"/>
  <c r="I2220" i="4"/>
  <c r="J2220" i="4"/>
  <c r="M2220" i="4" s="1"/>
  <c r="I2221" i="4"/>
  <c r="J2221" i="4"/>
  <c r="M2221" i="4" s="1"/>
  <c r="I2222" i="4"/>
  <c r="J2222" i="4"/>
  <c r="M2222" i="4" s="1"/>
  <c r="I2223" i="4"/>
  <c r="J2223" i="4"/>
  <c r="M2223" i="4" s="1"/>
  <c r="I2224" i="4"/>
  <c r="J2224" i="4"/>
  <c r="M2224" i="4" s="1"/>
  <c r="I2225" i="4"/>
  <c r="J2225" i="4"/>
  <c r="M2225" i="4" s="1"/>
  <c r="I2226" i="4"/>
  <c r="J2226" i="4"/>
  <c r="M2226" i="4" s="1"/>
  <c r="I2227" i="4"/>
  <c r="J2227" i="4"/>
  <c r="M2227" i="4" s="1"/>
  <c r="I2228" i="4"/>
  <c r="J2228" i="4"/>
  <c r="I2229" i="4"/>
  <c r="J2229" i="4"/>
  <c r="M2229" i="4" s="1"/>
  <c r="I2230" i="4"/>
  <c r="J2230" i="4"/>
  <c r="M2230" i="4" s="1"/>
  <c r="I2231" i="4"/>
  <c r="J2231" i="4"/>
  <c r="M2231" i="4" s="1"/>
  <c r="I2232" i="4"/>
  <c r="J2232" i="4"/>
  <c r="M2232" i="4" s="1"/>
  <c r="I2233" i="4"/>
  <c r="J2233" i="4"/>
  <c r="M2233" i="4" s="1"/>
  <c r="I2234" i="4"/>
  <c r="J2234" i="4"/>
  <c r="M2234" i="4" s="1"/>
  <c r="I2235" i="4"/>
  <c r="J2235" i="4"/>
  <c r="M2235" i="4" s="1"/>
  <c r="I2236" i="4"/>
  <c r="J2236" i="4"/>
  <c r="M2236" i="4" s="1"/>
  <c r="I2237" i="4"/>
  <c r="J2237" i="4"/>
  <c r="M2237" i="4" s="1"/>
  <c r="I2238" i="4"/>
  <c r="J2238" i="4"/>
  <c r="M2238" i="4" s="1"/>
  <c r="I2239" i="4"/>
  <c r="J2239" i="4"/>
  <c r="M2239" i="4" s="1"/>
  <c r="I2240" i="4"/>
  <c r="J2240" i="4"/>
  <c r="M2240" i="4" s="1"/>
  <c r="I2241" i="4"/>
  <c r="J2241" i="4"/>
  <c r="M2241" i="4" s="1"/>
  <c r="I2242" i="4"/>
  <c r="J2242" i="4"/>
  <c r="M2242" i="4" s="1"/>
  <c r="I2243" i="4"/>
  <c r="J2243" i="4"/>
  <c r="M2243" i="4" s="1"/>
  <c r="I2244" i="4"/>
  <c r="J2244" i="4"/>
  <c r="M2244" i="4" s="1"/>
  <c r="I2245" i="4"/>
  <c r="J2245" i="4"/>
  <c r="M2245" i="4" s="1"/>
  <c r="I2246" i="4"/>
  <c r="J2246" i="4"/>
  <c r="I2247" i="4"/>
  <c r="J2247" i="4"/>
  <c r="M2247" i="4" s="1"/>
  <c r="I2248" i="4"/>
  <c r="J2248" i="4"/>
  <c r="M2248" i="4" s="1"/>
  <c r="I2249" i="4"/>
  <c r="J2249" i="4"/>
  <c r="M2249" i="4" s="1"/>
  <c r="I2250" i="4"/>
  <c r="J2250" i="4"/>
  <c r="M2250" i="4" s="1"/>
  <c r="I2251" i="4"/>
  <c r="J2251" i="4"/>
  <c r="M2251" i="4" s="1"/>
  <c r="I2252" i="4"/>
  <c r="J2252" i="4"/>
  <c r="M2252" i="4" s="1"/>
  <c r="I2253" i="4"/>
  <c r="J2253" i="4"/>
  <c r="M2253" i="4" s="1"/>
  <c r="I2254" i="4"/>
  <c r="J2254" i="4"/>
  <c r="M2254" i="4" s="1"/>
  <c r="I2255" i="4"/>
  <c r="J2255" i="4"/>
  <c r="M2255" i="4" s="1"/>
  <c r="I2256" i="4"/>
  <c r="J2256" i="4"/>
  <c r="M2256" i="4" s="1"/>
  <c r="I2257" i="4"/>
  <c r="J2257" i="4"/>
  <c r="M2257" i="4" s="1"/>
  <c r="I2258" i="4"/>
  <c r="J2258" i="4"/>
  <c r="M2258" i="4" s="1"/>
  <c r="I2259" i="4"/>
  <c r="J2259" i="4"/>
  <c r="M2259" i="4" s="1"/>
  <c r="I2260" i="4"/>
  <c r="J2260" i="4"/>
  <c r="M2260" i="4" s="1"/>
  <c r="I2261" i="4"/>
  <c r="J2261" i="4"/>
  <c r="M2261" i="4" s="1"/>
  <c r="I2262" i="4"/>
  <c r="J2262" i="4"/>
  <c r="M2262" i="4" s="1"/>
  <c r="I2263" i="4"/>
  <c r="J2263" i="4"/>
  <c r="M2263" i="4" s="1"/>
  <c r="I2264" i="4"/>
  <c r="J2264" i="4"/>
  <c r="I2265" i="4"/>
  <c r="J2265" i="4"/>
  <c r="M2265" i="4" s="1"/>
  <c r="I2266" i="4"/>
  <c r="J2266" i="4"/>
  <c r="M2266" i="4" s="1"/>
  <c r="I2267" i="4"/>
  <c r="J2267" i="4"/>
  <c r="M2267" i="4" s="1"/>
  <c r="I2268" i="4"/>
  <c r="J2268" i="4"/>
  <c r="M2268" i="4" s="1"/>
  <c r="I2269" i="4"/>
  <c r="J2269" i="4"/>
  <c r="M2269" i="4" s="1"/>
  <c r="I2270" i="4"/>
  <c r="J2270" i="4"/>
  <c r="M2270" i="4" s="1"/>
  <c r="I2271" i="4"/>
  <c r="J2271" i="4"/>
  <c r="M2271" i="4" s="1"/>
  <c r="I2272" i="4"/>
  <c r="J2272" i="4"/>
  <c r="M2272" i="4" s="1"/>
  <c r="I2273" i="4"/>
  <c r="J2273" i="4"/>
  <c r="M2273" i="4" s="1"/>
  <c r="I2274" i="4"/>
  <c r="J2274" i="4"/>
  <c r="M2274" i="4" s="1"/>
  <c r="I2275" i="4"/>
  <c r="J2275" i="4"/>
  <c r="M2275" i="4" s="1"/>
  <c r="I2276" i="4"/>
  <c r="J2276" i="4"/>
  <c r="M2276" i="4" s="1"/>
  <c r="I2277" i="4"/>
  <c r="J2277" i="4"/>
  <c r="M2277" i="4" s="1"/>
  <c r="I2278" i="4"/>
  <c r="J2278" i="4"/>
  <c r="M2278" i="4" s="1"/>
  <c r="I2279" i="4"/>
  <c r="J2279" i="4"/>
  <c r="M2279" i="4" s="1"/>
  <c r="I2280" i="4"/>
  <c r="J2280" i="4"/>
  <c r="M2280" i="4" s="1"/>
  <c r="I2281" i="4"/>
  <c r="J2281" i="4"/>
  <c r="M2281" i="4" s="1"/>
  <c r="I2282" i="4"/>
  <c r="J2282" i="4"/>
  <c r="I2283" i="4"/>
  <c r="J2283" i="4"/>
  <c r="M2283" i="4" s="1"/>
  <c r="I2284" i="4"/>
  <c r="J2284" i="4"/>
  <c r="M2284" i="4" s="1"/>
  <c r="I2285" i="4"/>
  <c r="J2285" i="4"/>
  <c r="M2285" i="4" s="1"/>
  <c r="I2286" i="4"/>
  <c r="J2286" i="4"/>
  <c r="M2286" i="4" s="1"/>
  <c r="I2287" i="4"/>
  <c r="J2287" i="4"/>
  <c r="M2287" i="4" s="1"/>
  <c r="I2288" i="4"/>
  <c r="J2288" i="4"/>
  <c r="M2288" i="4" s="1"/>
  <c r="I2289" i="4"/>
  <c r="J2289" i="4"/>
  <c r="M2289" i="4" s="1"/>
  <c r="I2290" i="4"/>
  <c r="J2290" i="4"/>
  <c r="M2290" i="4" s="1"/>
  <c r="I2291" i="4"/>
  <c r="J2291" i="4"/>
  <c r="M2291" i="4" s="1"/>
  <c r="I2292" i="4"/>
  <c r="J2292" i="4"/>
  <c r="M2292" i="4" s="1"/>
  <c r="I2293" i="4"/>
  <c r="J2293" i="4"/>
  <c r="M2293" i="4" s="1"/>
  <c r="I2294" i="4"/>
  <c r="J2294" i="4"/>
  <c r="M2294" i="4" s="1"/>
  <c r="I2295" i="4"/>
  <c r="J2295" i="4"/>
  <c r="M2295" i="4" s="1"/>
  <c r="I2296" i="4"/>
  <c r="J2296" i="4"/>
  <c r="M2296" i="4" s="1"/>
  <c r="I2297" i="4"/>
  <c r="J2297" i="4"/>
  <c r="M2297" i="4" s="1"/>
  <c r="I2298" i="4"/>
  <c r="J2298" i="4"/>
  <c r="M2298" i="4" s="1"/>
  <c r="I2299" i="4"/>
  <c r="J2299" i="4"/>
  <c r="M2299" i="4" s="1"/>
  <c r="I2300" i="4"/>
  <c r="J2300" i="4"/>
  <c r="I2301" i="4"/>
  <c r="J2301" i="4"/>
  <c r="M2301" i="4" s="1"/>
  <c r="I2302" i="4"/>
  <c r="J2302" i="4"/>
  <c r="M2302" i="4" s="1"/>
  <c r="I2303" i="4"/>
  <c r="J2303" i="4"/>
  <c r="M2303" i="4" s="1"/>
  <c r="I2304" i="4"/>
  <c r="J2304" i="4"/>
  <c r="M2304" i="4" s="1"/>
  <c r="I2305" i="4"/>
  <c r="J2305" i="4"/>
  <c r="M2305" i="4" s="1"/>
  <c r="I2306" i="4"/>
  <c r="J2306" i="4"/>
  <c r="M2306" i="4" s="1"/>
  <c r="I2307" i="4"/>
  <c r="J2307" i="4"/>
  <c r="M2307" i="4" s="1"/>
  <c r="I2308" i="4"/>
  <c r="J2308" i="4"/>
  <c r="M2308" i="4" s="1"/>
  <c r="I2309" i="4"/>
  <c r="J2309" i="4"/>
  <c r="M2309" i="4" s="1"/>
  <c r="I2310" i="4"/>
  <c r="J2310" i="4"/>
  <c r="M2310" i="4" s="1"/>
  <c r="I2311" i="4"/>
  <c r="J2311" i="4"/>
  <c r="M2311" i="4" s="1"/>
  <c r="I2312" i="4"/>
  <c r="J2312" i="4"/>
  <c r="M2312" i="4" s="1"/>
  <c r="I2313" i="4"/>
  <c r="J2313" i="4"/>
  <c r="M2313" i="4" s="1"/>
  <c r="I2314" i="4"/>
  <c r="J2314" i="4"/>
  <c r="M2314" i="4" s="1"/>
  <c r="I2315" i="4"/>
  <c r="J2315" i="4"/>
  <c r="M2315" i="4" s="1"/>
  <c r="I2316" i="4"/>
  <c r="J2316" i="4"/>
  <c r="M2316" i="4" s="1"/>
  <c r="I2317" i="4"/>
  <c r="J2317" i="4"/>
  <c r="M2317" i="4" s="1"/>
  <c r="I2318" i="4"/>
  <c r="J2318" i="4"/>
  <c r="I2319" i="4"/>
  <c r="J2319" i="4"/>
  <c r="M2319" i="4" s="1"/>
  <c r="I2320" i="4"/>
  <c r="J2320" i="4"/>
  <c r="M2320" i="4" s="1"/>
  <c r="I2321" i="4"/>
  <c r="J2321" i="4"/>
  <c r="M2321" i="4" s="1"/>
  <c r="I2322" i="4"/>
  <c r="J2322" i="4"/>
  <c r="M2322" i="4" s="1"/>
  <c r="I2323" i="4"/>
  <c r="J2323" i="4"/>
  <c r="M2323" i="4" s="1"/>
  <c r="I2324" i="4"/>
  <c r="J2324" i="4"/>
  <c r="M2324" i="4" s="1"/>
  <c r="I2325" i="4"/>
  <c r="J2325" i="4"/>
  <c r="M2325" i="4" s="1"/>
  <c r="I2326" i="4"/>
  <c r="J2326" i="4"/>
  <c r="M2326" i="4" s="1"/>
  <c r="I2327" i="4"/>
  <c r="J2327" i="4"/>
  <c r="M2327" i="4" s="1"/>
  <c r="I2328" i="4"/>
  <c r="J2328" i="4"/>
  <c r="M2328" i="4" s="1"/>
  <c r="I2329" i="4"/>
  <c r="J2329" i="4"/>
  <c r="M2329" i="4" s="1"/>
  <c r="I2330" i="4"/>
  <c r="J2330" i="4"/>
  <c r="M2330" i="4" s="1"/>
  <c r="I2331" i="4"/>
  <c r="J2331" i="4"/>
  <c r="M2331" i="4" s="1"/>
  <c r="I2332" i="4"/>
  <c r="J2332" i="4"/>
  <c r="M2332" i="4" s="1"/>
  <c r="I2333" i="4"/>
  <c r="J2333" i="4"/>
  <c r="M2333" i="4" s="1"/>
  <c r="I2334" i="4"/>
  <c r="J2334" i="4"/>
  <c r="M2334" i="4" s="1"/>
  <c r="I2335" i="4"/>
  <c r="J2335" i="4"/>
  <c r="M2335" i="4" s="1"/>
  <c r="I2336" i="4"/>
  <c r="I2337" i="4"/>
  <c r="J2337" i="4"/>
  <c r="M2337" i="4" s="1"/>
  <c r="I2338" i="4"/>
  <c r="I2339" i="4"/>
  <c r="I2340" i="4"/>
  <c r="I2341" i="4"/>
  <c r="I2342" i="4"/>
  <c r="I2343" i="4"/>
  <c r="I2344" i="4"/>
  <c r="I2345" i="4"/>
  <c r="I2346" i="4"/>
  <c r="I2347" i="4"/>
  <c r="I2348" i="4"/>
  <c r="I2349" i="4"/>
  <c r="J2349" i="4"/>
  <c r="M2349" i="4" s="1"/>
  <c r="I2350" i="4"/>
  <c r="J2350" i="4"/>
  <c r="M2350" i="4" s="1"/>
  <c r="I2351" i="4"/>
  <c r="J2351" i="4"/>
  <c r="I2352" i="4"/>
  <c r="J2352" i="4"/>
  <c r="M2352" i="4" s="1"/>
  <c r="I2353" i="4"/>
  <c r="J2353" i="4"/>
  <c r="M2353" i="4" s="1"/>
  <c r="I2354" i="4"/>
  <c r="J2354" i="4"/>
  <c r="M2354" i="4" s="1"/>
  <c r="I2355" i="4"/>
  <c r="J2355" i="4"/>
  <c r="M2355" i="4" s="1"/>
  <c r="I2356" i="4"/>
  <c r="J2356" i="4"/>
  <c r="M2356" i="4" s="1"/>
  <c r="I2357" i="4"/>
  <c r="J2357" i="4"/>
  <c r="M2357" i="4" s="1"/>
  <c r="I2358" i="4"/>
  <c r="J2358" i="4"/>
  <c r="M2358" i="4" s="1"/>
  <c r="I2359" i="4"/>
  <c r="J2359" i="4"/>
  <c r="M2359" i="4" s="1"/>
  <c r="I2360" i="4"/>
  <c r="J2360" i="4"/>
  <c r="M2360" i="4" s="1"/>
  <c r="I2361" i="4"/>
  <c r="J2361" i="4"/>
  <c r="M2361" i="4" s="1"/>
  <c r="I2362" i="4"/>
  <c r="J2362" i="4"/>
  <c r="M2362" i="4" s="1"/>
  <c r="I2363" i="4"/>
  <c r="J2363" i="4"/>
  <c r="M2363" i="4" s="1"/>
  <c r="I2364" i="4"/>
  <c r="J2364" i="4"/>
  <c r="M2364" i="4" s="1"/>
  <c r="I2365" i="4"/>
  <c r="J2365" i="4"/>
  <c r="M2365" i="4" s="1"/>
  <c r="I2366" i="4"/>
  <c r="J2366" i="4"/>
  <c r="M2366" i="4" s="1"/>
  <c r="I2367" i="4"/>
  <c r="J2367" i="4"/>
  <c r="M2367" i="4" s="1"/>
  <c r="I2368" i="4"/>
  <c r="J2368" i="4"/>
  <c r="M2368" i="4" s="1"/>
  <c r="I2369" i="4"/>
  <c r="J2369" i="4"/>
  <c r="I2370" i="4"/>
  <c r="J2370" i="4"/>
  <c r="M2370" i="4" s="1"/>
  <c r="I2371" i="4"/>
  <c r="J2371" i="4"/>
  <c r="M2371" i="4" s="1"/>
  <c r="I2372" i="4"/>
  <c r="J2372" i="4"/>
  <c r="M2372" i="4" s="1"/>
  <c r="I2373" i="4"/>
  <c r="J2373" i="4"/>
  <c r="M2373" i="4" s="1"/>
  <c r="I2374" i="4"/>
  <c r="J2374" i="4"/>
  <c r="M2374" i="4" s="1"/>
  <c r="I2375" i="4"/>
  <c r="J2375" i="4"/>
  <c r="M2375" i="4" s="1"/>
  <c r="I2376" i="4"/>
  <c r="J2376" i="4"/>
  <c r="M2376" i="4" s="1"/>
  <c r="I2377" i="4"/>
  <c r="J2377" i="4"/>
  <c r="M2377" i="4" s="1"/>
  <c r="I2378" i="4"/>
  <c r="J2378" i="4"/>
  <c r="M2378" i="4" s="1"/>
  <c r="I2379" i="4"/>
  <c r="J2379" i="4"/>
  <c r="M2379" i="4" s="1"/>
  <c r="I2380" i="4"/>
  <c r="J2380" i="4"/>
  <c r="M2380" i="4" s="1"/>
  <c r="I2381" i="4"/>
  <c r="J2381" i="4"/>
  <c r="M2381" i="4" s="1"/>
  <c r="I2382" i="4"/>
  <c r="J2382" i="4"/>
  <c r="M2382" i="4" s="1"/>
  <c r="I2383" i="4"/>
  <c r="J2383" i="4"/>
  <c r="M2383" i="4" s="1"/>
  <c r="I2384" i="4"/>
  <c r="J2384" i="4"/>
  <c r="M2384" i="4" s="1"/>
  <c r="I2385" i="4"/>
  <c r="J2385" i="4"/>
  <c r="M2385" i="4" s="1"/>
  <c r="I2386" i="4"/>
  <c r="J2386" i="4"/>
  <c r="M2386" i="4" s="1"/>
  <c r="I2387" i="4"/>
  <c r="J2387" i="4"/>
  <c r="I2388" i="4"/>
  <c r="J2388" i="4"/>
  <c r="M2388" i="4" s="1"/>
  <c r="I2389" i="4"/>
  <c r="J2389" i="4"/>
  <c r="M2389" i="4" s="1"/>
  <c r="J1917" i="4"/>
  <c r="M1917" i="4" s="1"/>
  <c r="I1917" i="4"/>
  <c r="I1441" i="4"/>
  <c r="J1441" i="4"/>
  <c r="M1441" i="4" s="1"/>
  <c r="I1442" i="4"/>
  <c r="J1442" i="4"/>
  <c r="M1442" i="4" s="1"/>
  <c r="I1443" i="4"/>
  <c r="J1443" i="4"/>
  <c r="M1443" i="4" s="1"/>
  <c r="I1444" i="4"/>
  <c r="J1444" i="4"/>
  <c r="M1444" i="4" s="1"/>
  <c r="I1445" i="4"/>
  <c r="J1445" i="4"/>
  <c r="M1445" i="4" s="1"/>
  <c r="I1446" i="4"/>
  <c r="J1446" i="4"/>
  <c r="M1446" i="4" s="1"/>
  <c r="I1447" i="4"/>
  <c r="J1447" i="4"/>
  <c r="M1447" i="4" s="1"/>
  <c r="I1448" i="4"/>
  <c r="J1448" i="4"/>
  <c r="M1448" i="4" s="1"/>
  <c r="I1449" i="4"/>
  <c r="J1449" i="4"/>
  <c r="M1449" i="4" s="1"/>
  <c r="I1450" i="4"/>
  <c r="J1450" i="4"/>
  <c r="M1450" i="4" s="1"/>
  <c r="I1451" i="4"/>
  <c r="J1451" i="4"/>
  <c r="M1451" i="4" s="1"/>
  <c r="I1452" i="4"/>
  <c r="J1452" i="4"/>
  <c r="M1452" i="4" s="1"/>
  <c r="I1453" i="4"/>
  <c r="J1453" i="4"/>
  <c r="M1453" i="4" s="1"/>
  <c r="I1454" i="4"/>
  <c r="J1454" i="4"/>
  <c r="M1454" i="4" s="1"/>
  <c r="I1455" i="4"/>
  <c r="J1455" i="4"/>
  <c r="M1455" i="4" s="1"/>
  <c r="I1456" i="4"/>
  <c r="J1456" i="4"/>
  <c r="M1456" i="4" s="1"/>
  <c r="I1457" i="4"/>
  <c r="J1457" i="4"/>
  <c r="M1457" i="4" s="1"/>
  <c r="I1458" i="4"/>
  <c r="J1458" i="4"/>
  <c r="M1458" i="4" s="1"/>
  <c r="I1459" i="4"/>
  <c r="J1459" i="4"/>
  <c r="M1459" i="4" s="1"/>
  <c r="I1460" i="4"/>
  <c r="J1460" i="4"/>
  <c r="M1460" i="4" s="1"/>
  <c r="I1461" i="4"/>
  <c r="J1461" i="4"/>
  <c r="M1461" i="4" s="1"/>
  <c r="I1462" i="4"/>
  <c r="J1462" i="4"/>
  <c r="M1462" i="4" s="1"/>
  <c r="I1463" i="4"/>
  <c r="J1463" i="4"/>
  <c r="M1463" i="4" s="1"/>
  <c r="I1464" i="4"/>
  <c r="J1464" i="4"/>
  <c r="M1464" i="4" s="1"/>
  <c r="I1465" i="4"/>
  <c r="J1465" i="4"/>
  <c r="M1465" i="4" s="1"/>
  <c r="I1466" i="4"/>
  <c r="J1466" i="4"/>
  <c r="M1466" i="4" s="1"/>
  <c r="I1467" i="4"/>
  <c r="J1467" i="4"/>
  <c r="M1467" i="4" s="1"/>
  <c r="I1468" i="4"/>
  <c r="J1468" i="4"/>
  <c r="M1468" i="4" s="1"/>
  <c r="I1469" i="4"/>
  <c r="J1469" i="4"/>
  <c r="M1469" i="4" s="1"/>
  <c r="I1470" i="4"/>
  <c r="J1470" i="4"/>
  <c r="M1470" i="4" s="1"/>
  <c r="I1471" i="4"/>
  <c r="J1471" i="4"/>
  <c r="I1472" i="4"/>
  <c r="J1472" i="4"/>
  <c r="M1472" i="4" s="1"/>
  <c r="I1473" i="4"/>
  <c r="J1473" i="4"/>
  <c r="M1473" i="4" s="1"/>
  <c r="I1474" i="4"/>
  <c r="J1474" i="4"/>
  <c r="M1474" i="4" s="1"/>
  <c r="I1475" i="4"/>
  <c r="J1475" i="4"/>
  <c r="M1475" i="4" s="1"/>
  <c r="I1476" i="4"/>
  <c r="J1476" i="4"/>
  <c r="M1476" i="4" s="1"/>
  <c r="I1477" i="4"/>
  <c r="J1477" i="4"/>
  <c r="M1477" i="4" s="1"/>
  <c r="I1478" i="4"/>
  <c r="J1478" i="4"/>
  <c r="M1478" i="4" s="1"/>
  <c r="I1479" i="4"/>
  <c r="J1479" i="4"/>
  <c r="M1479" i="4" s="1"/>
  <c r="I1480" i="4"/>
  <c r="J1480" i="4"/>
  <c r="M1480" i="4" s="1"/>
  <c r="I1481" i="4"/>
  <c r="J1481" i="4"/>
  <c r="M1481" i="4" s="1"/>
  <c r="I1482" i="4"/>
  <c r="J1482" i="4"/>
  <c r="M1482" i="4" s="1"/>
  <c r="I1483" i="4"/>
  <c r="J1483" i="4"/>
  <c r="M1483" i="4" s="1"/>
  <c r="I1484" i="4"/>
  <c r="J1484" i="4"/>
  <c r="M1484" i="4" s="1"/>
  <c r="I1485" i="4"/>
  <c r="J1485" i="4"/>
  <c r="M1485" i="4" s="1"/>
  <c r="I1486" i="4"/>
  <c r="J1486" i="4"/>
  <c r="M1486" i="4" s="1"/>
  <c r="I1487" i="4"/>
  <c r="J1487" i="4"/>
  <c r="M1487" i="4" s="1"/>
  <c r="I1488" i="4"/>
  <c r="J1488" i="4"/>
  <c r="M1488" i="4" s="1"/>
  <c r="I1489" i="4"/>
  <c r="J1489" i="4"/>
  <c r="M1489" i="4" s="1"/>
  <c r="I1490" i="4"/>
  <c r="J1490" i="4"/>
  <c r="M1490" i="4" s="1"/>
  <c r="I1491" i="4"/>
  <c r="J1491" i="4"/>
  <c r="M1491" i="4" s="1"/>
  <c r="I1492" i="4"/>
  <c r="J1492" i="4"/>
  <c r="M1492" i="4" s="1"/>
  <c r="I1493" i="4"/>
  <c r="J1493" i="4"/>
  <c r="M1493" i="4" s="1"/>
  <c r="I1494" i="4"/>
  <c r="J1494" i="4"/>
  <c r="M1494" i="4" s="1"/>
  <c r="I1495" i="4"/>
  <c r="J1495" i="4"/>
  <c r="M1495" i="4" s="1"/>
  <c r="I1496" i="4"/>
  <c r="J1496" i="4"/>
  <c r="M1496" i="4" s="1"/>
  <c r="I1497" i="4"/>
  <c r="J1497" i="4"/>
  <c r="M1497" i="4" s="1"/>
  <c r="I1498" i="4"/>
  <c r="J1498" i="4"/>
  <c r="M1498" i="4" s="1"/>
  <c r="I1499" i="4"/>
  <c r="J1499" i="4"/>
  <c r="M1499" i="4" s="1"/>
  <c r="I1500" i="4"/>
  <c r="J1500" i="4"/>
  <c r="M1500" i="4" s="1"/>
  <c r="I1501" i="4"/>
  <c r="J1501" i="4"/>
  <c r="M1501" i="4" s="1"/>
  <c r="I1502" i="4"/>
  <c r="J1502" i="4"/>
  <c r="M1502" i="4" s="1"/>
  <c r="I1503" i="4"/>
  <c r="J1503" i="4"/>
  <c r="M1503" i="4" s="1"/>
  <c r="I1504" i="4"/>
  <c r="J1504" i="4"/>
  <c r="M1504" i="4" s="1"/>
  <c r="I1505" i="4"/>
  <c r="J1505" i="4"/>
  <c r="M1505" i="4" s="1"/>
  <c r="I1506" i="4"/>
  <c r="J1506" i="4"/>
  <c r="M1506" i="4" s="1"/>
  <c r="I1507" i="4"/>
  <c r="J1507" i="4"/>
  <c r="M1507" i="4" s="1"/>
  <c r="I1508" i="4"/>
  <c r="J1508" i="4"/>
  <c r="M1508" i="4" s="1"/>
  <c r="I1509" i="4"/>
  <c r="J1509" i="4"/>
  <c r="M1509" i="4" s="1"/>
  <c r="I1510" i="4"/>
  <c r="J1510" i="4"/>
  <c r="M1510" i="4" s="1"/>
  <c r="I1511" i="4"/>
  <c r="J1511" i="4"/>
  <c r="M1511" i="4" s="1"/>
  <c r="I1512" i="4"/>
  <c r="J1512" i="4"/>
  <c r="M1512" i="4" s="1"/>
  <c r="I1513" i="4"/>
  <c r="J1513" i="4"/>
  <c r="M1513" i="4" s="1"/>
  <c r="I1514" i="4"/>
  <c r="J1514" i="4"/>
  <c r="M1514" i="4" s="1"/>
  <c r="I1515" i="4"/>
  <c r="J1515" i="4"/>
  <c r="M1515" i="4" s="1"/>
  <c r="I1516" i="4"/>
  <c r="J1516" i="4"/>
  <c r="M1516" i="4" s="1"/>
  <c r="I1517" i="4"/>
  <c r="J1517" i="4"/>
  <c r="M1517" i="4" s="1"/>
  <c r="I1518" i="4"/>
  <c r="J1518" i="4"/>
  <c r="I1519" i="4"/>
  <c r="J1519" i="4"/>
  <c r="M1519" i="4" s="1"/>
  <c r="I1520" i="4"/>
  <c r="J1520" i="4"/>
  <c r="M1520" i="4" s="1"/>
  <c r="I1521" i="4"/>
  <c r="J1521" i="4"/>
  <c r="M1521" i="4" s="1"/>
  <c r="I1522" i="4"/>
  <c r="J1522" i="4"/>
  <c r="M1522" i="4" s="1"/>
  <c r="I1523" i="4"/>
  <c r="J1523" i="4"/>
  <c r="M1523" i="4" s="1"/>
  <c r="I1524" i="4"/>
  <c r="J1524" i="4"/>
  <c r="M1524" i="4" s="1"/>
  <c r="I1525" i="4"/>
  <c r="J1525" i="4"/>
  <c r="M1525" i="4" s="1"/>
  <c r="I1526" i="4"/>
  <c r="J1526" i="4"/>
  <c r="M1526" i="4" s="1"/>
  <c r="I1527" i="4"/>
  <c r="J1527" i="4"/>
  <c r="M1527" i="4" s="1"/>
  <c r="I1528" i="4"/>
  <c r="J1528" i="4"/>
  <c r="M1528" i="4" s="1"/>
  <c r="I1529" i="4"/>
  <c r="J1529" i="4"/>
  <c r="M1529" i="4" s="1"/>
  <c r="I1530" i="4"/>
  <c r="J1530" i="4"/>
  <c r="M1530" i="4" s="1"/>
  <c r="I1531" i="4"/>
  <c r="J1531" i="4"/>
  <c r="M1531" i="4" s="1"/>
  <c r="I1532" i="4"/>
  <c r="J1532" i="4"/>
  <c r="M1532" i="4" s="1"/>
  <c r="I1533" i="4"/>
  <c r="J1533" i="4"/>
  <c r="M1533" i="4" s="1"/>
  <c r="I1534" i="4"/>
  <c r="J1534" i="4"/>
  <c r="M1534" i="4" s="1"/>
  <c r="I1535" i="4"/>
  <c r="J1535" i="4"/>
  <c r="M1535" i="4" s="1"/>
  <c r="I1536" i="4"/>
  <c r="J1536" i="4"/>
  <c r="M1536" i="4" s="1"/>
  <c r="I1537" i="4"/>
  <c r="J1537" i="4"/>
  <c r="M1537" i="4" s="1"/>
  <c r="I1538" i="4"/>
  <c r="J1538" i="4"/>
  <c r="M1538" i="4" s="1"/>
  <c r="I1539" i="4"/>
  <c r="J1539" i="4"/>
  <c r="M1539" i="4" s="1"/>
  <c r="I1540" i="4"/>
  <c r="J1540" i="4"/>
  <c r="M1540" i="4" s="1"/>
  <c r="I1541" i="4"/>
  <c r="J1541" i="4"/>
  <c r="M1541" i="4" s="1"/>
  <c r="I1542" i="4"/>
  <c r="J1542" i="4"/>
  <c r="M1542" i="4" s="1"/>
  <c r="I1543" i="4"/>
  <c r="J1543" i="4"/>
  <c r="M1543" i="4" s="1"/>
  <c r="O1543" i="4" s="1"/>
  <c r="I1544" i="4"/>
  <c r="J1544" i="4"/>
  <c r="M1544" i="4" s="1"/>
  <c r="I1545" i="4"/>
  <c r="J1545" i="4"/>
  <c r="M1545" i="4" s="1"/>
  <c r="I1546" i="4"/>
  <c r="J1546" i="4"/>
  <c r="M1546" i="4" s="1"/>
  <c r="O1546" i="4" s="1"/>
  <c r="I1547" i="4"/>
  <c r="J1547" i="4"/>
  <c r="M1547" i="4" s="1"/>
  <c r="O1547" i="4" s="1"/>
  <c r="P1547" i="4" s="1"/>
  <c r="I1548" i="4"/>
  <c r="J1548" i="4"/>
  <c r="M1548" i="4" s="1"/>
  <c r="I1549" i="4"/>
  <c r="J1549" i="4"/>
  <c r="M1549" i="4" s="1"/>
  <c r="O1549" i="4" s="1"/>
  <c r="P1549" i="4" s="1"/>
  <c r="I1550" i="4"/>
  <c r="J1550" i="4"/>
  <c r="M1550" i="4" s="1"/>
  <c r="I1551" i="4"/>
  <c r="J1551" i="4"/>
  <c r="M1551" i="4" s="1"/>
  <c r="I1552" i="4"/>
  <c r="J1552" i="4"/>
  <c r="M1552" i="4" s="1"/>
  <c r="O1552" i="4" s="1"/>
  <c r="I1553" i="4"/>
  <c r="J1553" i="4"/>
  <c r="M1553" i="4" s="1"/>
  <c r="O1553" i="4" s="1"/>
  <c r="P1553" i="4" s="1"/>
  <c r="I1554" i="4"/>
  <c r="J1554" i="4"/>
  <c r="M1554" i="4" s="1"/>
  <c r="I1555" i="4"/>
  <c r="J1555" i="4"/>
  <c r="M1555" i="4" s="1"/>
  <c r="O1555" i="4" s="1"/>
  <c r="P1555" i="4" s="1"/>
  <c r="I1556" i="4"/>
  <c r="J1556" i="4"/>
  <c r="M1556" i="4" s="1"/>
  <c r="I1557" i="4"/>
  <c r="J1557" i="4"/>
  <c r="M1557" i="4" s="1"/>
  <c r="I1558" i="4"/>
  <c r="J1558" i="4"/>
  <c r="M1558" i="4" s="1"/>
  <c r="I1559" i="4"/>
  <c r="J1559" i="4"/>
  <c r="M1559" i="4" s="1"/>
  <c r="O1559" i="4" s="1"/>
  <c r="P1559" i="4" s="1"/>
  <c r="I1560" i="4"/>
  <c r="J1560" i="4"/>
  <c r="M1560" i="4" s="1"/>
  <c r="I1561" i="4"/>
  <c r="J1561" i="4"/>
  <c r="M1561" i="4" s="1"/>
  <c r="I1562" i="4"/>
  <c r="J1562" i="4"/>
  <c r="M1562" i="4" s="1"/>
  <c r="I1563" i="4"/>
  <c r="J1563" i="4"/>
  <c r="M1563" i="4" s="1"/>
  <c r="I1564" i="4"/>
  <c r="J1564" i="4"/>
  <c r="M1564" i="4" s="1"/>
  <c r="O1564" i="4" s="1"/>
  <c r="I1565" i="4"/>
  <c r="J1565" i="4"/>
  <c r="M1565" i="4" s="1"/>
  <c r="O1565" i="4" s="1"/>
  <c r="P1565" i="4" s="1"/>
  <c r="I1566" i="4"/>
  <c r="J1566" i="4"/>
  <c r="M1566" i="4" s="1"/>
  <c r="I1567" i="4"/>
  <c r="J1567" i="4"/>
  <c r="M1567" i="4" s="1"/>
  <c r="I1568" i="4"/>
  <c r="J1568" i="4"/>
  <c r="M1568" i="4" s="1"/>
  <c r="I1569" i="4"/>
  <c r="J1569" i="4"/>
  <c r="M1569" i="4" s="1"/>
  <c r="I1570" i="4"/>
  <c r="J1570" i="4"/>
  <c r="M1570" i="4" s="1"/>
  <c r="I1571" i="4"/>
  <c r="J1571" i="4"/>
  <c r="M1571" i="4" s="1"/>
  <c r="I1572" i="4"/>
  <c r="J1572" i="4"/>
  <c r="M1572" i="4" s="1"/>
  <c r="I1573" i="4"/>
  <c r="J1573" i="4"/>
  <c r="M1573" i="4" s="1"/>
  <c r="I1574" i="4"/>
  <c r="J1574" i="4"/>
  <c r="M1574" i="4" s="1"/>
  <c r="I1575" i="4"/>
  <c r="J1575" i="4"/>
  <c r="M1575" i="4" s="1"/>
  <c r="I1576" i="4"/>
  <c r="J1576" i="4"/>
  <c r="M1576" i="4" s="1"/>
  <c r="I1577" i="4"/>
  <c r="J1577" i="4"/>
  <c r="M1577" i="4" s="1"/>
  <c r="I1578" i="4"/>
  <c r="J1578" i="4"/>
  <c r="M1578" i="4" s="1"/>
  <c r="I1579" i="4"/>
  <c r="J1579" i="4"/>
  <c r="M1579" i="4" s="1"/>
  <c r="I1580" i="4"/>
  <c r="J1580" i="4"/>
  <c r="M1580" i="4" s="1"/>
  <c r="I1581" i="4"/>
  <c r="J1581" i="4"/>
  <c r="M1581" i="4" s="1"/>
  <c r="I1582" i="4"/>
  <c r="J1582" i="4"/>
  <c r="M1582" i="4" s="1"/>
  <c r="I1583" i="4"/>
  <c r="J1583" i="4"/>
  <c r="M1583" i="4" s="1"/>
  <c r="I1584" i="4"/>
  <c r="J1584" i="4"/>
  <c r="M1584" i="4" s="1"/>
  <c r="I1585" i="4"/>
  <c r="J1585" i="4"/>
  <c r="M1585" i="4" s="1"/>
  <c r="I1586" i="4"/>
  <c r="J1586" i="4"/>
  <c r="M1586" i="4" s="1"/>
  <c r="I1587" i="4"/>
  <c r="J1587" i="4"/>
  <c r="M1587" i="4" s="1"/>
  <c r="I1588" i="4"/>
  <c r="J1588" i="4"/>
  <c r="M1588" i="4" s="1"/>
  <c r="I1589" i="4"/>
  <c r="J1589" i="4"/>
  <c r="M1589" i="4" s="1"/>
  <c r="I1590" i="4"/>
  <c r="J1590" i="4"/>
  <c r="M1590" i="4" s="1"/>
  <c r="I1591" i="4"/>
  <c r="J1591" i="4"/>
  <c r="M1591" i="4" s="1"/>
  <c r="I1592" i="4"/>
  <c r="J1592" i="4"/>
  <c r="M1592" i="4" s="1"/>
  <c r="I1593" i="4"/>
  <c r="J1593" i="4"/>
  <c r="M1593" i="4" s="1"/>
  <c r="I1594" i="4"/>
  <c r="J1594" i="4"/>
  <c r="M1594" i="4" s="1"/>
  <c r="I1595" i="4"/>
  <c r="J1595" i="4"/>
  <c r="M1595" i="4" s="1"/>
  <c r="I1596" i="4"/>
  <c r="J1596" i="4"/>
  <c r="M1596" i="4" s="1"/>
  <c r="I1597" i="4"/>
  <c r="J1597" i="4"/>
  <c r="M1597" i="4" s="1"/>
  <c r="I1598" i="4"/>
  <c r="J1598" i="4"/>
  <c r="M1598" i="4" s="1"/>
  <c r="I1599" i="4"/>
  <c r="J1599" i="4"/>
  <c r="M1599" i="4" s="1"/>
  <c r="I1600" i="4"/>
  <c r="J1600" i="4"/>
  <c r="M1600" i="4" s="1"/>
  <c r="I1601" i="4"/>
  <c r="J1601" i="4"/>
  <c r="M1601" i="4" s="1"/>
  <c r="I1602" i="4"/>
  <c r="J1602" i="4"/>
  <c r="M1602" i="4" s="1"/>
  <c r="I1603" i="4"/>
  <c r="J1603" i="4"/>
  <c r="M1603" i="4" s="1"/>
  <c r="I1604" i="4"/>
  <c r="J1604" i="4"/>
  <c r="M1604" i="4" s="1"/>
  <c r="I1605" i="4"/>
  <c r="J1605" i="4"/>
  <c r="M1605" i="4" s="1"/>
  <c r="I1606" i="4"/>
  <c r="J1606" i="4"/>
  <c r="M1606" i="4" s="1"/>
  <c r="I1607" i="4"/>
  <c r="J1607" i="4"/>
  <c r="M1607" i="4" s="1"/>
  <c r="I1608" i="4"/>
  <c r="J1608" i="4"/>
  <c r="M1608" i="4" s="1"/>
  <c r="I1609" i="4"/>
  <c r="J1609" i="4"/>
  <c r="M1609" i="4" s="1"/>
  <c r="I1610" i="4"/>
  <c r="J1610" i="4"/>
  <c r="M1610" i="4" s="1"/>
  <c r="I1611" i="4"/>
  <c r="J1611" i="4"/>
  <c r="M1611" i="4" s="1"/>
  <c r="I1612" i="4"/>
  <c r="J1612" i="4"/>
  <c r="M1612" i="4" s="1"/>
  <c r="I1613" i="4"/>
  <c r="J1613" i="4"/>
  <c r="M1613" i="4" s="1"/>
  <c r="I1614" i="4"/>
  <c r="J1614" i="4"/>
  <c r="M1614" i="4" s="1"/>
  <c r="I1615" i="4"/>
  <c r="J1615" i="4"/>
  <c r="M1615" i="4" s="1"/>
  <c r="I1616" i="4"/>
  <c r="J1616" i="4"/>
  <c r="M1616" i="4" s="1"/>
  <c r="I1617" i="4"/>
  <c r="J1617" i="4"/>
  <c r="M1617" i="4" s="1"/>
  <c r="I1618" i="4"/>
  <c r="J1618" i="4"/>
  <c r="M1618" i="4" s="1"/>
  <c r="I1619" i="4"/>
  <c r="J1619" i="4"/>
  <c r="M1619" i="4" s="1"/>
  <c r="I1620" i="4"/>
  <c r="J1620" i="4"/>
  <c r="M1620" i="4" s="1"/>
  <c r="I1621" i="4"/>
  <c r="J1621" i="4"/>
  <c r="M1621" i="4" s="1"/>
  <c r="I1622" i="4"/>
  <c r="J1622" i="4"/>
  <c r="M1622" i="4" s="1"/>
  <c r="I1623" i="4"/>
  <c r="J1623" i="4"/>
  <c r="M1623" i="4" s="1"/>
  <c r="I1624" i="4"/>
  <c r="J1624" i="4"/>
  <c r="M1624" i="4" s="1"/>
  <c r="I1625" i="4"/>
  <c r="J1625" i="4"/>
  <c r="M1625" i="4" s="1"/>
  <c r="I1626" i="4"/>
  <c r="J1626" i="4"/>
  <c r="M1626" i="4" s="1"/>
  <c r="I1627" i="4"/>
  <c r="J1627" i="4"/>
  <c r="M1627" i="4" s="1"/>
  <c r="I1628" i="4"/>
  <c r="J1628" i="4"/>
  <c r="M1628" i="4" s="1"/>
  <c r="I1629" i="4"/>
  <c r="J1629" i="4"/>
  <c r="M1629" i="4" s="1"/>
  <c r="I1630" i="4"/>
  <c r="J1630" i="4"/>
  <c r="M1630" i="4" s="1"/>
  <c r="I1631" i="4"/>
  <c r="J1631" i="4"/>
  <c r="M1631" i="4" s="1"/>
  <c r="I1632" i="4"/>
  <c r="J1632" i="4"/>
  <c r="M1632" i="4" s="1"/>
  <c r="I1633" i="4"/>
  <c r="J1633" i="4"/>
  <c r="M1633" i="4" s="1"/>
  <c r="I1634" i="4"/>
  <c r="J1634" i="4"/>
  <c r="M1634" i="4" s="1"/>
  <c r="I1635" i="4"/>
  <c r="J1635" i="4"/>
  <c r="M1635" i="4" s="1"/>
  <c r="I1636" i="4"/>
  <c r="J1636" i="4"/>
  <c r="M1636" i="4" s="1"/>
  <c r="I1637" i="4"/>
  <c r="J1637" i="4"/>
  <c r="M1637" i="4" s="1"/>
  <c r="I1638" i="4"/>
  <c r="J1638" i="4"/>
  <c r="M1638" i="4" s="1"/>
  <c r="I1639" i="4"/>
  <c r="J1639" i="4"/>
  <c r="M1639" i="4" s="1"/>
  <c r="I1640" i="4"/>
  <c r="J1640" i="4"/>
  <c r="M1640" i="4" s="1"/>
  <c r="I1641" i="4"/>
  <c r="J1641" i="4"/>
  <c r="M1641" i="4" s="1"/>
  <c r="I1642" i="4"/>
  <c r="J1642" i="4"/>
  <c r="M1642" i="4" s="1"/>
  <c r="I1643" i="4"/>
  <c r="J1643" i="4"/>
  <c r="M1643" i="4" s="1"/>
  <c r="I1644" i="4"/>
  <c r="J1644" i="4"/>
  <c r="M1644" i="4" s="1"/>
  <c r="I1645" i="4"/>
  <c r="J1645" i="4"/>
  <c r="M1645" i="4" s="1"/>
  <c r="I1646" i="4"/>
  <c r="J1646" i="4"/>
  <c r="M1646" i="4" s="1"/>
  <c r="I1647" i="4"/>
  <c r="J1647" i="4"/>
  <c r="M1647" i="4" s="1"/>
  <c r="I1648" i="4"/>
  <c r="J1648" i="4"/>
  <c r="M1648" i="4" s="1"/>
  <c r="I1649" i="4"/>
  <c r="J1649" i="4"/>
  <c r="M1649" i="4" s="1"/>
  <c r="I1650" i="4"/>
  <c r="J1650" i="4"/>
  <c r="M1650" i="4" s="1"/>
  <c r="I1651" i="4"/>
  <c r="J1651" i="4"/>
  <c r="M1651" i="4" s="1"/>
  <c r="I1652" i="4"/>
  <c r="J1652" i="4"/>
  <c r="M1652" i="4" s="1"/>
  <c r="I1653" i="4"/>
  <c r="J1653" i="4"/>
  <c r="M1653" i="4" s="1"/>
  <c r="I1654" i="4"/>
  <c r="J1654" i="4"/>
  <c r="M1654" i="4" s="1"/>
  <c r="I1655" i="4"/>
  <c r="J1655" i="4"/>
  <c r="M1655" i="4" s="1"/>
  <c r="I1656" i="4"/>
  <c r="J1656" i="4"/>
  <c r="M1656" i="4" s="1"/>
  <c r="I1657" i="4"/>
  <c r="J1657" i="4"/>
  <c r="M1657" i="4" s="1"/>
  <c r="I1658" i="4"/>
  <c r="J1658" i="4"/>
  <c r="M1658" i="4" s="1"/>
  <c r="I1659" i="4"/>
  <c r="J1659" i="4"/>
  <c r="M1659" i="4" s="1"/>
  <c r="I1660" i="4"/>
  <c r="J1660" i="4"/>
  <c r="M1660" i="4" s="1"/>
  <c r="I1661" i="4"/>
  <c r="J1661" i="4"/>
  <c r="M1661" i="4" s="1"/>
  <c r="I1662" i="4"/>
  <c r="J1662" i="4"/>
  <c r="M1662" i="4" s="1"/>
  <c r="I1663" i="4"/>
  <c r="J1663" i="4"/>
  <c r="M1663" i="4" s="1"/>
  <c r="I1664" i="4"/>
  <c r="J1664" i="4"/>
  <c r="M1664" i="4" s="1"/>
  <c r="I1665" i="4"/>
  <c r="J1665" i="4"/>
  <c r="M1665" i="4" s="1"/>
  <c r="I1666" i="4"/>
  <c r="J1666" i="4"/>
  <c r="M1666" i="4" s="1"/>
  <c r="I1667" i="4"/>
  <c r="J1667" i="4"/>
  <c r="M1667" i="4" s="1"/>
  <c r="I1668" i="4"/>
  <c r="J1668" i="4"/>
  <c r="M1668" i="4" s="1"/>
  <c r="I1669" i="4"/>
  <c r="J1669" i="4"/>
  <c r="M1669" i="4" s="1"/>
  <c r="I1670" i="4"/>
  <c r="J1670" i="4"/>
  <c r="M1670" i="4" s="1"/>
  <c r="I1671" i="4"/>
  <c r="J1671" i="4"/>
  <c r="M1671" i="4" s="1"/>
  <c r="I1672" i="4"/>
  <c r="J1672" i="4"/>
  <c r="M1672" i="4" s="1"/>
  <c r="I1673" i="4"/>
  <c r="J1673" i="4"/>
  <c r="M1673" i="4" s="1"/>
  <c r="I1674" i="4"/>
  <c r="J1674" i="4"/>
  <c r="M1674" i="4" s="1"/>
  <c r="I1675" i="4"/>
  <c r="J1675" i="4"/>
  <c r="M1675" i="4" s="1"/>
  <c r="I1676" i="4"/>
  <c r="J1676" i="4"/>
  <c r="M1676" i="4" s="1"/>
  <c r="I1677" i="4"/>
  <c r="J1677" i="4"/>
  <c r="M1677" i="4" s="1"/>
  <c r="I1678" i="4"/>
  <c r="J1678" i="4"/>
  <c r="M1678" i="4" s="1"/>
  <c r="I1679" i="4"/>
  <c r="J1679" i="4"/>
  <c r="M1679" i="4" s="1"/>
  <c r="I1680" i="4"/>
  <c r="J1680" i="4"/>
  <c r="M1680" i="4" s="1"/>
  <c r="I1681" i="4"/>
  <c r="J1681" i="4"/>
  <c r="M1681" i="4" s="1"/>
  <c r="I1682" i="4"/>
  <c r="J1682" i="4"/>
  <c r="M1682" i="4" s="1"/>
  <c r="I1683" i="4"/>
  <c r="J1683" i="4"/>
  <c r="M1683" i="4" s="1"/>
  <c r="I1684" i="4"/>
  <c r="J1684" i="4"/>
  <c r="M1684" i="4" s="1"/>
  <c r="I1685" i="4"/>
  <c r="J1685" i="4"/>
  <c r="M1685" i="4" s="1"/>
  <c r="I1686" i="4"/>
  <c r="J1686" i="4"/>
  <c r="M1686" i="4" s="1"/>
  <c r="I1687" i="4"/>
  <c r="J1687" i="4"/>
  <c r="M1687" i="4" s="1"/>
  <c r="I1688" i="4"/>
  <c r="J1688" i="4"/>
  <c r="M1688" i="4" s="1"/>
  <c r="I1689" i="4"/>
  <c r="J1689" i="4"/>
  <c r="M1689" i="4" s="1"/>
  <c r="I1690" i="4"/>
  <c r="J1690" i="4"/>
  <c r="M1690" i="4" s="1"/>
  <c r="I1691" i="4"/>
  <c r="J1691" i="4"/>
  <c r="M1691" i="4" s="1"/>
  <c r="I1692" i="4"/>
  <c r="J1692" i="4"/>
  <c r="M1692" i="4" s="1"/>
  <c r="I1693" i="4"/>
  <c r="J1693" i="4"/>
  <c r="M1693" i="4" s="1"/>
  <c r="I1694" i="4"/>
  <c r="J1694" i="4"/>
  <c r="M1694" i="4" s="1"/>
  <c r="I1695" i="4"/>
  <c r="J1695" i="4"/>
  <c r="M1695" i="4" s="1"/>
  <c r="I1696" i="4"/>
  <c r="J1696" i="4"/>
  <c r="M1696" i="4" s="1"/>
  <c r="I1697" i="4"/>
  <c r="J1697" i="4"/>
  <c r="M1697" i="4" s="1"/>
  <c r="I1698" i="4"/>
  <c r="J1698" i="4"/>
  <c r="M1698" i="4" s="1"/>
  <c r="I1701" i="4"/>
  <c r="J1701" i="4"/>
  <c r="M1701" i="4" s="1"/>
  <c r="I1702" i="4"/>
  <c r="J1702" i="4"/>
  <c r="M1702" i="4" s="1"/>
  <c r="I1703" i="4"/>
  <c r="J1703" i="4"/>
  <c r="M1703" i="4" s="1"/>
  <c r="I1704" i="4"/>
  <c r="J1704" i="4"/>
  <c r="M1704" i="4" s="1"/>
  <c r="I1705" i="4"/>
  <c r="J1705" i="4"/>
  <c r="M1705" i="4" s="1"/>
  <c r="I1706" i="4"/>
  <c r="J1706" i="4"/>
  <c r="M1706" i="4" s="1"/>
  <c r="I1707" i="4"/>
  <c r="J1707" i="4"/>
  <c r="M1707" i="4" s="1"/>
  <c r="I1708" i="4"/>
  <c r="J1708" i="4"/>
  <c r="M1708" i="4" s="1"/>
  <c r="I1709" i="4"/>
  <c r="J1709" i="4"/>
  <c r="M1709" i="4" s="1"/>
  <c r="I1710" i="4"/>
  <c r="J1710" i="4"/>
  <c r="M1710" i="4" s="1"/>
  <c r="I1711" i="4"/>
  <c r="J1711" i="4"/>
  <c r="M1711" i="4" s="1"/>
  <c r="I1712" i="4"/>
  <c r="J1712" i="4"/>
  <c r="M1712" i="4" s="1"/>
  <c r="I1713" i="4"/>
  <c r="J1713" i="4"/>
  <c r="M1713" i="4" s="1"/>
  <c r="I1714" i="4"/>
  <c r="J1714" i="4"/>
  <c r="M1714" i="4" s="1"/>
  <c r="I1715" i="4"/>
  <c r="J1715" i="4"/>
  <c r="M1715" i="4" s="1"/>
  <c r="I1716" i="4"/>
  <c r="J1716" i="4"/>
  <c r="M1716" i="4" s="1"/>
  <c r="I1717" i="4"/>
  <c r="J1717" i="4"/>
  <c r="M1717" i="4" s="1"/>
  <c r="I1718" i="4"/>
  <c r="J1718" i="4"/>
  <c r="M1718" i="4" s="1"/>
  <c r="I1719" i="4"/>
  <c r="J1719" i="4"/>
  <c r="M1719" i="4" s="1"/>
  <c r="I1720" i="4"/>
  <c r="J1720" i="4"/>
  <c r="M1720" i="4" s="1"/>
  <c r="I1721" i="4"/>
  <c r="J1721" i="4"/>
  <c r="M1721" i="4" s="1"/>
  <c r="I1722" i="4"/>
  <c r="J1722" i="4"/>
  <c r="M1722" i="4" s="1"/>
  <c r="I1723" i="4"/>
  <c r="J1723" i="4"/>
  <c r="M1723" i="4" s="1"/>
  <c r="I1724" i="4"/>
  <c r="J1724" i="4"/>
  <c r="M1724" i="4" s="1"/>
  <c r="I1725" i="4"/>
  <c r="J1725" i="4"/>
  <c r="M1725" i="4" s="1"/>
  <c r="I1726" i="4"/>
  <c r="J1726" i="4"/>
  <c r="M1726" i="4" s="1"/>
  <c r="I1727" i="4"/>
  <c r="J1727" i="4"/>
  <c r="M1727" i="4" s="1"/>
  <c r="I1728" i="4"/>
  <c r="J1728" i="4"/>
  <c r="M1728" i="4" s="1"/>
  <c r="I1729" i="4"/>
  <c r="J1729" i="4"/>
  <c r="M1729" i="4" s="1"/>
  <c r="I1730" i="4"/>
  <c r="J1730" i="4"/>
  <c r="M1730" i="4" s="1"/>
  <c r="I1731" i="4"/>
  <c r="J1731" i="4"/>
  <c r="M1731" i="4" s="1"/>
  <c r="I1732" i="4"/>
  <c r="J1732" i="4"/>
  <c r="M1732" i="4" s="1"/>
  <c r="I1733" i="4"/>
  <c r="J1733" i="4"/>
  <c r="M1733" i="4" s="1"/>
  <c r="I1734" i="4"/>
  <c r="J1734" i="4"/>
  <c r="M1734" i="4" s="1"/>
  <c r="I1735" i="4"/>
  <c r="J1735" i="4"/>
  <c r="M1735" i="4" s="1"/>
  <c r="I1736" i="4"/>
  <c r="J1736" i="4"/>
  <c r="M1736" i="4" s="1"/>
  <c r="I1737" i="4"/>
  <c r="J1737" i="4"/>
  <c r="M1737" i="4" s="1"/>
  <c r="I1738" i="4"/>
  <c r="J1738" i="4"/>
  <c r="M1738" i="4" s="1"/>
  <c r="I1739" i="4"/>
  <c r="J1739" i="4"/>
  <c r="M1739" i="4" s="1"/>
  <c r="I1740" i="4"/>
  <c r="J1740" i="4"/>
  <c r="M1740" i="4" s="1"/>
  <c r="I1741" i="4"/>
  <c r="J1741" i="4"/>
  <c r="M1741" i="4" s="1"/>
  <c r="I1742" i="4"/>
  <c r="J1742" i="4"/>
  <c r="M1742" i="4" s="1"/>
  <c r="I1743" i="4"/>
  <c r="J1743" i="4"/>
  <c r="M1743" i="4" s="1"/>
  <c r="I1744" i="4"/>
  <c r="J1744" i="4"/>
  <c r="M1744" i="4" s="1"/>
  <c r="I1745" i="4"/>
  <c r="J1745" i="4"/>
  <c r="M1745" i="4" s="1"/>
  <c r="I1746" i="4"/>
  <c r="J1746" i="4"/>
  <c r="M1746" i="4" s="1"/>
  <c r="I1747" i="4"/>
  <c r="J1747" i="4"/>
  <c r="M1747" i="4" s="1"/>
  <c r="I1748" i="4"/>
  <c r="J1748" i="4"/>
  <c r="M1748" i="4" s="1"/>
  <c r="I1749" i="4"/>
  <c r="J1749" i="4"/>
  <c r="M1749" i="4" s="1"/>
  <c r="I1750" i="4"/>
  <c r="J1750" i="4"/>
  <c r="M1750" i="4" s="1"/>
  <c r="I1751" i="4"/>
  <c r="J1751" i="4"/>
  <c r="M1751" i="4" s="1"/>
  <c r="I1752" i="4"/>
  <c r="J1752" i="4"/>
  <c r="M1752" i="4" s="1"/>
  <c r="I1753" i="4"/>
  <c r="J1753" i="4"/>
  <c r="M1753" i="4" s="1"/>
  <c r="I1754" i="4"/>
  <c r="J1754" i="4"/>
  <c r="M1754" i="4" s="1"/>
  <c r="I1755" i="4"/>
  <c r="J1755" i="4"/>
  <c r="M1755" i="4" s="1"/>
  <c r="I1756" i="4"/>
  <c r="J1756" i="4"/>
  <c r="M1756" i="4" s="1"/>
  <c r="I1757" i="4"/>
  <c r="J1757" i="4"/>
  <c r="M1757" i="4" s="1"/>
  <c r="I1758" i="4"/>
  <c r="J1758" i="4"/>
  <c r="M1758" i="4" s="1"/>
  <c r="I1759" i="4"/>
  <c r="J1759" i="4"/>
  <c r="M1759" i="4" s="1"/>
  <c r="I1760" i="4"/>
  <c r="J1760" i="4"/>
  <c r="M1760" i="4" s="1"/>
  <c r="I1761" i="4"/>
  <c r="J1761" i="4"/>
  <c r="M1761" i="4" s="1"/>
  <c r="I1762" i="4"/>
  <c r="J1762" i="4"/>
  <c r="M1762" i="4" s="1"/>
  <c r="I1763" i="4"/>
  <c r="J1763" i="4"/>
  <c r="M1763" i="4" s="1"/>
  <c r="I1764" i="4"/>
  <c r="J1764" i="4"/>
  <c r="M1764" i="4" s="1"/>
  <c r="I1765" i="4"/>
  <c r="J1765" i="4"/>
  <c r="M1765" i="4" s="1"/>
  <c r="I1766" i="4"/>
  <c r="J1766" i="4"/>
  <c r="M1766" i="4" s="1"/>
  <c r="I1767" i="4"/>
  <c r="J1767" i="4"/>
  <c r="M1767" i="4" s="1"/>
  <c r="I1768" i="4"/>
  <c r="J1768" i="4"/>
  <c r="M1768" i="4" s="1"/>
  <c r="I1769" i="4"/>
  <c r="J1769" i="4"/>
  <c r="M1769" i="4" s="1"/>
  <c r="I1770" i="4"/>
  <c r="J1770" i="4"/>
  <c r="M1770" i="4" s="1"/>
  <c r="I1771" i="4"/>
  <c r="J1771" i="4"/>
  <c r="M1771" i="4" s="1"/>
  <c r="I1772" i="4"/>
  <c r="J1772" i="4"/>
  <c r="M1772" i="4" s="1"/>
  <c r="I1773" i="4"/>
  <c r="J1773" i="4"/>
  <c r="M1773" i="4" s="1"/>
  <c r="I1774" i="4"/>
  <c r="J1774" i="4"/>
  <c r="M1774" i="4" s="1"/>
  <c r="I1775" i="4"/>
  <c r="J1775" i="4"/>
  <c r="M1775" i="4" s="1"/>
  <c r="I1776" i="4"/>
  <c r="J1776" i="4"/>
  <c r="M1776" i="4" s="1"/>
  <c r="I1777" i="4"/>
  <c r="J1777" i="4"/>
  <c r="M1777" i="4" s="1"/>
  <c r="I1778" i="4"/>
  <c r="J1778" i="4"/>
  <c r="M1778" i="4" s="1"/>
  <c r="I1779" i="4"/>
  <c r="J1779" i="4"/>
  <c r="M1779" i="4" s="1"/>
  <c r="I1780" i="4"/>
  <c r="J1780" i="4"/>
  <c r="M1780" i="4" s="1"/>
  <c r="I1781" i="4"/>
  <c r="J1781" i="4"/>
  <c r="M1781" i="4" s="1"/>
  <c r="I1782" i="4"/>
  <c r="J1782" i="4"/>
  <c r="M1782" i="4" s="1"/>
  <c r="I1789" i="4"/>
  <c r="J1789" i="4"/>
  <c r="M1789" i="4" s="1"/>
  <c r="I1790" i="4"/>
  <c r="J1790" i="4"/>
  <c r="M1790" i="4" s="1"/>
  <c r="I1791" i="4"/>
  <c r="J1791" i="4"/>
  <c r="M1791" i="4" s="1"/>
  <c r="I1792" i="4"/>
  <c r="J1792" i="4"/>
  <c r="M1792" i="4" s="1"/>
  <c r="I1793" i="4"/>
  <c r="J1793" i="4"/>
  <c r="M1793" i="4" s="1"/>
  <c r="I1794" i="4"/>
  <c r="J1794" i="4"/>
  <c r="M1794" i="4" s="1"/>
  <c r="I1795" i="4"/>
  <c r="J1795" i="4"/>
  <c r="M1795" i="4" s="1"/>
  <c r="I1796" i="4"/>
  <c r="J1796" i="4"/>
  <c r="M1796" i="4" s="1"/>
  <c r="I1797" i="4"/>
  <c r="J1797" i="4"/>
  <c r="M1797" i="4" s="1"/>
  <c r="I1798" i="4"/>
  <c r="J1798" i="4"/>
  <c r="M1798" i="4" s="1"/>
  <c r="I1799" i="4"/>
  <c r="J1799" i="4"/>
  <c r="M1799" i="4" s="1"/>
  <c r="I1800" i="4"/>
  <c r="J1800" i="4"/>
  <c r="M1800" i="4" s="1"/>
  <c r="I1801" i="4"/>
  <c r="J1801" i="4"/>
  <c r="M1801" i="4" s="1"/>
  <c r="I1802" i="4"/>
  <c r="J1802" i="4"/>
  <c r="M1802" i="4" s="1"/>
  <c r="I1803" i="4"/>
  <c r="J1803" i="4"/>
  <c r="M1803" i="4" s="1"/>
  <c r="I1804" i="4"/>
  <c r="J1804" i="4"/>
  <c r="M1804" i="4" s="1"/>
  <c r="I1805" i="4"/>
  <c r="J1805" i="4"/>
  <c r="M1805" i="4" s="1"/>
  <c r="I1806" i="4"/>
  <c r="J1806" i="4"/>
  <c r="M1806" i="4" s="1"/>
  <c r="I1807" i="4"/>
  <c r="J1807" i="4"/>
  <c r="M1807" i="4" s="1"/>
  <c r="I1808" i="4"/>
  <c r="J1808" i="4"/>
  <c r="M1808" i="4" s="1"/>
  <c r="I1809" i="4"/>
  <c r="J1809" i="4"/>
  <c r="M1809" i="4" s="1"/>
  <c r="I1810" i="4"/>
  <c r="J1810" i="4"/>
  <c r="M1810" i="4" s="1"/>
  <c r="I1811" i="4"/>
  <c r="J1811" i="4"/>
  <c r="M1811" i="4" s="1"/>
  <c r="I1812" i="4"/>
  <c r="J1812" i="4"/>
  <c r="M1812" i="4" s="1"/>
  <c r="I1813" i="4"/>
  <c r="J1813" i="4"/>
  <c r="M1813" i="4" s="1"/>
  <c r="I1814" i="4"/>
  <c r="J1814" i="4"/>
  <c r="M1814" i="4" s="1"/>
  <c r="I1815" i="4"/>
  <c r="J1815" i="4"/>
  <c r="M1815" i="4" s="1"/>
  <c r="I1816" i="4"/>
  <c r="J1816" i="4"/>
  <c r="M1816" i="4" s="1"/>
  <c r="I1817" i="4"/>
  <c r="J1817" i="4"/>
  <c r="M1817" i="4" s="1"/>
  <c r="I1818" i="4"/>
  <c r="J1818" i="4"/>
  <c r="M1818" i="4" s="1"/>
  <c r="I1819" i="4"/>
  <c r="J1819" i="4"/>
  <c r="M1819" i="4" s="1"/>
  <c r="I1820" i="4"/>
  <c r="J1820" i="4"/>
  <c r="M1820" i="4" s="1"/>
  <c r="I1821" i="4"/>
  <c r="J1821" i="4"/>
  <c r="M1821" i="4" s="1"/>
  <c r="I1824" i="4"/>
  <c r="J1824" i="4"/>
  <c r="M1824" i="4" s="1"/>
  <c r="I1825" i="4"/>
  <c r="J1825" i="4"/>
  <c r="M1825" i="4" s="1"/>
  <c r="I1826" i="4"/>
  <c r="J1826" i="4"/>
  <c r="M1826" i="4" s="1"/>
  <c r="I1827" i="4"/>
  <c r="J1827" i="4"/>
  <c r="M1827" i="4" s="1"/>
  <c r="I1828" i="4"/>
  <c r="J1828" i="4"/>
  <c r="M1828" i="4" s="1"/>
  <c r="I1829" i="4"/>
  <c r="J1829" i="4"/>
  <c r="M1829" i="4" s="1"/>
  <c r="I1830" i="4"/>
  <c r="J1830" i="4"/>
  <c r="M1830" i="4" s="1"/>
  <c r="I1831" i="4"/>
  <c r="J1831" i="4"/>
  <c r="M1831" i="4" s="1"/>
  <c r="I1832" i="4"/>
  <c r="J1832" i="4"/>
  <c r="M1832" i="4" s="1"/>
  <c r="I1833" i="4"/>
  <c r="J1833" i="4"/>
  <c r="M1833" i="4" s="1"/>
  <c r="I1834" i="4"/>
  <c r="J1834" i="4"/>
  <c r="M1834" i="4" s="1"/>
  <c r="I1835" i="4"/>
  <c r="J1835" i="4"/>
  <c r="M1835" i="4" s="1"/>
  <c r="I1836" i="4"/>
  <c r="J1836" i="4"/>
  <c r="M1836" i="4" s="1"/>
  <c r="I1837" i="4"/>
  <c r="J1837" i="4"/>
  <c r="M1837" i="4" s="1"/>
  <c r="I1838" i="4"/>
  <c r="J1838" i="4"/>
  <c r="M1838" i="4" s="1"/>
  <c r="I1839" i="4"/>
  <c r="J1839" i="4"/>
  <c r="M1839" i="4" s="1"/>
  <c r="I1840" i="4"/>
  <c r="J1840" i="4"/>
  <c r="M1840" i="4" s="1"/>
  <c r="I1841" i="4"/>
  <c r="J1841" i="4"/>
  <c r="M1841" i="4" s="1"/>
  <c r="I1842" i="4"/>
  <c r="J1842" i="4"/>
  <c r="M1842" i="4" s="1"/>
  <c r="I1843" i="4"/>
  <c r="J1843" i="4"/>
  <c r="M1843" i="4" s="1"/>
  <c r="I1844" i="4"/>
  <c r="J1844" i="4"/>
  <c r="M1844" i="4" s="1"/>
  <c r="I1845" i="4"/>
  <c r="J1845" i="4"/>
  <c r="M1845" i="4" s="1"/>
  <c r="I1846" i="4"/>
  <c r="J1846" i="4"/>
  <c r="M1846" i="4" s="1"/>
  <c r="I1847" i="4"/>
  <c r="J1847" i="4"/>
  <c r="M1847" i="4" s="1"/>
  <c r="I1848" i="4"/>
  <c r="J1848" i="4"/>
  <c r="M1848" i="4" s="1"/>
  <c r="I1849" i="4"/>
  <c r="J1849" i="4"/>
  <c r="M1849" i="4" s="1"/>
  <c r="I1850" i="4"/>
  <c r="J1850" i="4"/>
  <c r="M1850" i="4" s="1"/>
  <c r="I1851" i="4"/>
  <c r="J1851" i="4"/>
  <c r="M1851" i="4" s="1"/>
  <c r="I1852" i="4"/>
  <c r="J1852" i="4"/>
  <c r="M1852" i="4" s="1"/>
  <c r="I1853" i="4"/>
  <c r="J1853" i="4"/>
  <c r="M1853" i="4" s="1"/>
  <c r="I1854" i="4"/>
  <c r="J1854" i="4"/>
  <c r="M1854" i="4" s="1"/>
  <c r="I1855" i="4"/>
  <c r="I1856" i="4"/>
  <c r="J1856" i="4"/>
  <c r="M1856" i="4" s="1"/>
  <c r="I1857" i="4"/>
  <c r="J1857" i="4"/>
  <c r="M1857" i="4" s="1"/>
  <c r="I1858" i="4"/>
  <c r="J1858" i="4"/>
  <c r="M1858" i="4" s="1"/>
  <c r="I1859" i="4"/>
  <c r="I1860" i="4"/>
  <c r="J1860" i="4"/>
  <c r="M1860" i="4" s="1"/>
  <c r="I1861" i="4"/>
  <c r="J1861" i="4"/>
  <c r="M1861" i="4" s="1"/>
  <c r="I1862" i="4"/>
  <c r="J1862" i="4"/>
  <c r="M1862" i="4" s="1"/>
  <c r="I1863" i="4"/>
  <c r="J1863" i="4"/>
  <c r="M1863" i="4" s="1"/>
  <c r="I1864" i="4"/>
  <c r="J1864" i="4"/>
  <c r="M1864" i="4" s="1"/>
  <c r="I1865" i="4"/>
  <c r="J1865" i="4"/>
  <c r="M1865" i="4" s="1"/>
  <c r="I1866" i="4"/>
  <c r="J1866" i="4"/>
  <c r="M1866" i="4" s="1"/>
  <c r="I1867" i="4"/>
  <c r="J1867" i="4"/>
  <c r="M1867" i="4" s="1"/>
  <c r="I1868" i="4"/>
  <c r="J1868" i="4"/>
  <c r="M1868" i="4" s="1"/>
  <c r="I1869" i="4"/>
  <c r="J1869" i="4"/>
  <c r="M1869" i="4" s="1"/>
  <c r="I1870" i="4"/>
  <c r="J1870" i="4"/>
  <c r="M1870" i="4" s="1"/>
  <c r="I1871" i="4"/>
  <c r="J1871" i="4"/>
  <c r="M1871" i="4" s="1"/>
  <c r="I1872" i="4"/>
  <c r="J1872" i="4"/>
  <c r="M1872" i="4" s="1"/>
  <c r="I1873" i="4"/>
  <c r="J1873" i="4"/>
  <c r="M1873" i="4" s="1"/>
  <c r="I1874" i="4"/>
  <c r="J1874" i="4"/>
  <c r="M1874" i="4" s="1"/>
  <c r="I1875" i="4"/>
  <c r="J1875" i="4"/>
  <c r="M1875" i="4" s="1"/>
  <c r="I1876" i="4"/>
  <c r="J1876" i="4"/>
  <c r="M1876" i="4" s="1"/>
  <c r="I1877" i="4"/>
  <c r="J1877" i="4"/>
  <c r="M1877" i="4" s="1"/>
  <c r="I1878" i="4"/>
  <c r="J1878" i="4"/>
  <c r="M1878" i="4" s="1"/>
  <c r="I1879" i="4"/>
  <c r="J1879" i="4"/>
  <c r="M1879" i="4" s="1"/>
  <c r="I1880" i="4"/>
  <c r="J1880" i="4"/>
  <c r="M1880" i="4" s="1"/>
  <c r="I1881" i="4"/>
  <c r="J1881" i="4"/>
  <c r="M1881" i="4" s="1"/>
  <c r="I1882" i="4"/>
  <c r="J1882" i="4"/>
  <c r="M1882" i="4" s="1"/>
  <c r="I1883" i="4"/>
  <c r="J1883" i="4"/>
  <c r="M1883" i="4" s="1"/>
  <c r="I1884" i="4"/>
  <c r="J1884" i="4"/>
  <c r="M1884" i="4" s="1"/>
  <c r="I1885" i="4"/>
  <c r="J1885" i="4"/>
  <c r="M1885" i="4" s="1"/>
  <c r="I1886" i="4"/>
  <c r="J1886" i="4"/>
  <c r="M1886" i="4" s="1"/>
  <c r="I1887" i="4"/>
  <c r="J1887" i="4"/>
  <c r="M1887" i="4" s="1"/>
  <c r="I1888" i="4"/>
  <c r="J1888" i="4"/>
  <c r="M1888" i="4" s="1"/>
  <c r="I1889" i="4"/>
  <c r="J1889" i="4"/>
  <c r="M1889" i="4" s="1"/>
  <c r="I1890" i="4"/>
  <c r="J1890" i="4"/>
  <c r="M1890" i="4" s="1"/>
  <c r="I1891" i="4"/>
  <c r="J1891" i="4"/>
  <c r="M1891" i="4" s="1"/>
  <c r="I1892" i="4"/>
  <c r="J1892" i="4"/>
  <c r="M1892" i="4" s="1"/>
  <c r="I1893" i="4"/>
  <c r="J1893" i="4"/>
  <c r="M1893" i="4" s="1"/>
  <c r="I1894" i="4"/>
  <c r="J1894" i="4"/>
  <c r="M1894" i="4" s="1"/>
  <c r="I1895" i="4"/>
  <c r="J1895" i="4"/>
  <c r="M1895" i="4" s="1"/>
  <c r="I1896" i="4"/>
  <c r="J1896" i="4"/>
  <c r="M1896" i="4" s="1"/>
  <c r="I1897" i="4"/>
  <c r="J1897" i="4"/>
  <c r="M1897" i="4" s="1"/>
  <c r="I1898" i="4"/>
  <c r="J1898" i="4"/>
  <c r="M1898" i="4" s="1"/>
  <c r="I1899" i="4"/>
  <c r="J1899" i="4"/>
  <c r="M1899" i="4" s="1"/>
  <c r="I1900" i="4"/>
  <c r="J1900" i="4"/>
  <c r="M1900" i="4" s="1"/>
  <c r="I1901" i="4"/>
  <c r="J1901" i="4"/>
  <c r="M1901" i="4" s="1"/>
  <c r="I1902" i="4"/>
  <c r="J1902" i="4"/>
  <c r="M1902" i="4" s="1"/>
  <c r="I1903" i="4"/>
  <c r="J1903" i="4"/>
  <c r="M1903" i="4" s="1"/>
  <c r="I1904" i="4"/>
  <c r="J1904" i="4"/>
  <c r="M1904" i="4" s="1"/>
  <c r="I1905" i="4"/>
  <c r="J1905" i="4"/>
  <c r="M1905" i="4" s="1"/>
  <c r="I1906" i="4"/>
  <c r="J1906" i="4"/>
  <c r="M1906" i="4" s="1"/>
  <c r="I1907" i="4"/>
  <c r="J1907" i="4"/>
  <c r="M1907" i="4" s="1"/>
  <c r="I1908" i="4"/>
  <c r="J1908" i="4"/>
  <c r="M1908" i="4" s="1"/>
  <c r="I1909" i="4"/>
  <c r="J1909" i="4"/>
  <c r="M1909" i="4" s="1"/>
  <c r="I1910" i="4"/>
  <c r="J1910" i="4"/>
  <c r="M1910" i="4" s="1"/>
  <c r="I1911" i="4"/>
  <c r="I1912" i="4"/>
  <c r="I1440" i="4"/>
  <c r="L2390" i="4"/>
  <c r="K2390" i="4"/>
  <c r="M2387" i="4"/>
  <c r="M2369" i="4"/>
  <c r="M2351" i="4"/>
  <c r="M2318" i="4"/>
  <c r="M2300" i="4"/>
  <c r="M2282" i="4"/>
  <c r="M2264" i="4"/>
  <c r="M2246" i="4"/>
  <c r="M2228" i="4"/>
  <c r="M2210" i="4"/>
  <c r="M2203" i="4"/>
  <c r="M2195" i="4"/>
  <c r="M2177" i="4"/>
  <c r="M2159" i="4"/>
  <c r="M2141" i="4"/>
  <c r="M2123" i="4"/>
  <c r="M2122" i="4"/>
  <c r="M2108" i="4"/>
  <c r="M2090" i="4"/>
  <c r="M2015" i="4"/>
  <c r="M2003" i="4"/>
  <c r="M1988" i="4"/>
  <c r="M1976" i="4"/>
  <c r="M1961" i="4"/>
  <c r="M1949" i="4"/>
  <c r="M1934" i="4"/>
  <c r="M1922" i="4"/>
  <c r="M1518" i="4"/>
  <c r="J1440" i="4"/>
  <c r="I964" i="4"/>
  <c r="J964" i="4"/>
  <c r="I965" i="4"/>
  <c r="J965" i="4"/>
  <c r="I966" i="4"/>
  <c r="J966" i="4"/>
  <c r="I967" i="4"/>
  <c r="J967" i="4"/>
  <c r="I968" i="4"/>
  <c r="J968" i="4"/>
  <c r="I969" i="4"/>
  <c r="J969" i="4"/>
  <c r="I970" i="4"/>
  <c r="J970" i="4"/>
  <c r="I971" i="4"/>
  <c r="J971" i="4"/>
  <c r="I972" i="4"/>
  <c r="J972" i="4"/>
  <c r="I973" i="4"/>
  <c r="J973" i="4"/>
  <c r="I974" i="4"/>
  <c r="J974" i="4"/>
  <c r="I975" i="4"/>
  <c r="J975" i="4"/>
  <c r="I976" i="4"/>
  <c r="J976" i="4"/>
  <c r="I977" i="4"/>
  <c r="J977" i="4"/>
  <c r="I978" i="4"/>
  <c r="J978" i="4"/>
  <c r="I979" i="4"/>
  <c r="J979" i="4"/>
  <c r="I980" i="4"/>
  <c r="J980" i="4"/>
  <c r="I981" i="4"/>
  <c r="J981" i="4"/>
  <c r="I982" i="4"/>
  <c r="J982" i="4"/>
  <c r="I983" i="4"/>
  <c r="J983" i="4"/>
  <c r="I984" i="4"/>
  <c r="J984" i="4"/>
  <c r="I985" i="4"/>
  <c r="J985" i="4"/>
  <c r="I986" i="4"/>
  <c r="J986" i="4"/>
  <c r="I987" i="4"/>
  <c r="J987" i="4"/>
  <c r="I988" i="4"/>
  <c r="J988" i="4"/>
  <c r="I989" i="4"/>
  <c r="J989" i="4"/>
  <c r="I990" i="4"/>
  <c r="J990" i="4"/>
  <c r="I991" i="4"/>
  <c r="J991" i="4"/>
  <c r="I992" i="4"/>
  <c r="J992" i="4"/>
  <c r="I993" i="4"/>
  <c r="J993" i="4"/>
  <c r="I994" i="4"/>
  <c r="J994" i="4"/>
  <c r="I995" i="4"/>
  <c r="J995" i="4"/>
  <c r="I996" i="4"/>
  <c r="J996" i="4"/>
  <c r="I997" i="4"/>
  <c r="J997" i="4"/>
  <c r="I998" i="4"/>
  <c r="J998" i="4"/>
  <c r="I999" i="4"/>
  <c r="J999" i="4"/>
  <c r="I1000" i="4"/>
  <c r="J1000" i="4"/>
  <c r="I1001" i="4"/>
  <c r="J1001" i="4"/>
  <c r="I1002" i="4"/>
  <c r="J1002" i="4"/>
  <c r="I1003" i="4"/>
  <c r="J1003" i="4"/>
  <c r="I1004" i="4"/>
  <c r="J1004" i="4"/>
  <c r="I1005" i="4"/>
  <c r="J1005" i="4"/>
  <c r="I1006" i="4"/>
  <c r="J1006" i="4"/>
  <c r="I1007" i="4"/>
  <c r="J1007" i="4"/>
  <c r="I1008" i="4"/>
  <c r="J1008" i="4"/>
  <c r="I1009" i="4"/>
  <c r="J1009" i="4"/>
  <c r="I1010" i="4"/>
  <c r="J1010" i="4"/>
  <c r="I1011" i="4"/>
  <c r="J1011" i="4"/>
  <c r="I1012" i="4"/>
  <c r="J1012" i="4"/>
  <c r="I1013" i="4"/>
  <c r="J1013" i="4"/>
  <c r="I1014" i="4"/>
  <c r="J1014" i="4"/>
  <c r="I1015" i="4"/>
  <c r="J1015" i="4"/>
  <c r="I1016" i="4"/>
  <c r="J1016" i="4"/>
  <c r="I1017" i="4"/>
  <c r="J1017" i="4"/>
  <c r="I1018" i="4"/>
  <c r="J1018" i="4"/>
  <c r="I1019" i="4"/>
  <c r="J1019" i="4"/>
  <c r="I1020" i="4"/>
  <c r="J1020" i="4"/>
  <c r="I1021" i="4"/>
  <c r="J1021" i="4"/>
  <c r="I1022" i="4"/>
  <c r="J1022" i="4"/>
  <c r="I1023" i="4"/>
  <c r="J1023" i="4"/>
  <c r="I1024" i="4"/>
  <c r="J1024" i="4"/>
  <c r="I1025" i="4"/>
  <c r="J1025" i="4"/>
  <c r="I1026" i="4"/>
  <c r="J1026" i="4"/>
  <c r="I1027" i="4"/>
  <c r="J1027" i="4"/>
  <c r="I1028" i="4"/>
  <c r="J1028" i="4"/>
  <c r="I1029" i="4"/>
  <c r="J1029" i="4"/>
  <c r="I1030" i="4"/>
  <c r="J1030" i="4"/>
  <c r="I1031" i="4"/>
  <c r="J1031" i="4"/>
  <c r="I1032" i="4"/>
  <c r="J1032" i="4"/>
  <c r="I1033" i="4"/>
  <c r="J1033" i="4"/>
  <c r="I1034" i="4"/>
  <c r="J1034" i="4"/>
  <c r="I1035" i="4"/>
  <c r="J1035" i="4"/>
  <c r="I1036" i="4"/>
  <c r="J1036" i="4"/>
  <c r="I1037" i="4"/>
  <c r="J1037" i="4"/>
  <c r="I1038" i="4"/>
  <c r="J1038" i="4"/>
  <c r="I1039" i="4"/>
  <c r="J1039" i="4"/>
  <c r="I1040" i="4"/>
  <c r="J1040" i="4"/>
  <c r="I1041" i="4"/>
  <c r="J1041" i="4"/>
  <c r="I1042" i="4"/>
  <c r="J1042" i="4"/>
  <c r="I1043" i="4"/>
  <c r="J1043" i="4"/>
  <c r="I1044" i="4"/>
  <c r="J1044" i="4"/>
  <c r="I1045" i="4"/>
  <c r="J1045" i="4"/>
  <c r="I1046" i="4"/>
  <c r="J1046" i="4"/>
  <c r="I1047" i="4"/>
  <c r="J1047" i="4"/>
  <c r="I1048" i="4"/>
  <c r="J1048" i="4"/>
  <c r="I1049" i="4"/>
  <c r="J1049" i="4"/>
  <c r="I1050" i="4"/>
  <c r="J1050" i="4"/>
  <c r="I1051" i="4"/>
  <c r="J1051" i="4"/>
  <c r="I1052" i="4"/>
  <c r="J1052" i="4"/>
  <c r="I1053" i="4"/>
  <c r="J1053" i="4"/>
  <c r="I1054" i="4"/>
  <c r="J1054" i="4"/>
  <c r="I1055" i="4"/>
  <c r="J1055" i="4"/>
  <c r="I1056" i="4"/>
  <c r="J1056" i="4"/>
  <c r="I1057" i="4"/>
  <c r="J1057" i="4"/>
  <c r="I1058" i="4"/>
  <c r="J1058" i="4"/>
  <c r="I1059" i="4"/>
  <c r="J1059" i="4"/>
  <c r="I1060" i="4"/>
  <c r="J1060" i="4"/>
  <c r="I1061" i="4"/>
  <c r="J1061" i="4"/>
  <c r="I1062" i="4"/>
  <c r="J1062" i="4"/>
  <c r="I1063" i="4"/>
  <c r="J1063" i="4"/>
  <c r="I1064" i="4"/>
  <c r="J1064" i="4"/>
  <c r="I1065" i="4"/>
  <c r="J1065" i="4"/>
  <c r="I1066" i="4"/>
  <c r="J1066" i="4"/>
  <c r="I1067" i="4"/>
  <c r="J1067" i="4"/>
  <c r="M1067" i="4" s="1"/>
  <c r="I1068" i="4"/>
  <c r="J1068" i="4"/>
  <c r="I1069" i="4"/>
  <c r="J1069" i="4"/>
  <c r="I1070" i="4"/>
  <c r="J1070" i="4"/>
  <c r="I1071" i="4"/>
  <c r="J1071" i="4"/>
  <c r="I1072" i="4"/>
  <c r="J1072" i="4"/>
  <c r="I1073" i="4"/>
  <c r="J1073" i="4"/>
  <c r="I1074" i="4"/>
  <c r="J1074" i="4"/>
  <c r="I1075" i="4"/>
  <c r="J1075" i="4"/>
  <c r="I1076" i="4"/>
  <c r="J1076" i="4"/>
  <c r="I1077" i="4"/>
  <c r="J1077" i="4"/>
  <c r="I1078" i="4"/>
  <c r="J1078" i="4"/>
  <c r="I1079" i="4"/>
  <c r="J1079" i="4"/>
  <c r="I1080" i="4"/>
  <c r="J1080" i="4"/>
  <c r="I1081" i="4"/>
  <c r="J1081" i="4"/>
  <c r="I1082" i="4"/>
  <c r="J1082" i="4"/>
  <c r="I1083" i="4"/>
  <c r="J1083" i="4"/>
  <c r="I1084" i="4"/>
  <c r="J1084" i="4"/>
  <c r="I1085" i="4"/>
  <c r="J1085" i="4"/>
  <c r="I1086" i="4"/>
  <c r="J1086" i="4"/>
  <c r="I1087" i="4"/>
  <c r="J1087" i="4"/>
  <c r="I1088" i="4"/>
  <c r="J1088" i="4"/>
  <c r="I1089" i="4"/>
  <c r="J1089" i="4"/>
  <c r="I1090" i="4"/>
  <c r="J1090" i="4"/>
  <c r="I1091" i="4"/>
  <c r="J1091" i="4"/>
  <c r="I1092" i="4"/>
  <c r="J1092" i="4"/>
  <c r="I1093" i="4"/>
  <c r="J1093" i="4"/>
  <c r="I1094" i="4"/>
  <c r="J1094" i="4"/>
  <c r="I1095" i="4"/>
  <c r="J1095" i="4"/>
  <c r="I1096" i="4"/>
  <c r="J1096" i="4"/>
  <c r="I1105" i="4"/>
  <c r="J1105" i="4"/>
  <c r="I1106" i="4"/>
  <c r="J1106" i="4"/>
  <c r="I1107" i="4"/>
  <c r="J1107" i="4"/>
  <c r="I1108" i="4"/>
  <c r="J1108" i="4"/>
  <c r="I1109" i="4"/>
  <c r="J1109" i="4"/>
  <c r="I1110" i="4"/>
  <c r="J1110" i="4"/>
  <c r="I1111" i="4"/>
  <c r="J1111" i="4"/>
  <c r="I1112" i="4"/>
  <c r="J1112" i="4"/>
  <c r="I1113" i="4"/>
  <c r="J1113" i="4"/>
  <c r="I1114" i="4"/>
  <c r="J1114" i="4"/>
  <c r="I1115" i="4"/>
  <c r="J1115" i="4"/>
  <c r="I1116" i="4"/>
  <c r="J1116" i="4"/>
  <c r="I1117" i="4"/>
  <c r="J1117" i="4"/>
  <c r="I1118" i="4"/>
  <c r="J1118" i="4"/>
  <c r="I1119" i="4"/>
  <c r="J1119" i="4"/>
  <c r="I1120" i="4"/>
  <c r="J1120" i="4"/>
  <c r="I1121" i="4"/>
  <c r="J1121" i="4"/>
  <c r="I1122" i="4"/>
  <c r="J1122" i="4"/>
  <c r="I1123" i="4"/>
  <c r="J1123" i="4"/>
  <c r="I1124" i="4"/>
  <c r="J1124" i="4"/>
  <c r="I1125" i="4"/>
  <c r="J1125" i="4"/>
  <c r="I1126" i="4"/>
  <c r="J1126" i="4"/>
  <c r="I1127" i="4"/>
  <c r="J1127" i="4"/>
  <c r="I1128" i="4"/>
  <c r="J1128" i="4"/>
  <c r="I1129" i="4"/>
  <c r="J1129" i="4"/>
  <c r="I1130" i="4"/>
  <c r="J1130" i="4"/>
  <c r="I1131" i="4"/>
  <c r="J1131" i="4"/>
  <c r="I1132" i="4"/>
  <c r="J1132" i="4"/>
  <c r="I1133" i="4"/>
  <c r="J1133" i="4"/>
  <c r="I1134" i="4"/>
  <c r="J1134" i="4"/>
  <c r="I1135" i="4"/>
  <c r="J1135" i="4"/>
  <c r="I1136" i="4"/>
  <c r="J1136" i="4"/>
  <c r="I1137" i="4"/>
  <c r="J1137" i="4"/>
  <c r="I1138" i="4"/>
  <c r="J1138" i="4"/>
  <c r="I1139" i="4"/>
  <c r="J1139" i="4"/>
  <c r="I1140" i="4"/>
  <c r="J1140" i="4"/>
  <c r="I1141" i="4"/>
  <c r="J1141" i="4"/>
  <c r="I1142" i="4"/>
  <c r="J1142" i="4"/>
  <c r="I1143" i="4"/>
  <c r="J1143" i="4"/>
  <c r="I1144" i="4"/>
  <c r="J1144" i="4"/>
  <c r="I1145" i="4"/>
  <c r="J1145" i="4"/>
  <c r="I1146" i="4"/>
  <c r="J1146" i="4"/>
  <c r="I1147" i="4"/>
  <c r="J1147" i="4"/>
  <c r="I1148" i="4"/>
  <c r="J1148" i="4"/>
  <c r="I1149" i="4"/>
  <c r="J1149" i="4"/>
  <c r="I1150" i="4"/>
  <c r="J1150" i="4"/>
  <c r="I1151" i="4"/>
  <c r="J1151" i="4"/>
  <c r="I1152" i="4"/>
  <c r="J1152" i="4"/>
  <c r="I1153" i="4"/>
  <c r="J1153" i="4"/>
  <c r="I1154" i="4"/>
  <c r="J1154" i="4"/>
  <c r="I1155" i="4"/>
  <c r="J1155" i="4"/>
  <c r="I1156" i="4"/>
  <c r="J1156" i="4"/>
  <c r="I1157" i="4"/>
  <c r="J1157" i="4"/>
  <c r="I1158" i="4"/>
  <c r="J1158" i="4"/>
  <c r="I1159" i="4"/>
  <c r="J1159" i="4"/>
  <c r="I1160" i="4"/>
  <c r="J1160" i="4"/>
  <c r="I1161" i="4"/>
  <c r="J1161" i="4"/>
  <c r="I1162" i="4"/>
  <c r="J1162" i="4"/>
  <c r="I1163" i="4"/>
  <c r="J1163" i="4"/>
  <c r="I1164" i="4"/>
  <c r="J1164" i="4"/>
  <c r="I1165" i="4"/>
  <c r="J1165" i="4"/>
  <c r="I1166" i="4"/>
  <c r="J1166" i="4"/>
  <c r="I1167" i="4"/>
  <c r="J1167" i="4"/>
  <c r="I1168" i="4"/>
  <c r="J1168" i="4"/>
  <c r="I1169" i="4"/>
  <c r="J1169" i="4"/>
  <c r="I1170" i="4"/>
  <c r="J1170" i="4"/>
  <c r="I1171" i="4"/>
  <c r="J1171" i="4"/>
  <c r="I1172" i="4"/>
  <c r="J1172" i="4"/>
  <c r="I1173" i="4"/>
  <c r="J1173" i="4"/>
  <c r="I1174" i="4"/>
  <c r="J1174" i="4"/>
  <c r="I1175" i="4"/>
  <c r="J1175" i="4"/>
  <c r="I1176" i="4"/>
  <c r="J1176" i="4"/>
  <c r="I1177" i="4"/>
  <c r="J1177" i="4"/>
  <c r="I1178" i="4"/>
  <c r="J1178" i="4"/>
  <c r="I1179" i="4"/>
  <c r="J1179" i="4"/>
  <c r="I1180" i="4"/>
  <c r="J1180" i="4"/>
  <c r="I1181" i="4"/>
  <c r="J1181" i="4"/>
  <c r="I1182" i="4"/>
  <c r="J1182" i="4"/>
  <c r="I1183" i="4"/>
  <c r="J1183" i="4"/>
  <c r="I1184" i="4"/>
  <c r="J1184" i="4"/>
  <c r="I1185" i="4"/>
  <c r="J1185" i="4"/>
  <c r="I1186" i="4"/>
  <c r="J1186" i="4"/>
  <c r="I1187" i="4"/>
  <c r="J1187" i="4"/>
  <c r="I1188" i="4"/>
  <c r="J1188" i="4"/>
  <c r="I1189" i="4"/>
  <c r="J1189" i="4"/>
  <c r="I1190" i="4"/>
  <c r="J1190" i="4"/>
  <c r="I1191" i="4"/>
  <c r="J1191" i="4"/>
  <c r="I1192" i="4"/>
  <c r="J1192" i="4"/>
  <c r="I1193" i="4"/>
  <c r="J1193" i="4"/>
  <c r="I1194" i="4"/>
  <c r="J1194" i="4"/>
  <c r="I1195" i="4"/>
  <c r="J1195" i="4"/>
  <c r="I1196" i="4"/>
  <c r="J1196" i="4"/>
  <c r="I1197" i="4"/>
  <c r="J1197" i="4"/>
  <c r="I1198" i="4"/>
  <c r="J1198" i="4"/>
  <c r="I1199" i="4"/>
  <c r="J1199" i="4"/>
  <c r="I1200" i="4"/>
  <c r="J1200" i="4"/>
  <c r="I1201" i="4"/>
  <c r="J1201" i="4"/>
  <c r="I1202" i="4"/>
  <c r="J1202" i="4"/>
  <c r="I1203" i="4"/>
  <c r="J1203" i="4"/>
  <c r="I1204" i="4"/>
  <c r="J1204" i="4"/>
  <c r="I1205" i="4"/>
  <c r="J1205" i="4"/>
  <c r="I1206" i="4"/>
  <c r="J1206" i="4"/>
  <c r="I1207" i="4"/>
  <c r="J1207" i="4"/>
  <c r="I1208" i="4"/>
  <c r="J1208" i="4"/>
  <c r="I1209" i="4"/>
  <c r="J1209" i="4"/>
  <c r="I1210" i="4"/>
  <c r="J1210" i="4"/>
  <c r="I1211" i="4"/>
  <c r="J1211" i="4"/>
  <c r="I1212" i="4"/>
  <c r="J1212" i="4"/>
  <c r="I1213" i="4"/>
  <c r="J1213" i="4"/>
  <c r="I1214" i="4"/>
  <c r="J1214" i="4"/>
  <c r="I1215" i="4"/>
  <c r="J1215" i="4"/>
  <c r="I1216" i="4"/>
  <c r="J1216" i="4"/>
  <c r="I1217" i="4"/>
  <c r="J1217" i="4"/>
  <c r="I1218" i="4"/>
  <c r="J1218" i="4"/>
  <c r="I1219" i="4"/>
  <c r="J1219" i="4"/>
  <c r="I1220" i="4"/>
  <c r="J1220" i="4"/>
  <c r="I1221" i="4"/>
  <c r="J1221" i="4"/>
  <c r="I1222" i="4"/>
  <c r="J1222" i="4"/>
  <c r="I1223" i="4"/>
  <c r="J1223" i="4"/>
  <c r="I1224" i="4"/>
  <c r="J1224" i="4"/>
  <c r="I1225" i="4"/>
  <c r="J1225" i="4"/>
  <c r="I1226" i="4"/>
  <c r="J1226" i="4"/>
  <c r="I1227" i="4"/>
  <c r="J1227" i="4"/>
  <c r="I1228" i="4"/>
  <c r="J1228" i="4"/>
  <c r="I1229" i="4"/>
  <c r="J1229" i="4"/>
  <c r="I1230" i="4"/>
  <c r="J1230" i="4"/>
  <c r="I1231" i="4"/>
  <c r="J1231" i="4"/>
  <c r="I1232" i="4"/>
  <c r="J1232" i="4"/>
  <c r="I1233" i="4"/>
  <c r="J1233" i="4"/>
  <c r="I1234" i="4"/>
  <c r="J1234" i="4"/>
  <c r="I1235" i="4"/>
  <c r="J1235" i="4"/>
  <c r="I1236" i="4"/>
  <c r="J1236" i="4"/>
  <c r="I1237" i="4"/>
  <c r="J1237" i="4"/>
  <c r="I1238" i="4"/>
  <c r="J1238" i="4"/>
  <c r="I1239" i="4"/>
  <c r="J1239" i="4"/>
  <c r="I1240" i="4"/>
  <c r="J1240" i="4"/>
  <c r="I1241" i="4"/>
  <c r="J1241" i="4"/>
  <c r="I1242" i="4"/>
  <c r="J1242" i="4"/>
  <c r="I1243" i="4"/>
  <c r="J1243" i="4"/>
  <c r="I1244" i="4"/>
  <c r="J1244" i="4"/>
  <c r="I1245" i="4"/>
  <c r="J1245" i="4"/>
  <c r="I1246" i="4"/>
  <c r="J1246" i="4"/>
  <c r="I1247" i="4"/>
  <c r="J1247" i="4"/>
  <c r="I1248" i="4"/>
  <c r="J1248" i="4"/>
  <c r="I1249" i="4"/>
  <c r="J1249" i="4"/>
  <c r="I1250" i="4"/>
  <c r="J1250" i="4"/>
  <c r="I1251" i="4"/>
  <c r="J1251" i="4"/>
  <c r="I1252" i="4"/>
  <c r="J1252" i="4"/>
  <c r="I1253" i="4"/>
  <c r="J1253" i="4"/>
  <c r="I1254" i="4"/>
  <c r="J1254" i="4"/>
  <c r="I1255" i="4"/>
  <c r="J1255" i="4"/>
  <c r="I1256" i="4"/>
  <c r="J1256" i="4"/>
  <c r="I1257" i="4"/>
  <c r="J1257" i="4"/>
  <c r="I1258" i="4"/>
  <c r="J1258" i="4"/>
  <c r="I1259" i="4"/>
  <c r="J1259" i="4"/>
  <c r="I1260" i="4"/>
  <c r="J1260" i="4"/>
  <c r="I1261" i="4"/>
  <c r="J1261" i="4"/>
  <c r="I1262" i="4"/>
  <c r="J1262" i="4"/>
  <c r="I1263" i="4"/>
  <c r="J1263" i="4"/>
  <c r="I1264" i="4"/>
  <c r="J1264" i="4"/>
  <c r="I1265" i="4"/>
  <c r="J1265" i="4"/>
  <c r="I1266" i="4"/>
  <c r="J1266" i="4"/>
  <c r="I1267" i="4"/>
  <c r="J1267" i="4"/>
  <c r="I1268" i="4"/>
  <c r="J1268" i="4"/>
  <c r="I1269" i="4"/>
  <c r="J1269" i="4"/>
  <c r="I1270" i="4"/>
  <c r="J1270" i="4"/>
  <c r="I1271" i="4"/>
  <c r="J1271" i="4"/>
  <c r="I1272" i="4"/>
  <c r="J1272" i="4"/>
  <c r="I1273" i="4"/>
  <c r="J1273" i="4"/>
  <c r="I1274" i="4"/>
  <c r="J1274" i="4"/>
  <c r="I1275" i="4"/>
  <c r="J1275" i="4"/>
  <c r="I1276" i="4"/>
  <c r="J1276" i="4"/>
  <c r="I1277" i="4"/>
  <c r="J1277" i="4"/>
  <c r="I1278" i="4"/>
  <c r="J1278" i="4"/>
  <c r="I1279" i="4"/>
  <c r="J1279" i="4"/>
  <c r="I1280" i="4"/>
  <c r="J1280" i="4"/>
  <c r="I1281" i="4"/>
  <c r="J1281" i="4"/>
  <c r="I1282" i="4"/>
  <c r="J1282" i="4"/>
  <c r="I1283" i="4"/>
  <c r="J1283" i="4"/>
  <c r="I1284" i="4"/>
  <c r="J1284" i="4"/>
  <c r="I1285" i="4"/>
  <c r="J1285" i="4"/>
  <c r="I1286" i="4"/>
  <c r="J1286" i="4"/>
  <c r="I1287" i="4"/>
  <c r="J1287" i="4"/>
  <c r="I1288" i="4"/>
  <c r="J1288" i="4"/>
  <c r="I1289" i="4"/>
  <c r="J1289" i="4"/>
  <c r="I1290" i="4"/>
  <c r="J1290" i="4"/>
  <c r="I1291" i="4"/>
  <c r="J1291" i="4"/>
  <c r="I1292" i="4"/>
  <c r="J1292" i="4"/>
  <c r="I1293" i="4"/>
  <c r="J1293" i="4"/>
  <c r="I1294" i="4"/>
  <c r="J1294" i="4"/>
  <c r="I1295" i="4"/>
  <c r="J1295" i="4"/>
  <c r="I1296" i="4"/>
  <c r="J1296" i="4"/>
  <c r="I1297" i="4"/>
  <c r="J1297" i="4"/>
  <c r="I1298" i="4"/>
  <c r="J1298" i="4"/>
  <c r="I1299" i="4"/>
  <c r="J1299" i="4"/>
  <c r="I1300" i="4"/>
  <c r="J1300" i="4"/>
  <c r="I1301" i="4"/>
  <c r="J1301" i="4"/>
  <c r="I1302" i="4"/>
  <c r="J1302" i="4"/>
  <c r="I1303" i="4"/>
  <c r="J1303" i="4"/>
  <c r="I1304" i="4"/>
  <c r="J1304" i="4"/>
  <c r="I1305" i="4"/>
  <c r="J1305" i="4"/>
  <c r="I1306" i="4"/>
  <c r="J1306" i="4"/>
  <c r="I1307" i="4"/>
  <c r="J1307" i="4"/>
  <c r="I1308" i="4"/>
  <c r="J1308" i="4"/>
  <c r="I1309" i="4"/>
  <c r="J1309" i="4"/>
  <c r="I1310" i="4"/>
  <c r="J1310" i="4"/>
  <c r="I1311" i="4"/>
  <c r="J1311" i="4"/>
  <c r="I1312" i="4"/>
  <c r="J1312" i="4"/>
  <c r="I1313" i="4"/>
  <c r="J1313" i="4"/>
  <c r="I1314" i="4"/>
  <c r="J1314" i="4"/>
  <c r="I1315" i="4"/>
  <c r="J1315" i="4"/>
  <c r="I1316" i="4"/>
  <c r="J1316" i="4"/>
  <c r="I1317" i="4"/>
  <c r="J1317" i="4"/>
  <c r="I1318" i="4"/>
  <c r="J1318" i="4"/>
  <c r="I1319" i="4"/>
  <c r="J1319" i="4"/>
  <c r="I1320" i="4"/>
  <c r="J1320" i="4"/>
  <c r="I1321" i="4"/>
  <c r="J1321" i="4"/>
  <c r="I1322" i="4"/>
  <c r="J1322" i="4"/>
  <c r="I1323" i="4"/>
  <c r="J1323" i="4"/>
  <c r="I1324" i="4"/>
  <c r="J1324" i="4"/>
  <c r="I1325" i="4"/>
  <c r="J1325" i="4"/>
  <c r="I1326" i="4"/>
  <c r="J1326" i="4"/>
  <c r="I1327" i="4"/>
  <c r="J1327" i="4"/>
  <c r="I1328" i="4"/>
  <c r="J1328" i="4"/>
  <c r="I1329" i="4"/>
  <c r="J1329" i="4"/>
  <c r="I1330" i="4"/>
  <c r="J1330" i="4"/>
  <c r="I1331" i="4"/>
  <c r="J1331" i="4"/>
  <c r="I1332" i="4"/>
  <c r="J1332" i="4"/>
  <c r="I1333" i="4"/>
  <c r="J1333" i="4"/>
  <c r="I1334" i="4"/>
  <c r="J1334" i="4"/>
  <c r="I1335" i="4"/>
  <c r="J1335" i="4"/>
  <c r="I1336" i="4"/>
  <c r="J1336" i="4"/>
  <c r="I1337" i="4"/>
  <c r="J1337" i="4"/>
  <c r="I1338" i="4"/>
  <c r="J1338" i="4"/>
  <c r="I1339" i="4"/>
  <c r="J1339" i="4"/>
  <c r="I1340" i="4"/>
  <c r="J1340" i="4"/>
  <c r="I1341" i="4"/>
  <c r="J1341" i="4"/>
  <c r="I1342" i="4"/>
  <c r="J1342" i="4"/>
  <c r="I1343" i="4"/>
  <c r="J1343" i="4"/>
  <c r="I1344" i="4"/>
  <c r="J1344" i="4"/>
  <c r="I1345" i="4"/>
  <c r="J1345" i="4"/>
  <c r="I1346" i="4"/>
  <c r="J1346" i="4"/>
  <c r="I1347" i="4"/>
  <c r="J1347" i="4"/>
  <c r="I1348" i="4"/>
  <c r="J1348" i="4"/>
  <c r="I1349" i="4"/>
  <c r="J1349" i="4"/>
  <c r="I1350" i="4"/>
  <c r="J1350" i="4"/>
  <c r="I1351" i="4"/>
  <c r="J1351" i="4"/>
  <c r="I1352" i="4"/>
  <c r="J1352" i="4"/>
  <c r="I1353" i="4"/>
  <c r="J1353" i="4"/>
  <c r="I1354" i="4"/>
  <c r="J1354" i="4"/>
  <c r="I1355" i="4"/>
  <c r="J1355" i="4"/>
  <c r="I1356" i="4"/>
  <c r="J1356" i="4"/>
  <c r="I1357" i="4"/>
  <c r="J1357" i="4"/>
  <c r="I1358" i="4"/>
  <c r="J1358" i="4"/>
  <c r="I1359" i="4"/>
  <c r="J1359" i="4"/>
  <c r="I1360" i="4"/>
  <c r="J1360" i="4"/>
  <c r="I1361" i="4"/>
  <c r="J1361" i="4"/>
  <c r="I1362" i="4"/>
  <c r="J1362" i="4"/>
  <c r="I1363" i="4"/>
  <c r="J1363" i="4"/>
  <c r="I1364" i="4"/>
  <c r="J1364" i="4"/>
  <c r="I1365" i="4"/>
  <c r="J1365" i="4"/>
  <c r="I1366" i="4"/>
  <c r="J1366" i="4"/>
  <c r="I1367" i="4"/>
  <c r="J1367" i="4"/>
  <c r="I1368" i="4"/>
  <c r="J1368" i="4"/>
  <c r="I1369" i="4"/>
  <c r="J1369" i="4"/>
  <c r="I1370" i="4"/>
  <c r="J1370" i="4"/>
  <c r="I1371" i="4"/>
  <c r="J1371" i="4"/>
  <c r="I1372" i="4"/>
  <c r="J1372" i="4"/>
  <c r="I1373" i="4"/>
  <c r="J1373" i="4"/>
  <c r="I1374" i="4"/>
  <c r="J1374" i="4"/>
  <c r="I1375" i="4"/>
  <c r="J1375" i="4"/>
  <c r="I1376" i="4"/>
  <c r="J1376" i="4"/>
  <c r="I1377" i="4"/>
  <c r="J1377" i="4"/>
  <c r="I1378" i="4"/>
  <c r="J1378" i="4"/>
  <c r="I1379" i="4"/>
  <c r="J1379" i="4"/>
  <c r="I1380" i="4"/>
  <c r="J1380" i="4"/>
  <c r="I1381" i="4"/>
  <c r="J1381" i="4"/>
  <c r="I1382" i="4"/>
  <c r="J1382" i="4"/>
  <c r="I1383" i="4"/>
  <c r="J1383" i="4"/>
  <c r="I1384" i="4"/>
  <c r="J1384" i="4"/>
  <c r="I1385" i="4"/>
  <c r="J1385" i="4"/>
  <c r="I1386" i="4"/>
  <c r="J1386" i="4"/>
  <c r="I1387" i="4"/>
  <c r="J1387" i="4"/>
  <c r="I1388" i="4"/>
  <c r="J1388" i="4"/>
  <c r="I1389" i="4"/>
  <c r="J1389" i="4"/>
  <c r="I1390" i="4"/>
  <c r="J1390" i="4"/>
  <c r="I1391" i="4"/>
  <c r="J1391" i="4"/>
  <c r="I1392" i="4"/>
  <c r="J1392" i="4"/>
  <c r="I1393" i="4"/>
  <c r="J1393" i="4"/>
  <c r="I1394" i="4"/>
  <c r="J1394" i="4"/>
  <c r="I1395" i="4"/>
  <c r="J1395" i="4"/>
  <c r="I1396" i="4"/>
  <c r="J1396" i="4"/>
  <c r="I1397" i="4"/>
  <c r="J1397" i="4"/>
  <c r="I1398" i="4"/>
  <c r="J1398" i="4"/>
  <c r="I1399" i="4"/>
  <c r="J1399" i="4"/>
  <c r="I1400" i="4"/>
  <c r="J1400" i="4"/>
  <c r="I1401" i="4"/>
  <c r="J1401" i="4"/>
  <c r="I1402" i="4"/>
  <c r="J1402" i="4"/>
  <c r="I1403" i="4"/>
  <c r="J1403" i="4"/>
  <c r="I1404" i="4"/>
  <c r="J1404" i="4"/>
  <c r="I1405" i="4"/>
  <c r="J1405" i="4"/>
  <c r="I1406" i="4"/>
  <c r="J1406" i="4"/>
  <c r="I1407" i="4"/>
  <c r="J1407" i="4"/>
  <c r="I1408" i="4"/>
  <c r="J1408" i="4"/>
  <c r="I1409" i="4"/>
  <c r="J1409" i="4"/>
  <c r="I1410" i="4"/>
  <c r="J1410" i="4"/>
  <c r="I1411" i="4"/>
  <c r="J1411" i="4"/>
  <c r="I1412" i="4"/>
  <c r="J1412" i="4"/>
  <c r="I1413" i="4"/>
  <c r="J1413" i="4"/>
  <c r="I1414" i="4"/>
  <c r="J1414" i="4"/>
  <c r="I1415" i="4"/>
  <c r="J1415" i="4"/>
  <c r="I1416" i="4"/>
  <c r="J1416" i="4"/>
  <c r="I1417" i="4"/>
  <c r="J1417" i="4"/>
  <c r="I1418" i="4"/>
  <c r="J1418" i="4"/>
  <c r="I1419" i="4"/>
  <c r="J1419" i="4"/>
  <c r="I1420" i="4"/>
  <c r="J1420" i="4"/>
  <c r="I1421" i="4"/>
  <c r="J1421" i="4"/>
  <c r="I1422" i="4"/>
  <c r="J1422" i="4"/>
  <c r="I1423" i="4"/>
  <c r="J1423" i="4"/>
  <c r="I1424" i="4"/>
  <c r="J1424" i="4"/>
  <c r="I1425" i="4"/>
  <c r="J1425" i="4"/>
  <c r="I1426" i="4"/>
  <c r="J1426" i="4"/>
  <c r="I1427" i="4"/>
  <c r="J1427" i="4"/>
  <c r="I1428" i="4"/>
  <c r="J1428" i="4"/>
  <c r="I1429" i="4"/>
  <c r="J1429" i="4"/>
  <c r="I1430" i="4"/>
  <c r="J1430" i="4"/>
  <c r="I1431" i="4"/>
  <c r="J1431" i="4"/>
  <c r="I1432" i="4"/>
  <c r="J1432" i="4"/>
  <c r="I1433" i="4"/>
  <c r="J1433" i="4"/>
  <c r="I1434" i="4"/>
  <c r="J1434" i="4"/>
  <c r="I1435" i="4"/>
  <c r="J1435" i="4"/>
  <c r="K1436" i="4"/>
  <c r="L1436" i="4"/>
  <c r="L1913" i="4"/>
  <c r="K1913" i="4"/>
  <c r="M1471" i="4"/>
  <c r="J3821" i="4" l="1"/>
  <c r="M3821" i="4"/>
  <c r="O3456" i="4"/>
  <c r="P3456" i="4" s="1"/>
  <c r="O3468" i="4"/>
  <c r="P3468" i="4" s="1"/>
  <c r="O3450" i="4"/>
  <c r="P3450" i="4" s="1"/>
  <c r="O3474" i="4"/>
  <c r="P3474" i="4" s="1"/>
  <c r="O3465" i="4"/>
  <c r="P3465" i="4" s="1"/>
  <c r="O3459" i="4"/>
  <c r="P3459" i="4" s="1"/>
  <c r="O3462" i="4"/>
  <c r="P3462" i="4" s="1"/>
  <c r="P3453" i="4"/>
  <c r="P3471" i="4"/>
  <c r="O3457" i="4"/>
  <c r="P3457" i="4" s="1"/>
  <c r="P3460" i="4"/>
  <c r="O3454" i="4"/>
  <c r="P3454" i="4" s="1"/>
  <c r="O3472" i="4"/>
  <c r="P3472" i="4" s="1"/>
  <c r="O3451" i="4"/>
  <c r="P3451" i="4" s="1"/>
  <c r="P3466" i="4"/>
  <c r="O3469" i="4"/>
  <c r="P3469" i="4" s="1"/>
  <c r="P3463" i="4"/>
  <c r="O3464" i="4"/>
  <c r="P3464" i="4" s="1"/>
  <c r="O3461" i="4"/>
  <c r="P3461" i="4"/>
  <c r="O3458" i="4"/>
  <c r="P3458" i="4" s="1"/>
  <c r="O3455" i="4"/>
  <c r="P3455" i="4" s="1"/>
  <c r="O3473" i="4"/>
  <c r="P3473" i="4" s="1"/>
  <c r="O3467" i="4"/>
  <c r="P3467" i="4" s="1"/>
  <c r="O3452" i="4"/>
  <c r="P3452" i="4" s="1"/>
  <c r="O3470" i="4"/>
  <c r="P3470" i="4" s="1"/>
  <c r="O2979" i="4"/>
  <c r="P2979" i="4" s="1"/>
  <c r="O2997" i="4"/>
  <c r="P2997" i="4" s="1"/>
  <c r="O2982" i="4"/>
  <c r="P2982" i="4" s="1"/>
  <c r="O2987" i="4"/>
  <c r="P2987" i="4" s="1"/>
  <c r="O2990" i="4"/>
  <c r="P2990" i="4" s="1"/>
  <c r="O2981" i="4"/>
  <c r="P2981" i="4" s="1"/>
  <c r="O2984" i="4"/>
  <c r="P2984" i="4" s="1"/>
  <c r="O2996" i="4"/>
  <c r="P2996" i="4" s="1"/>
  <c r="M2870" i="4"/>
  <c r="O2975" i="4"/>
  <c r="P2975" i="4" s="1"/>
  <c r="O2978" i="4"/>
  <c r="P2978" i="4" s="1"/>
  <c r="O2993" i="4"/>
  <c r="P2993" i="4" s="1"/>
  <c r="P2985" i="4"/>
  <c r="P2988" i="4"/>
  <c r="P2973" i="4"/>
  <c r="P2991" i="4"/>
  <c r="P2976" i="4"/>
  <c r="O2512" i="4"/>
  <c r="P2512" i="4" s="1"/>
  <c r="O2515" i="4"/>
  <c r="P2515" i="4" s="1"/>
  <c r="O2521" i="4"/>
  <c r="P2521" i="4" s="1"/>
  <c r="O2497" i="4"/>
  <c r="P2497" i="4" s="1"/>
  <c r="O2503" i="4"/>
  <c r="P2503" i="4" s="1"/>
  <c r="O2509" i="4"/>
  <c r="P2509" i="4" s="1"/>
  <c r="P2518" i="4"/>
  <c r="O2500" i="4"/>
  <c r="P2500" i="4" s="1"/>
  <c r="O2506" i="4"/>
  <c r="P2506" i="4" s="1"/>
  <c r="J2867" i="4"/>
  <c r="M2867" i="4"/>
  <c r="O2499" i="4"/>
  <c r="P2499" i="4" s="1"/>
  <c r="O2502" i="4"/>
  <c r="P2502" i="4" s="1"/>
  <c r="O2505" i="4"/>
  <c r="P2505" i="4" s="1"/>
  <c r="O2508" i="4"/>
  <c r="P2508" i="4" s="1"/>
  <c r="O2511" i="4"/>
  <c r="P2511" i="4" s="1"/>
  <c r="O2498" i="4"/>
  <c r="P2498" i="4" s="1"/>
  <c r="O2501" i="4"/>
  <c r="P2501" i="4" s="1"/>
  <c r="O2504" i="4"/>
  <c r="P2504" i="4" s="1"/>
  <c r="O2507" i="4"/>
  <c r="P2507" i="4" s="1"/>
  <c r="O2510" i="4"/>
  <c r="P2510" i="4" s="1"/>
  <c r="I2867" i="4"/>
  <c r="O2514" i="4"/>
  <c r="P2514" i="4" s="1"/>
  <c r="O2517" i="4"/>
  <c r="P2517" i="4" s="1"/>
  <c r="O2520" i="4"/>
  <c r="P2520" i="4" s="1"/>
  <c r="O2513" i="4"/>
  <c r="P2513" i="4" s="1"/>
  <c r="O2516" i="4"/>
  <c r="P2516" i="4" s="1"/>
  <c r="O2519" i="4"/>
  <c r="P2519" i="4" s="1"/>
  <c r="I2390" i="4"/>
  <c r="P2026" i="4"/>
  <c r="O2041" i="4"/>
  <c r="P2041" i="4" s="1"/>
  <c r="O2032" i="4"/>
  <c r="P2032" i="4" s="1"/>
  <c r="O2029" i="4"/>
  <c r="P2029" i="4" s="1"/>
  <c r="O2020" i="4"/>
  <c r="P2020" i="4" s="1"/>
  <c r="O2035" i="4"/>
  <c r="P2035" i="4" s="1"/>
  <c r="O2023" i="4"/>
  <c r="P2023" i="4" s="1"/>
  <c r="P2038" i="4"/>
  <c r="O2044" i="4"/>
  <c r="P2044" i="4" s="1"/>
  <c r="O2028" i="4"/>
  <c r="P2028" i="4" s="1"/>
  <c r="O2030" i="4"/>
  <c r="P2030" i="4" s="1"/>
  <c r="O2036" i="4"/>
  <c r="P2036" i="4" s="1"/>
  <c r="P2022" i="4"/>
  <c r="O2025" i="4"/>
  <c r="P2025" i="4" s="1"/>
  <c r="O2027" i="4"/>
  <c r="P2027" i="4" s="1"/>
  <c r="O2024" i="4"/>
  <c r="P2024" i="4" s="1"/>
  <c r="O2039" i="4"/>
  <c r="P2039" i="4" s="1"/>
  <c r="P2031" i="4"/>
  <c r="O2033" i="4"/>
  <c r="P2033" i="4" s="1"/>
  <c r="O2042" i="4"/>
  <c r="P2042" i="4" s="1"/>
  <c r="P2034" i="4"/>
  <c r="P2037" i="4"/>
  <c r="P2040" i="4"/>
  <c r="P2043" i="4"/>
  <c r="O1556" i="4"/>
  <c r="P1556" i="4" s="1"/>
  <c r="O1562" i="4"/>
  <c r="P1562" i="4" s="1"/>
  <c r="P1552" i="4"/>
  <c r="O1550" i="4"/>
  <c r="P1550" i="4" s="1"/>
  <c r="M1440" i="4"/>
  <c r="O1558" i="4"/>
  <c r="P1558" i="4" s="1"/>
  <c r="O1545" i="4"/>
  <c r="P1545" i="4" s="1"/>
  <c r="O1554" i="4"/>
  <c r="P1554" i="4" s="1"/>
  <c r="O1561" i="4"/>
  <c r="P1561" i="4" s="1"/>
  <c r="O1563" i="4"/>
  <c r="P1563" i="4" s="1"/>
  <c r="P1564" i="4"/>
  <c r="O1548" i="4"/>
  <c r="P1548" i="4" s="1"/>
  <c r="O1551" i="4"/>
  <c r="P1551" i="4" s="1"/>
  <c r="P1543" i="4"/>
  <c r="P1546" i="4"/>
  <c r="O1557" i="4"/>
  <c r="P1557" i="4" s="1"/>
  <c r="O1560" i="4"/>
  <c r="P1560" i="4" s="1"/>
  <c r="M966" i="4" l="1"/>
  <c r="M969" i="4"/>
  <c r="M972" i="4"/>
  <c r="M975" i="4"/>
  <c r="M978" i="4"/>
  <c r="M981" i="4"/>
  <c r="M984" i="4"/>
  <c r="M987" i="4"/>
  <c r="M990" i="4"/>
  <c r="M993" i="4"/>
  <c r="M996" i="4"/>
  <c r="M999" i="4"/>
  <c r="M1002" i="4"/>
  <c r="M1005" i="4"/>
  <c r="M1008" i="4"/>
  <c r="M1011" i="4"/>
  <c r="M1014" i="4"/>
  <c r="M1017" i="4"/>
  <c r="M1020" i="4"/>
  <c r="M1023" i="4"/>
  <c r="M1026" i="4"/>
  <c r="M1029" i="4"/>
  <c r="M1032" i="4"/>
  <c r="M1035" i="4"/>
  <c r="M1038" i="4"/>
  <c r="M1041" i="4"/>
  <c r="M1044" i="4"/>
  <c r="M1047" i="4"/>
  <c r="M1050" i="4"/>
  <c r="M1053" i="4"/>
  <c r="M1056" i="4"/>
  <c r="M1059" i="4"/>
  <c r="M1062" i="4"/>
  <c r="M1065" i="4"/>
  <c r="M1068" i="4"/>
  <c r="O1068" i="4" s="1"/>
  <c r="M1071" i="4"/>
  <c r="M1074" i="4"/>
  <c r="M1077" i="4"/>
  <c r="M1080" i="4"/>
  <c r="M1083" i="4"/>
  <c r="M1086" i="4"/>
  <c r="M1089" i="4"/>
  <c r="M1092" i="4"/>
  <c r="M1095" i="4"/>
  <c r="M1107" i="4"/>
  <c r="M1110" i="4"/>
  <c r="M1113" i="4"/>
  <c r="M1116" i="4"/>
  <c r="M1119" i="4"/>
  <c r="M1122" i="4"/>
  <c r="M1125" i="4"/>
  <c r="M1128" i="4"/>
  <c r="M1131" i="4"/>
  <c r="M1134" i="4"/>
  <c r="M1137" i="4"/>
  <c r="M1140" i="4"/>
  <c r="M1143" i="4"/>
  <c r="M1146" i="4"/>
  <c r="M1149" i="4"/>
  <c r="M1152" i="4"/>
  <c r="M1155" i="4"/>
  <c r="M1158" i="4"/>
  <c r="M1161" i="4"/>
  <c r="M1164" i="4"/>
  <c r="M1167" i="4"/>
  <c r="M1170" i="4"/>
  <c r="M1173" i="4"/>
  <c r="M1176" i="4"/>
  <c r="M1179" i="4"/>
  <c r="M1182" i="4"/>
  <c r="M1185" i="4"/>
  <c r="M1188" i="4"/>
  <c r="M1191" i="4"/>
  <c r="M1194" i="4"/>
  <c r="M1197" i="4"/>
  <c r="M1200" i="4"/>
  <c r="M1203" i="4"/>
  <c r="M1206" i="4"/>
  <c r="M1209" i="4"/>
  <c r="M1212" i="4"/>
  <c r="M1215" i="4"/>
  <c r="M1218" i="4"/>
  <c r="M1221" i="4"/>
  <c r="M1224" i="4"/>
  <c r="M1227" i="4"/>
  <c r="M1230" i="4"/>
  <c r="M1233" i="4"/>
  <c r="M1236" i="4"/>
  <c r="M1239" i="4"/>
  <c r="M1242" i="4"/>
  <c r="M1245" i="4"/>
  <c r="M1248" i="4"/>
  <c r="M1251" i="4"/>
  <c r="M1254" i="4"/>
  <c r="M1257" i="4"/>
  <c r="M1260" i="4"/>
  <c r="M1263" i="4"/>
  <c r="M1266" i="4"/>
  <c r="M1269" i="4"/>
  <c r="M1272" i="4"/>
  <c r="M1275" i="4"/>
  <c r="M1278" i="4"/>
  <c r="M1281" i="4"/>
  <c r="M1284" i="4"/>
  <c r="M1287" i="4"/>
  <c r="M1290" i="4"/>
  <c r="M1293" i="4"/>
  <c r="M1296" i="4"/>
  <c r="M1299" i="4"/>
  <c r="M1302" i="4"/>
  <c r="M1305" i="4"/>
  <c r="M1308" i="4"/>
  <c r="M1311" i="4"/>
  <c r="M1314" i="4"/>
  <c r="M1317" i="4"/>
  <c r="M1320" i="4"/>
  <c r="M1323" i="4"/>
  <c r="M1326" i="4"/>
  <c r="M1329" i="4"/>
  <c r="M1332" i="4"/>
  <c r="M1335" i="4"/>
  <c r="M1338" i="4"/>
  <c r="M1339" i="4"/>
  <c r="M1341" i="4"/>
  <c r="M1342" i="4"/>
  <c r="M1344" i="4"/>
  <c r="M1345" i="4"/>
  <c r="M1347" i="4"/>
  <c r="M1350" i="4"/>
  <c r="M1351" i="4"/>
  <c r="M1353" i="4"/>
  <c r="M1354" i="4"/>
  <c r="M1356" i="4"/>
  <c r="M1357" i="4"/>
  <c r="M1359" i="4"/>
  <c r="M1362" i="4"/>
  <c r="M1363" i="4"/>
  <c r="M1365" i="4"/>
  <c r="M1366" i="4"/>
  <c r="M1368" i="4"/>
  <c r="M1369" i="4"/>
  <c r="M1371" i="4"/>
  <c r="M1374" i="4"/>
  <c r="M1375" i="4"/>
  <c r="M1377" i="4"/>
  <c r="M1378" i="4"/>
  <c r="M1380" i="4"/>
  <c r="M1381" i="4"/>
  <c r="M1383" i="4"/>
  <c r="M1386" i="4"/>
  <c r="M1387" i="4"/>
  <c r="M1389" i="4"/>
  <c r="M1390" i="4"/>
  <c r="M1392" i="4"/>
  <c r="M1393" i="4"/>
  <c r="M1395" i="4"/>
  <c r="M1398" i="4"/>
  <c r="M1399" i="4"/>
  <c r="M1401" i="4"/>
  <c r="M1402" i="4"/>
  <c r="M1404" i="4"/>
  <c r="M1405" i="4"/>
  <c r="M1407" i="4"/>
  <c r="M1410" i="4"/>
  <c r="M1411" i="4"/>
  <c r="M1413" i="4"/>
  <c r="M1414" i="4"/>
  <c r="M1416" i="4"/>
  <c r="M1417" i="4"/>
  <c r="M1419" i="4"/>
  <c r="M1420" i="4"/>
  <c r="M1422" i="4"/>
  <c r="M1423" i="4"/>
  <c r="M1425" i="4"/>
  <c r="M1426" i="4"/>
  <c r="M1428" i="4"/>
  <c r="M1429" i="4"/>
  <c r="M1431" i="4"/>
  <c r="M1433" i="4"/>
  <c r="M1434" i="4"/>
  <c r="M1435" i="4"/>
  <c r="J963" i="4"/>
  <c r="I963" i="4"/>
  <c r="M1432" i="4"/>
  <c r="M1430" i="4"/>
  <c r="M1427" i="4"/>
  <c r="M1424" i="4"/>
  <c r="M1421" i="4"/>
  <c r="M1418" i="4"/>
  <c r="M1415" i="4"/>
  <c r="M1412" i="4"/>
  <c r="M1409" i="4"/>
  <c r="M1408" i="4"/>
  <c r="M1406" i="4"/>
  <c r="M1403" i="4"/>
  <c r="M1400" i="4"/>
  <c r="M1397" i="4"/>
  <c r="M1396" i="4"/>
  <c r="M1394" i="4"/>
  <c r="M1391" i="4"/>
  <c r="M1388" i="4"/>
  <c r="M1385" i="4"/>
  <c r="M1384" i="4"/>
  <c r="M1382" i="4"/>
  <c r="M1379" i="4"/>
  <c r="M1376" i="4"/>
  <c r="M1373" i="4"/>
  <c r="M1372" i="4"/>
  <c r="M1370" i="4"/>
  <c r="M1367" i="4"/>
  <c r="M1364" i="4"/>
  <c r="M1361" i="4"/>
  <c r="M1360" i="4"/>
  <c r="M1358" i="4"/>
  <c r="M1355" i="4"/>
  <c r="M1352" i="4"/>
  <c r="M1349" i="4"/>
  <c r="M1348" i="4"/>
  <c r="M1346" i="4"/>
  <c r="M1343" i="4"/>
  <c r="M1340" i="4"/>
  <c r="M1337" i="4"/>
  <c r="M1336" i="4"/>
  <c r="M1334" i="4"/>
  <c r="M1333" i="4"/>
  <c r="M1331" i="4"/>
  <c r="M1330" i="4"/>
  <c r="M1328" i="4"/>
  <c r="M1327" i="4"/>
  <c r="M1325" i="4"/>
  <c r="M1324" i="4"/>
  <c r="M1322" i="4"/>
  <c r="M1321" i="4"/>
  <c r="M1319" i="4"/>
  <c r="M1318" i="4"/>
  <c r="M1316" i="4"/>
  <c r="M1315" i="4"/>
  <c r="M1313" i="4"/>
  <c r="M1312" i="4"/>
  <c r="M1310" i="4"/>
  <c r="M1309" i="4"/>
  <c r="M1307" i="4"/>
  <c r="M1306" i="4"/>
  <c r="M1304" i="4"/>
  <c r="M1303" i="4"/>
  <c r="M1301" i="4"/>
  <c r="M1300" i="4"/>
  <c r="M1298" i="4"/>
  <c r="M1297" i="4"/>
  <c r="M1295" i="4"/>
  <c r="M1294" i="4"/>
  <c r="M1292" i="4"/>
  <c r="M1291" i="4"/>
  <c r="M1289" i="4"/>
  <c r="M1288" i="4"/>
  <c r="M1286" i="4"/>
  <c r="M1285" i="4"/>
  <c r="M1283" i="4"/>
  <c r="M1282" i="4"/>
  <c r="M1280" i="4"/>
  <c r="M1279" i="4"/>
  <c r="M1277" i="4"/>
  <c r="M1276" i="4"/>
  <c r="M1274" i="4"/>
  <c r="M1273" i="4"/>
  <c r="M1271" i="4"/>
  <c r="M1270" i="4"/>
  <c r="M1268" i="4"/>
  <c r="M1267" i="4"/>
  <c r="M1265" i="4"/>
  <c r="M1264" i="4"/>
  <c r="M1262" i="4"/>
  <c r="M1261" i="4"/>
  <c r="M1259" i="4"/>
  <c r="M1258" i="4"/>
  <c r="M1256" i="4"/>
  <c r="M1255" i="4"/>
  <c r="M1253" i="4"/>
  <c r="M1252" i="4"/>
  <c r="M1250" i="4"/>
  <c r="M1249" i="4"/>
  <c r="M1247" i="4"/>
  <c r="M1246" i="4"/>
  <c r="M1244" i="4"/>
  <c r="M1243" i="4"/>
  <c r="M1241" i="4"/>
  <c r="M1240" i="4"/>
  <c r="M1238" i="4"/>
  <c r="M1237" i="4"/>
  <c r="M1235" i="4"/>
  <c r="M1234" i="4"/>
  <c r="M1232" i="4"/>
  <c r="M1231" i="4"/>
  <c r="M1229" i="4"/>
  <c r="M1228" i="4"/>
  <c r="M1226" i="4"/>
  <c r="M1225" i="4"/>
  <c r="M1223" i="4"/>
  <c r="M1222" i="4"/>
  <c r="M1220" i="4"/>
  <c r="M1219" i="4"/>
  <c r="M1217" i="4"/>
  <c r="M1216" i="4"/>
  <c r="M1214" i="4"/>
  <c r="M1213" i="4"/>
  <c r="M1211" i="4"/>
  <c r="M1210" i="4"/>
  <c r="M1208" i="4"/>
  <c r="M1207" i="4"/>
  <c r="M1205" i="4"/>
  <c r="M1204" i="4"/>
  <c r="M1202" i="4"/>
  <c r="M1201" i="4"/>
  <c r="M1199" i="4"/>
  <c r="M1198" i="4"/>
  <c r="M1196" i="4"/>
  <c r="M1195" i="4"/>
  <c r="M1193" i="4"/>
  <c r="M1192" i="4"/>
  <c r="M1190" i="4"/>
  <c r="M1189" i="4"/>
  <c r="M1187" i="4"/>
  <c r="M1186" i="4"/>
  <c r="M1184" i="4"/>
  <c r="M1183" i="4"/>
  <c r="M1181" i="4"/>
  <c r="M1180" i="4"/>
  <c r="M1178" i="4"/>
  <c r="M1177" i="4"/>
  <c r="M1175" i="4"/>
  <c r="M1174" i="4"/>
  <c r="M1172" i="4"/>
  <c r="M1171" i="4"/>
  <c r="M1169" i="4"/>
  <c r="M1168" i="4"/>
  <c r="M1166" i="4"/>
  <c r="M1165" i="4"/>
  <c r="M1163" i="4"/>
  <c r="M1162" i="4"/>
  <c r="M1160" i="4"/>
  <c r="M1159" i="4"/>
  <c r="M1157" i="4"/>
  <c r="M1156" i="4"/>
  <c r="M1154" i="4"/>
  <c r="M1153" i="4"/>
  <c r="M1151" i="4"/>
  <c r="M1150" i="4"/>
  <c r="M1148" i="4"/>
  <c r="M1147" i="4"/>
  <c r="M1145" i="4"/>
  <c r="M1144" i="4"/>
  <c r="M1142" i="4"/>
  <c r="M1141" i="4"/>
  <c r="M1139" i="4"/>
  <c r="M1138" i="4"/>
  <c r="M1136" i="4"/>
  <c r="M1135" i="4"/>
  <c r="M1133" i="4"/>
  <c r="M1132" i="4"/>
  <c r="M1130" i="4"/>
  <c r="M1129" i="4"/>
  <c r="M1127" i="4"/>
  <c r="M1126" i="4"/>
  <c r="M1124" i="4"/>
  <c r="M1123" i="4"/>
  <c r="M1121" i="4"/>
  <c r="M1120" i="4"/>
  <c r="M1118" i="4"/>
  <c r="M1117" i="4"/>
  <c r="M1115" i="4"/>
  <c r="M1114" i="4"/>
  <c r="M1112" i="4"/>
  <c r="M1111" i="4"/>
  <c r="M1109" i="4"/>
  <c r="M1108" i="4"/>
  <c r="M1106" i="4"/>
  <c r="M1105" i="4"/>
  <c r="M1096" i="4"/>
  <c r="M1094" i="4"/>
  <c r="M1093" i="4"/>
  <c r="M1091" i="4"/>
  <c r="M1090" i="4"/>
  <c r="M1088" i="4"/>
  <c r="O1088" i="4" s="1"/>
  <c r="M1087" i="4"/>
  <c r="M1085" i="4"/>
  <c r="M1084" i="4"/>
  <c r="M1082" i="4"/>
  <c r="M1081" i="4"/>
  <c r="M1079" i="4"/>
  <c r="M1078" i="4"/>
  <c r="M1076" i="4"/>
  <c r="O1076" i="4" s="1"/>
  <c r="P1076" i="4" s="1"/>
  <c r="M1075" i="4"/>
  <c r="M1073" i="4"/>
  <c r="O1073" i="4" s="1"/>
  <c r="P1073" i="4" s="1"/>
  <c r="M1072" i="4"/>
  <c r="M1070" i="4"/>
  <c r="O1070" i="4" s="1"/>
  <c r="P1070" i="4" s="1"/>
  <c r="M1069" i="4"/>
  <c r="M1066" i="4"/>
  <c r="M1064" i="4"/>
  <c r="M1063" i="4"/>
  <c r="M1061" i="4"/>
  <c r="M1060" i="4"/>
  <c r="M1058" i="4"/>
  <c r="M1057" i="4"/>
  <c r="M1055" i="4"/>
  <c r="M1054" i="4"/>
  <c r="M1052" i="4"/>
  <c r="M1051" i="4"/>
  <c r="M1049" i="4"/>
  <c r="M1048" i="4"/>
  <c r="M1046" i="4"/>
  <c r="M1045" i="4"/>
  <c r="M1043" i="4"/>
  <c r="M1042" i="4"/>
  <c r="M1040" i="4"/>
  <c r="M1039" i="4"/>
  <c r="M1037" i="4"/>
  <c r="M1036" i="4"/>
  <c r="M1034" i="4"/>
  <c r="M1033" i="4"/>
  <c r="M1031" i="4"/>
  <c r="M1030" i="4"/>
  <c r="M1028" i="4"/>
  <c r="M1027" i="4"/>
  <c r="M1025" i="4"/>
  <c r="M1024" i="4"/>
  <c r="M1022" i="4"/>
  <c r="M1021" i="4"/>
  <c r="M1019" i="4"/>
  <c r="M1018" i="4"/>
  <c r="M1016" i="4"/>
  <c r="M1015" i="4"/>
  <c r="M1013" i="4"/>
  <c r="M1012" i="4"/>
  <c r="M1010" i="4"/>
  <c r="M1009" i="4"/>
  <c r="M1007" i="4"/>
  <c r="M1006" i="4"/>
  <c r="M1004" i="4"/>
  <c r="M1003" i="4"/>
  <c r="M1001" i="4"/>
  <c r="M1000" i="4"/>
  <c r="M998" i="4"/>
  <c r="M997" i="4"/>
  <c r="M995" i="4"/>
  <c r="M994" i="4"/>
  <c r="M992" i="4"/>
  <c r="M991" i="4"/>
  <c r="M989" i="4"/>
  <c r="M988" i="4"/>
  <c r="M986" i="4"/>
  <c r="M985" i="4"/>
  <c r="M983" i="4"/>
  <c r="M982" i="4"/>
  <c r="M980" i="4"/>
  <c r="M979" i="4"/>
  <c r="M977" i="4"/>
  <c r="M976" i="4"/>
  <c r="M974" i="4"/>
  <c r="M973" i="4"/>
  <c r="M971" i="4"/>
  <c r="M970" i="4"/>
  <c r="M968" i="4"/>
  <c r="M967" i="4"/>
  <c r="M965" i="4"/>
  <c r="M964" i="4"/>
  <c r="M963" i="4"/>
  <c r="O1069" i="4" l="1"/>
  <c r="P1069" i="4" s="1"/>
  <c r="O1066" i="4"/>
  <c r="P1066" i="4" s="1"/>
  <c r="O1072" i="4"/>
  <c r="P1072" i="4" s="1"/>
  <c r="O1075" i="4"/>
  <c r="P1075" i="4" s="1"/>
  <c r="O1067" i="4"/>
  <c r="P1067" i="4" s="1"/>
  <c r="O1071" i="4"/>
  <c r="P1071" i="4" s="1"/>
  <c r="O1074" i="4"/>
  <c r="P1074" i="4" s="1"/>
  <c r="O1087" i="4"/>
  <c r="P1087" i="4" s="1"/>
  <c r="P1068" i="4"/>
  <c r="P1088" i="4"/>
  <c r="I487" i="4" l="1"/>
  <c r="J487" i="4"/>
  <c r="I488" i="4"/>
  <c r="J488" i="4"/>
  <c r="I489" i="4"/>
  <c r="J489" i="4"/>
  <c r="I490" i="4"/>
  <c r="J490" i="4"/>
  <c r="I491" i="4"/>
  <c r="J491" i="4"/>
  <c r="I492" i="4"/>
  <c r="J492" i="4"/>
  <c r="I493" i="4"/>
  <c r="J493" i="4"/>
  <c r="I494" i="4"/>
  <c r="J494" i="4"/>
  <c r="I495" i="4"/>
  <c r="J495" i="4"/>
  <c r="I496" i="4"/>
  <c r="J496" i="4"/>
  <c r="I497" i="4"/>
  <c r="J497" i="4"/>
  <c r="I498" i="4"/>
  <c r="J498" i="4"/>
  <c r="I499" i="4"/>
  <c r="J499" i="4"/>
  <c r="I500" i="4"/>
  <c r="J500" i="4"/>
  <c r="I501" i="4"/>
  <c r="J501" i="4"/>
  <c r="I502" i="4"/>
  <c r="J502" i="4"/>
  <c r="I503" i="4"/>
  <c r="J503" i="4"/>
  <c r="I504" i="4"/>
  <c r="J504" i="4"/>
  <c r="I505" i="4"/>
  <c r="J505" i="4"/>
  <c r="I506" i="4"/>
  <c r="J506" i="4"/>
  <c r="I507" i="4"/>
  <c r="J507" i="4"/>
  <c r="I508" i="4"/>
  <c r="J508" i="4"/>
  <c r="I509" i="4"/>
  <c r="J509" i="4"/>
  <c r="I510" i="4"/>
  <c r="J510" i="4"/>
  <c r="I511" i="4"/>
  <c r="J511" i="4"/>
  <c r="I512" i="4"/>
  <c r="J512" i="4"/>
  <c r="I513" i="4"/>
  <c r="J513" i="4"/>
  <c r="I514" i="4"/>
  <c r="J514" i="4"/>
  <c r="I515" i="4"/>
  <c r="J515" i="4"/>
  <c r="I516" i="4"/>
  <c r="J516" i="4"/>
  <c r="I517" i="4"/>
  <c r="J517" i="4"/>
  <c r="I518" i="4"/>
  <c r="J518" i="4"/>
  <c r="I519" i="4"/>
  <c r="J519" i="4"/>
  <c r="I520" i="4"/>
  <c r="J520" i="4"/>
  <c r="I521" i="4"/>
  <c r="J521" i="4"/>
  <c r="I522" i="4"/>
  <c r="J522" i="4"/>
  <c r="I523" i="4"/>
  <c r="J523" i="4"/>
  <c r="I524" i="4"/>
  <c r="J524" i="4"/>
  <c r="I525" i="4"/>
  <c r="J525" i="4"/>
  <c r="I526" i="4"/>
  <c r="J526" i="4"/>
  <c r="I527" i="4"/>
  <c r="J527" i="4"/>
  <c r="I528" i="4"/>
  <c r="J528" i="4"/>
  <c r="I529" i="4"/>
  <c r="J529" i="4"/>
  <c r="I530" i="4"/>
  <c r="J530" i="4"/>
  <c r="I531" i="4"/>
  <c r="J531" i="4"/>
  <c r="I532" i="4"/>
  <c r="J532" i="4"/>
  <c r="I533" i="4"/>
  <c r="J533" i="4"/>
  <c r="I534" i="4"/>
  <c r="J534" i="4"/>
  <c r="I535" i="4"/>
  <c r="J535" i="4"/>
  <c r="I536" i="4"/>
  <c r="J536" i="4"/>
  <c r="I537" i="4"/>
  <c r="J537" i="4"/>
  <c r="I538" i="4"/>
  <c r="J538" i="4"/>
  <c r="I539" i="4"/>
  <c r="J539" i="4"/>
  <c r="I540" i="4"/>
  <c r="J540" i="4"/>
  <c r="I541" i="4"/>
  <c r="J541" i="4"/>
  <c r="I542" i="4"/>
  <c r="J542" i="4"/>
  <c r="I543" i="4"/>
  <c r="J543" i="4"/>
  <c r="I544" i="4"/>
  <c r="J544" i="4"/>
  <c r="I545" i="4"/>
  <c r="J545" i="4"/>
  <c r="I546" i="4"/>
  <c r="J546" i="4"/>
  <c r="I547" i="4"/>
  <c r="J547" i="4"/>
  <c r="I548" i="4"/>
  <c r="J548" i="4"/>
  <c r="I549" i="4"/>
  <c r="J549" i="4"/>
  <c r="I550" i="4"/>
  <c r="J550" i="4"/>
  <c r="I551" i="4"/>
  <c r="J551" i="4"/>
  <c r="I552" i="4"/>
  <c r="J552" i="4"/>
  <c r="I553" i="4"/>
  <c r="J553" i="4"/>
  <c r="I554" i="4"/>
  <c r="J554" i="4"/>
  <c r="I555" i="4"/>
  <c r="J555" i="4"/>
  <c r="I556" i="4"/>
  <c r="J556" i="4"/>
  <c r="I557" i="4"/>
  <c r="J557" i="4"/>
  <c r="I558" i="4"/>
  <c r="J558" i="4"/>
  <c r="I559" i="4"/>
  <c r="J559" i="4"/>
  <c r="I560" i="4"/>
  <c r="J560" i="4"/>
  <c r="I561" i="4"/>
  <c r="J561" i="4"/>
  <c r="I562" i="4"/>
  <c r="J562" i="4"/>
  <c r="I563" i="4"/>
  <c r="J563" i="4"/>
  <c r="I564" i="4"/>
  <c r="J564" i="4"/>
  <c r="I565" i="4"/>
  <c r="J565" i="4"/>
  <c r="I566" i="4"/>
  <c r="J566" i="4"/>
  <c r="I567" i="4"/>
  <c r="J567" i="4"/>
  <c r="I568" i="4"/>
  <c r="J568" i="4"/>
  <c r="I569" i="4"/>
  <c r="J569" i="4"/>
  <c r="I570" i="4"/>
  <c r="J570" i="4"/>
  <c r="I571" i="4"/>
  <c r="J571" i="4"/>
  <c r="I572" i="4"/>
  <c r="J572" i="4"/>
  <c r="I573" i="4"/>
  <c r="J573" i="4"/>
  <c r="I574" i="4"/>
  <c r="J574" i="4"/>
  <c r="I575" i="4"/>
  <c r="J575" i="4"/>
  <c r="I576" i="4"/>
  <c r="J576" i="4"/>
  <c r="I577" i="4"/>
  <c r="J577" i="4"/>
  <c r="I578" i="4"/>
  <c r="J578" i="4"/>
  <c r="I579" i="4"/>
  <c r="J579" i="4"/>
  <c r="I580" i="4"/>
  <c r="J580" i="4"/>
  <c r="I581" i="4"/>
  <c r="J581" i="4"/>
  <c r="I582" i="4"/>
  <c r="J582" i="4"/>
  <c r="I583" i="4"/>
  <c r="J583" i="4"/>
  <c r="I584" i="4"/>
  <c r="J584" i="4"/>
  <c r="I585" i="4"/>
  <c r="J585" i="4"/>
  <c r="I586" i="4"/>
  <c r="J586" i="4"/>
  <c r="I587" i="4"/>
  <c r="J587" i="4"/>
  <c r="I588" i="4"/>
  <c r="J588" i="4"/>
  <c r="I589" i="4"/>
  <c r="J589" i="4"/>
  <c r="I590" i="4"/>
  <c r="J590" i="4"/>
  <c r="I591" i="4"/>
  <c r="J591" i="4"/>
  <c r="I592" i="4"/>
  <c r="J592" i="4"/>
  <c r="I593" i="4"/>
  <c r="J593" i="4"/>
  <c r="I594" i="4"/>
  <c r="J594" i="4"/>
  <c r="I595" i="4"/>
  <c r="J595" i="4"/>
  <c r="I596" i="4"/>
  <c r="J596" i="4"/>
  <c r="I597" i="4"/>
  <c r="J597" i="4"/>
  <c r="I598" i="4"/>
  <c r="J598" i="4"/>
  <c r="I599" i="4"/>
  <c r="J599" i="4"/>
  <c r="I600" i="4"/>
  <c r="J600" i="4"/>
  <c r="I601" i="4"/>
  <c r="J601" i="4"/>
  <c r="I602" i="4"/>
  <c r="J602" i="4"/>
  <c r="I603" i="4"/>
  <c r="J603" i="4"/>
  <c r="I604" i="4"/>
  <c r="J604" i="4"/>
  <c r="I605" i="4"/>
  <c r="J605" i="4"/>
  <c r="I606" i="4"/>
  <c r="J606" i="4"/>
  <c r="I607" i="4"/>
  <c r="J607" i="4"/>
  <c r="I608" i="4"/>
  <c r="J608" i="4"/>
  <c r="I609" i="4"/>
  <c r="J609" i="4"/>
  <c r="I610" i="4"/>
  <c r="J610" i="4"/>
  <c r="I611" i="4"/>
  <c r="J611" i="4"/>
  <c r="I612" i="4"/>
  <c r="J612" i="4"/>
  <c r="I613" i="4"/>
  <c r="J613" i="4"/>
  <c r="I614" i="4"/>
  <c r="J614" i="4"/>
  <c r="I615" i="4"/>
  <c r="J615" i="4"/>
  <c r="I616" i="4"/>
  <c r="J616" i="4"/>
  <c r="I617" i="4"/>
  <c r="J617" i="4"/>
  <c r="I618" i="4"/>
  <c r="J618" i="4"/>
  <c r="I619" i="4"/>
  <c r="J619" i="4"/>
  <c r="I620" i="4"/>
  <c r="J620" i="4"/>
  <c r="I621" i="4"/>
  <c r="J621" i="4"/>
  <c r="I622" i="4"/>
  <c r="J622" i="4"/>
  <c r="I623" i="4"/>
  <c r="J623" i="4"/>
  <c r="I624" i="4"/>
  <c r="J624" i="4"/>
  <c r="I625" i="4"/>
  <c r="J625" i="4"/>
  <c r="I626" i="4"/>
  <c r="J626" i="4"/>
  <c r="I627" i="4"/>
  <c r="J627" i="4"/>
  <c r="I628" i="4"/>
  <c r="J628" i="4"/>
  <c r="I629" i="4"/>
  <c r="J629" i="4"/>
  <c r="I630" i="4"/>
  <c r="J630" i="4"/>
  <c r="I631" i="4"/>
  <c r="J631" i="4"/>
  <c r="I632" i="4"/>
  <c r="J632" i="4"/>
  <c r="I633" i="4"/>
  <c r="J633" i="4"/>
  <c r="I634" i="4"/>
  <c r="J634" i="4"/>
  <c r="I635" i="4"/>
  <c r="J635" i="4"/>
  <c r="I636" i="4"/>
  <c r="J636" i="4"/>
  <c r="I637" i="4"/>
  <c r="J637" i="4"/>
  <c r="I638" i="4"/>
  <c r="J638" i="4"/>
  <c r="I639" i="4"/>
  <c r="J639" i="4"/>
  <c r="I640" i="4"/>
  <c r="J640" i="4"/>
  <c r="I641" i="4"/>
  <c r="J641" i="4"/>
  <c r="I642" i="4"/>
  <c r="J642" i="4"/>
  <c r="I643" i="4"/>
  <c r="J643" i="4"/>
  <c r="I644" i="4"/>
  <c r="J644" i="4"/>
  <c r="I645" i="4"/>
  <c r="J645" i="4"/>
  <c r="I646" i="4"/>
  <c r="J646" i="4"/>
  <c r="I647" i="4"/>
  <c r="J647" i="4"/>
  <c r="I648" i="4"/>
  <c r="J648" i="4"/>
  <c r="I649" i="4"/>
  <c r="J649" i="4"/>
  <c r="I650" i="4"/>
  <c r="J650" i="4"/>
  <c r="I651" i="4"/>
  <c r="J651" i="4"/>
  <c r="M651" i="4" s="1"/>
  <c r="I652" i="4"/>
  <c r="J652" i="4"/>
  <c r="I653" i="4"/>
  <c r="J653" i="4"/>
  <c r="M653" i="4" s="1"/>
  <c r="I654" i="4"/>
  <c r="J654" i="4"/>
  <c r="M654" i="4" s="1"/>
  <c r="I655" i="4"/>
  <c r="J655" i="4"/>
  <c r="M655" i="4" s="1"/>
  <c r="I656" i="4"/>
  <c r="J656" i="4"/>
  <c r="M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I666" i="4"/>
  <c r="J666" i="4"/>
  <c r="M666" i="4" s="1"/>
  <c r="I667" i="4"/>
  <c r="J667" i="4"/>
  <c r="M667" i="4" s="1"/>
  <c r="I668" i="4"/>
  <c r="J668" i="4"/>
  <c r="M668" i="4" s="1"/>
  <c r="I669" i="4"/>
  <c r="J669" i="4"/>
  <c r="M669" i="4" s="1"/>
  <c r="I670" i="4"/>
  <c r="J670" i="4"/>
  <c r="M670" i="4" s="1"/>
  <c r="I671" i="4"/>
  <c r="J671" i="4"/>
  <c r="M671" i="4" s="1"/>
  <c r="I672" i="4"/>
  <c r="J672" i="4"/>
  <c r="M672" i="4" s="1"/>
  <c r="I673" i="4"/>
  <c r="J673" i="4"/>
  <c r="I674" i="4"/>
  <c r="J674" i="4"/>
  <c r="M674" i="4" s="1"/>
  <c r="I675" i="4"/>
  <c r="J675" i="4"/>
  <c r="M675" i="4" s="1"/>
  <c r="I676" i="4"/>
  <c r="J676" i="4"/>
  <c r="I677" i="4"/>
  <c r="J677" i="4"/>
  <c r="M677" i="4" s="1"/>
  <c r="I678" i="4"/>
  <c r="J678" i="4"/>
  <c r="M678" i="4" s="1"/>
  <c r="I679" i="4"/>
  <c r="J679" i="4"/>
  <c r="M679" i="4" s="1"/>
  <c r="I680" i="4"/>
  <c r="J680" i="4"/>
  <c r="M680" i="4" s="1"/>
  <c r="I681" i="4"/>
  <c r="J681" i="4"/>
  <c r="M681" i="4" s="1"/>
  <c r="I682" i="4"/>
  <c r="J682" i="4"/>
  <c r="M682" i="4" s="1"/>
  <c r="I683" i="4"/>
  <c r="J683" i="4"/>
  <c r="M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I697" i="4"/>
  <c r="J697" i="4"/>
  <c r="M697" i="4" s="1"/>
  <c r="I698" i="4"/>
  <c r="J698" i="4"/>
  <c r="M698" i="4" s="1"/>
  <c r="I699" i="4"/>
  <c r="J699" i="4"/>
  <c r="M699" i="4" s="1"/>
  <c r="I700" i="4"/>
  <c r="J700" i="4"/>
  <c r="M700" i="4" s="1"/>
  <c r="I701" i="4"/>
  <c r="J701" i="4"/>
  <c r="M701" i="4" s="1"/>
  <c r="I702" i="4"/>
  <c r="J702" i="4"/>
  <c r="M702" i="4" s="1"/>
  <c r="I703" i="4"/>
  <c r="J703" i="4"/>
  <c r="M703" i="4" s="1"/>
  <c r="I704" i="4"/>
  <c r="J704" i="4"/>
  <c r="M704" i="4" s="1"/>
  <c r="I705" i="4"/>
  <c r="J705" i="4"/>
  <c r="M705" i="4" s="1"/>
  <c r="I706" i="4"/>
  <c r="J706" i="4"/>
  <c r="M706" i="4" s="1"/>
  <c r="I707" i="4"/>
  <c r="J707" i="4"/>
  <c r="M707" i="4" s="1"/>
  <c r="I708" i="4"/>
  <c r="J708" i="4"/>
  <c r="M708" i="4" s="1"/>
  <c r="I709" i="4"/>
  <c r="J709" i="4"/>
  <c r="I710" i="4"/>
  <c r="J710" i="4"/>
  <c r="M710" i="4" s="1"/>
  <c r="I711" i="4"/>
  <c r="J711" i="4"/>
  <c r="M711" i="4" s="1"/>
  <c r="I712" i="4"/>
  <c r="J712" i="4"/>
  <c r="I713" i="4"/>
  <c r="J713" i="4"/>
  <c r="M713" i="4" s="1"/>
  <c r="I714" i="4"/>
  <c r="J714" i="4"/>
  <c r="M714" i="4" s="1"/>
  <c r="I715" i="4"/>
  <c r="J715" i="4"/>
  <c r="M715" i="4" s="1"/>
  <c r="I716" i="4"/>
  <c r="J716" i="4"/>
  <c r="M716" i="4" s="1"/>
  <c r="I717" i="4"/>
  <c r="J717" i="4"/>
  <c r="M717" i="4" s="1"/>
  <c r="I718" i="4"/>
  <c r="J718" i="4"/>
  <c r="M718" i="4" s="1"/>
  <c r="I719" i="4"/>
  <c r="J719" i="4"/>
  <c r="M719" i="4" s="1"/>
  <c r="I720" i="4"/>
  <c r="J720" i="4"/>
  <c r="M720" i="4" s="1"/>
  <c r="I721" i="4"/>
  <c r="J721" i="4"/>
  <c r="M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I735" i="4"/>
  <c r="J735" i="4"/>
  <c r="M735" i="4" s="1"/>
  <c r="I736" i="4"/>
  <c r="J736" i="4"/>
  <c r="M736" i="4" s="1"/>
  <c r="I737" i="4"/>
  <c r="J737" i="4"/>
  <c r="M737" i="4" s="1"/>
  <c r="I738" i="4"/>
  <c r="J738" i="4"/>
  <c r="M738" i="4" s="1"/>
  <c r="I739" i="4"/>
  <c r="J739" i="4"/>
  <c r="M739" i="4" s="1"/>
  <c r="I740" i="4"/>
  <c r="J740" i="4"/>
  <c r="M740" i="4" s="1"/>
  <c r="I741" i="4"/>
  <c r="J741" i="4"/>
  <c r="M741" i="4" s="1"/>
  <c r="I742" i="4"/>
  <c r="J742" i="4"/>
  <c r="M742" i="4" s="1"/>
  <c r="I743" i="4"/>
  <c r="J743" i="4"/>
  <c r="M743" i="4" s="1"/>
  <c r="I744" i="4"/>
  <c r="J744" i="4"/>
  <c r="M744" i="4" s="1"/>
  <c r="I745" i="4"/>
  <c r="J745" i="4"/>
  <c r="M745" i="4" s="1"/>
  <c r="I746" i="4"/>
  <c r="J746" i="4"/>
  <c r="M746" i="4" s="1"/>
  <c r="I747" i="4"/>
  <c r="J747" i="4"/>
  <c r="M747" i="4" s="1"/>
  <c r="I748" i="4"/>
  <c r="J748" i="4"/>
  <c r="M748" i="4" s="1"/>
  <c r="I749" i="4"/>
  <c r="J749" i="4"/>
  <c r="M749" i="4" s="1"/>
  <c r="I750" i="4"/>
  <c r="J750" i="4"/>
  <c r="M750" i="4" s="1"/>
  <c r="I751" i="4"/>
  <c r="J751" i="4"/>
  <c r="I752" i="4"/>
  <c r="J752" i="4"/>
  <c r="M752" i="4" s="1"/>
  <c r="I753" i="4"/>
  <c r="J753" i="4"/>
  <c r="M753" i="4" s="1"/>
  <c r="I754" i="4"/>
  <c r="J754" i="4"/>
  <c r="M754" i="4" s="1"/>
  <c r="I755" i="4"/>
  <c r="J755" i="4"/>
  <c r="M755" i="4" s="1"/>
  <c r="I756" i="4"/>
  <c r="J756" i="4"/>
  <c r="M756" i="4" s="1"/>
  <c r="I757" i="4"/>
  <c r="J757" i="4"/>
  <c r="M757" i="4" s="1"/>
  <c r="I758" i="4"/>
  <c r="J758" i="4"/>
  <c r="M758" i="4" s="1"/>
  <c r="I759" i="4"/>
  <c r="J759" i="4"/>
  <c r="M759" i="4" s="1"/>
  <c r="I760" i="4"/>
  <c r="J760" i="4"/>
  <c r="M760" i="4" s="1"/>
  <c r="I761" i="4"/>
  <c r="J761" i="4"/>
  <c r="M761" i="4" s="1"/>
  <c r="I762" i="4"/>
  <c r="J762" i="4"/>
  <c r="M762" i="4" s="1"/>
  <c r="I763" i="4"/>
  <c r="J763" i="4"/>
  <c r="I764" i="4"/>
  <c r="J764" i="4"/>
  <c r="M764" i="4" s="1"/>
  <c r="I765" i="4"/>
  <c r="J765" i="4"/>
  <c r="M765" i="4" s="1"/>
  <c r="I766" i="4"/>
  <c r="J766" i="4"/>
  <c r="M766" i="4" s="1"/>
  <c r="I767" i="4"/>
  <c r="J767" i="4"/>
  <c r="M767" i="4" s="1"/>
  <c r="I768" i="4"/>
  <c r="J768" i="4"/>
  <c r="M768" i="4" s="1"/>
  <c r="I769" i="4"/>
  <c r="J769" i="4"/>
  <c r="M769" i="4" s="1"/>
  <c r="I770" i="4"/>
  <c r="J770" i="4"/>
  <c r="M770" i="4" s="1"/>
  <c r="I771" i="4"/>
  <c r="J771" i="4"/>
  <c r="M771" i="4" s="1"/>
  <c r="I772" i="4"/>
  <c r="J772" i="4"/>
  <c r="M772" i="4" s="1"/>
  <c r="I773" i="4"/>
  <c r="J773" i="4"/>
  <c r="M773" i="4" s="1"/>
  <c r="I774" i="4"/>
  <c r="J774" i="4"/>
  <c r="M774" i="4" s="1"/>
  <c r="I775" i="4"/>
  <c r="J775" i="4"/>
  <c r="M775" i="4" s="1"/>
  <c r="I776" i="4"/>
  <c r="J776" i="4"/>
  <c r="M776" i="4" s="1"/>
  <c r="I777" i="4"/>
  <c r="J777" i="4"/>
  <c r="M777" i="4" s="1"/>
  <c r="I778" i="4"/>
  <c r="J778" i="4"/>
  <c r="M778" i="4" s="1"/>
  <c r="I779" i="4"/>
  <c r="J779" i="4"/>
  <c r="M779" i="4" s="1"/>
  <c r="I780" i="4"/>
  <c r="J780" i="4"/>
  <c r="M780" i="4" s="1"/>
  <c r="I781" i="4"/>
  <c r="J781" i="4"/>
  <c r="M781" i="4" s="1"/>
  <c r="I782" i="4"/>
  <c r="J782" i="4"/>
  <c r="M782" i="4" s="1"/>
  <c r="I783" i="4"/>
  <c r="J783" i="4"/>
  <c r="M783" i="4" s="1"/>
  <c r="I784" i="4"/>
  <c r="J784" i="4"/>
  <c r="M784" i="4" s="1"/>
  <c r="I785" i="4"/>
  <c r="J785" i="4"/>
  <c r="M785" i="4" s="1"/>
  <c r="I786" i="4"/>
  <c r="J786" i="4"/>
  <c r="M786" i="4" s="1"/>
  <c r="I787" i="4"/>
  <c r="J787" i="4"/>
  <c r="M787" i="4" s="1"/>
  <c r="I788" i="4"/>
  <c r="J788" i="4"/>
  <c r="M788" i="4" s="1"/>
  <c r="I789" i="4"/>
  <c r="J789" i="4"/>
  <c r="M789" i="4" s="1"/>
  <c r="I790" i="4"/>
  <c r="J790" i="4"/>
  <c r="M790" i="4" s="1"/>
  <c r="I791" i="4"/>
  <c r="J791" i="4"/>
  <c r="M791" i="4" s="1"/>
  <c r="I792" i="4"/>
  <c r="J792" i="4"/>
  <c r="M792" i="4" s="1"/>
  <c r="I793" i="4"/>
  <c r="J793" i="4"/>
  <c r="M793" i="4" s="1"/>
  <c r="I794" i="4"/>
  <c r="J794" i="4"/>
  <c r="M794" i="4" s="1"/>
  <c r="I795" i="4"/>
  <c r="J795" i="4"/>
  <c r="M795" i="4" s="1"/>
  <c r="I796" i="4"/>
  <c r="J796" i="4"/>
  <c r="M796" i="4" s="1"/>
  <c r="I797" i="4"/>
  <c r="J797" i="4"/>
  <c r="M797" i="4" s="1"/>
  <c r="I798" i="4"/>
  <c r="J798" i="4"/>
  <c r="M798" i="4" s="1"/>
  <c r="I799" i="4"/>
  <c r="J799" i="4"/>
  <c r="M799" i="4" s="1"/>
  <c r="I800" i="4"/>
  <c r="J800" i="4"/>
  <c r="M800" i="4" s="1"/>
  <c r="I801" i="4"/>
  <c r="J801" i="4"/>
  <c r="M801" i="4" s="1"/>
  <c r="I802" i="4"/>
  <c r="J802" i="4"/>
  <c r="M802" i="4" s="1"/>
  <c r="I803" i="4"/>
  <c r="J803" i="4"/>
  <c r="M803" i="4" s="1"/>
  <c r="I804" i="4"/>
  <c r="J804" i="4"/>
  <c r="M804" i="4" s="1"/>
  <c r="I805" i="4"/>
  <c r="J805" i="4"/>
  <c r="I806" i="4"/>
  <c r="J806" i="4"/>
  <c r="M806" i="4" s="1"/>
  <c r="I807" i="4"/>
  <c r="J807" i="4"/>
  <c r="M807" i="4" s="1"/>
  <c r="I808" i="4"/>
  <c r="J808" i="4"/>
  <c r="M808" i="4" s="1"/>
  <c r="I809" i="4"/>
  <c r="J809" i="4"/>
  <c r="M809" i="4" s="1"/>
  <c r="I810" i="4"/>
  <c r="J810" i="4"/>
  <c r="M810" i="4" s="1"/>
  <c r="I811" i="4"/>
  <c r="J811" i="4"/>
  <c r="M811" i="4" s="1"/>
  <c r="I812" i="4"/>
  <c r="J812" i="4"/>
  <c r="M812" i="4" s="1"/>
  <c r="I813" i="4"/>
  <c r="J813" i="4"/>
  <c r="M813" i="4" s="1"/>
  <c r="I814" i="4"/>
  <c r="J814" i="4"/>
  <c r="M814" i="4" s="1"/>
  <c r="I815" i="4"/>
  <c r="J815" i="4"/>
  <c r="M815" i="4" s="1"/>
  <c r="I816" i="4"/>
  <c r="J816" i="4"/>
  <c r="M816" i="4" s="1"/>
  <c r="I817" i="4"/>
  <c r="J817" i="4"/>
  <c r="I818" i="4"/>
  <c r="J818" i="4"/>
  <c r="M818" i="4" s="1"/>
  <c r="I819" i="4"/>
  <c r="J819" i="4"/>
  <c r="M819" i="4" s="1"/>
  <c r="I820" i="4"/>
  <c r="J820" i="4"/>
  <c r="M820" i="4" s="1"/>
  <c r="I821" i="4"/>
  <c r="J821" i="4"/>
  <c r="M821" i="4" s="1"/>
  <c r="I822" i="4"/>
  <c r="J822" i="4"/>
  <c r="M822" i="4" s="1"/>
  <c r="I823" i="4"/>
  <c r="J823" i="4"/>
  <c r="M823" i="4" s="1"/>
  <c r="I824" i="4"/>
  <c r="J824" i="4"/>
  <c r="M824" i="4" s="1"/>
  <c r="I825" i="4"/>
  <c r="J825" i="4"/>
  <c r="M825" i="4" s="1"/>
  <c r="I826" i="4"/>
  <c r="J826" i="4"/>
  <c r="M826" i="4" s="1"/>
  <c r="I827" i="4"/>
  <c r="J827" i="4"/>
  <c r="M827" i="4" s="1"/>
  <c r="I828" i="4"/>
  <c r="J828" i="4"/>
  <c r="M828" i="4" s="1"/>
  <c r="I829" i="4"/>
  <c r="J829" i="4"/>
  <c r="M829" i="4" s="1"/>
  <c r="I830" i="4"/>
  <c r="J830" i="4"/>
  <c r="M830" i="4" s="1"/>
  <c r="I831" i="4"/>
  <c r="J831" i="4"/>
  <c r="M831" i="4" s="1"/>
  <c r="I832" i="4"/>
  <c r="J832" i="4"/>
  <c r="M832" i="4" s="1"/>
  <c r="I833" i="4"/>
  <c r="J833" i="4"/>
  <c r="M833" i="4" s="1"/>
  <c r="I834" i="4"/>
  <c r="J834" i="4"/>
  <c r="M834" i="4" s="1"/>
  <c r="I835" i="4"/>
  <c r="J835" i="4"/>
  <c r="M835" i="4" s="1"/>
  <c r="I836" i="4"/>
  <c r="J836" i="4"/>
  <c r="M836" i="4" s="1"/>
  <c r="I837" i="4"/>
  <c r="J837" i="4"/>
  <c r="M837" i="4" s="1"/>
  <c r="I838" i="4"/>
  <c r="J838" i="4"/>
  <c r="M838" i="4" s="1"/>
  <c r="I839" i="4"/>
  <c r="J839" i="4"/>
  <c r="M839" i="4" s="1"/>
  <c r="I840" i="4"/>
  <c r="J840" i="4"/>
  <c r="M840" i="4" s="1"/>
  <c r="I841" i="4"/>
  <c r="J841" i="4"/>
  <c r="M841" i="4" s="1"/>
  <c r="I842" i="4"/>
  <c r="J842" i="4"/>
  <c r="M842" i="4" s="1"/>
  <c r="I843" i="4"/>
  <c r="J843" i="4"/>
  <c r="M843" i="4" s="1"/>
  <c r="I844" i="4"/>
  <c r="J844" i="4"/>
  <c r="M844" i="4" s="1"/>
  <c r="I845" i="4"/>
  <c r="J845" i="4"/>
  <c r="M845" i="4" s="1"/>
  <c r="I846" i="4"/>
  <c r="J846" i="4"/>
  <c r="M846" i="4" s="1"/>
  <c r="I847" i="4"/>
  <c r="J847" i="4"/>
  <c r="M847" i="4" s="1"/>
  <c r="I848" i="4"/>
  <c r="J848" i="4"/>
  <c r="M848" i="4" s="1"/>
  <c r="I849" i="4"/>
  <c r="J849" i="4"/>
  <c r="M849" i="4" s="1"/>
  <c r="I850" i="4"/>
  <c r="J850" i="4"/>
  <c r="M850" i="4" s="1"/>
  <c r="I851" i="4"/>
  <c r="J851" i="4"/>
  <c r="M851" i="4" s="1"/>
  <c r="I852" i="4"/>
  <c r="J852" i="4"/>
  <c r="M852" i="4" s="1"/>
  <c r="I853" i="4"/>
  <c r="J853" i="4"/>
  <c r="M853" i="4" s="1"/>
  <c r="I854" i="4"/>
  <c r="J854" i="4"/>
  <c r="M854" i="4" s="1"/>
  <c r="I855" i="4"/>
  <c r="J855" i="4"/>
  <c r="M855" i="4" s="1"/>
  <c r="I856" i="4"/>
  <c r="J856" i="4"/>
  <c r="M856" i="4" s="1"/>
  <c r="I857" i="4"/>
  <c r="J857" i="4"/>
  <c r="M857" i="4" s="1"/>
  <c r="I858" i="4"/>
  <c r="J858" i="4"/>
  <c r="M858" i="4" s="1"/>
  <c r="I859" i="4"/>
  <c r="J859" i="4"/>
  <c r="I860" i="4"/>
  <c r="J860" i="4"/>
  <c r="M860" i="4" s="1"/>
  <c r="I861" i="4"/>
  <c r="J861" i="4"/>
  <c r="M861" i="4" s="1"/>
  <c r="I862" i="4"/>
  <c r="J862" i="4"/>
  <c r="M862" i="4" s="1"/>
  <c r="I863" i="4"/>
  <c r="J863" i="4"/>
  <c r="M863" i="4" s="1"/>
  <c r="I864" i="4"/>
  <c r="J864" i="4"/>
  <c r="M864" i="4" s="1"/>
  <c r="I865" i="4"/>
  <c r="J865" i="4"/>
  <c r="M865" i="4" s="1"/>
  <c r="I866" i="4"/>
  <c r="J866" i="4"/>
  <c r="M866" i="4" s="1"/>
  <c r="I867" i="4"/>
  <c r="J867" i="4"/>
  <c r="M867" i="4" s="1"/>
  <c r="I868" i="4"/>
  <c r="J868" i="4"/>
  <c r="M868" i="4" s="1"/>
  <c r="I869" i="4"/>
  <c r="J869" i="4"/>
  <c r="M869" i="4" s="1"/>
  <c r="I870" i="4"/>
  <c r="J870" i="4"/>
  <c r="M870" i="4" s="1"/>
  <c r="I871" i="4"/>
  <c r="J871" i="4"/>
  <c r="I872" i="4"/>
  <c r="J872" i="4"/>
  <c r="M872" i="4" s="1"/>
  <c r="I873" i="4"/>
  <c r="J873" i="4"/>
  <c r="M873" i="4" s="1"/>
  <c r="I874" i="4"/>
  <c r="J874" i="4"/>
  <c r="M874" i="4" s="1"/>
  <c r="I875" i="4"/>
  <c r="J875" i="4"/>
  <c r="M875" i="4" s="1"/>
  <c r="I876" i="4"/>
  <c r="J876" i="4"/>
  <c r="M876" i="4" s="1"/>
  <c r="I877" i="4"/>
  <c r="J877" i="4"/>
  <c r="M877" i="4" s="1"/>
  <c r="I878" i="4"/>
  <c r="J878" i="4"/>
  <c r="M878" i="4" s="1"/>
  <c r="I879" i="4"/>
  <c r="J879" i="4"/>
  <c r="M879" i="4" s="1"/>
  <c r="I880" i="4"/>
  <c r="J880" i="4"/>
  <c r="M880" i="4" s="1"/>
  <c r="I881" i="4"/>
  <c r="J881" i="4"/>
  <c r="M881" i="4" s="1"/>
  <c r="I882" i="4"/>
  <c r="J882" i="4"/>
  <c r="M882" i="4" s="1"/>
  <c r="I883" i="4"/>
  <c r="J883" i="4"/>
  <c r="M883" i="4" s="1"/>
  <c r="I884" i="4"/>
  <c r="J884" i="4"/>
  <c r="M884" i="4" s="1"/>
  <c r="I885" i="4"/>
  <c r="J885" i="4"/>
  <c r="M885" i="4" s="1"/>
  <c r="I886" i="4"/>
  <c r="J886" i="4"/>
  <c r="M886" i="4" s="1"/>
  <c r="I887" i="4"/>
  <c r="J887" i="4"/>
  <c r="M887" i="4" s="1"/>
  <c r="I888" i="4"/>
  <c r="J888" i="4"/>
  <c r="M888" i="4" s="1"/>
  <c r="I889" i="4"/>
  <c r="J889" i="4"/>
  <c r="M889" i="4" s="1"/>
  <c r="I890" i="4"/>
  <c r="J890" i="4"/>
  <c r="M890" i="4" s="1"/>
  <c r="I891" i="4"/>
  <c r="J891" i="4"/>
  <c r="M891" i="4" s="1"/>
  <c r="I892" i="4"/>
  <c r="J892" i="4"/>
  <c r="M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M900" i="4" s="1"/>
  <c r="I901" i="4"/>
  <c r="J901" i="4"/>
  <c r="M901" i="4" s="1"/>
  <c r="I902" i="4"/>
  <c r="J902" i="4"/>
  <c r="M902" i="4" s="1"/>
  <c r="I903" i="4"/>
  <c r="J903" i="4"/>
  <c r="M903" i="4" s="1"/>
  <c r="I904" i="4"/>
  <c r="J904" i="4"/>
  <c r="M904" i="4" s="1"/>
  <c r="I905" i="4"/>
  <c r="J905" i="4"/>
  <c r="M905" i="4" s="1"/>
  <c r="I906" i="4"/>
  <c r="J906" i="4"/>
  <c r="M906" i="4" s="1"/>
  <c r="I907" i="4"/>
  <c r="J907" i="4"/>
  <c r="M907" i="4" s="1"/>
  <c r="I908" i="4"/>
  <c r="J908" i="4"/>
  <c r="M908" i="4" s="1"/>
  <c r="I909" i="4"/>
  <c r="J909" i="4"/>
  <c r="M909" i="4" s="1"/>
  <c r="I910" i="4"/>
  <c r="J910" i="4"/>
  <c r="M910" i="4" s="1"/>
  <c r="I911" i="4"/>
  <c r="J911" i="4"/>
  <c r="M911" i="4" s="1"/>
  <c r="I912" i="4"/>
  <c r="J912" i="4"/>
  <c r="M912" i="4" s="1"/>
  <c r="I913" i="4"/>
  <c r="J913" i="4"/>
  <c r="I914" i="4"/>
  <c r="J914" i="4"/>
  <c r="M914" i="4" s="1"/>
  <c r="I915" i="4"/>
  <c r="J915" i="4"/>
  <c r="M915" i="4" s="1"/>
  <c r="I916" i="4"/>
  <c r="J916" i="4"/>
  <c r="M916" i="4" s="1"/>
  <c r="I917" i="4"/>
  <c r="J917" i="4"/>
  <c r="M917" i="4" s="1"/>
  <c r="I918" i="4"/>
  <c r="J918" i="4"/>
  <c r="M918" i="4" s="1"/>
  <c r="I919" i="4"/>
  <c r="J919" i="4"/>
  <c r="M919" i="4" s="1"/>
  <c r="I920" i="4"/>
  <c r="J920" i="4"/>
  <c r="M920" i="4" s="1"/>
  <c r="I921" i="4"/>
  <c r="J921" i="4"/>
  <c r="M921" i="4" s="1"/>
  <c r="I922" i="4"/>
  <c r="J922" i="4"/>
  <c r="M922" i="4" s="1"/>
  <c r="I923" i="4"/>
  <c r="J923" i="4"/>
  <c r="M923" i="4" s="1"/>
  <c r="I924" i="4"/>
  <c r="J924" i="4"/>
  <c r="I925" i="4"/>
  <c r="J925" i="4"/>
  <c r="I926" i="4"/>
  <c r="J926" i="4"/>
  <c r="I927" i="4"/>
  <c r="J927" i="4"/>
  <c r="I928" i="4"/>
  <c r="J928" i="4"/>
  <c r="I929" i="4"/>
  <c r="J929" i="4"/>
  <c r="M929" i="4" s="1"/>
  <c r="I930" i="4"/>
  <c r="J930" i="4"/>
  <c r="M930" i="4" s="1"/>
  <c r="I931" i="4"/>
  <c r="J931" i="4"/>
  <c r="M931" i="4" s="1"/>
  <c r="I932" i="4"/>
  <c r="J932" i="4"/>
  <c r="M932" i="4" s="1"/>
  <c r="I933" i="4"/>
  <c r="J933" i="4"/>
  <c r="M933" i="4" s="1"/>
  <c r="I934" i="4"/>
  <c r="J934" i="4"/>
  <c r="M934" i="4" s="1"/>
  <c r="I935" i="4"/>
  <c r="J935" i="4"/>
  <c r="M935" i="4" s="1"/>
  <c r="I936" i="4"/>
  <c r="J936" i="4"/>
  <c r="M936" i="4" s="1"/>
  <c r="I937" i="4"/>
  <c r="J937" i="4"/>
  <c r="I938" i="4"/>
  <c r="J938" i="4"/>
  <c r="M938" i="4" s="1"/>
  <c r="I939" i="4"/>
  <c r="J939" i="4"/>
  <c r="I940" i="4"/>
  <c r="J940" i="4"/>
  <c r="M940" i="4" s="1"/>
  <c r="I941" i="4"/>
  <c r="J941" i="4"/>
  <c r="M941" i="4" s="1"/>
  <c r="I942" i="4"/>
  <c r="J942" i="4"/>
  <c r="M942" i="4" s="1"/>
  <c r="I943" i="4"/>
  <c r="J943" i="4"/>
  <c r="M943" i="4" s="1"/>
  <c r="I944" i="4"/>
  <c r="J944" i="4"/>
  <c r="M944" i="4" s="1"/>
  <c r="I945" i="4"/>
  <c r="J945" i="4"/>
  <c r="M945" i="4" s="1"/>
  <c r="I946" i="4"/>
  <c r="J946" i="4"/>
  <c r="M946" i="4" s="1"/>
  <c r="I947" i="4"/>
  <c r="J947" i="4"/>
  <c r="M947" i="4" s="1"/>
  <c r="I948" i="4"/>
  <c r="J948" i="4"/>
  <c r="M948" i="4" s="1"/>
  <c r="I949" i="4"/>
  <c r="J949" i="4"/>
  <c r="M949" i="4" s="1"/>
  <c r="I950" i="4"/>
  <c r="J950" i="4"/>
  <c r="M950" i="4" s="1"/>
  <c r="I951" i="4"/>
  <c r="J951" i="4"/>
  <c r="M951" i="4" s="1"/>
  <c r="I952" i="4"/>
  <c r="J952" i="4"/>
  <c r="M952" i="4" s="1"/>
  <c r="I953" i="4"/>
  <c r="J953" i="4"/>
  <c r="M953" i="4" s="1"/>
  <c r="I954" i="4"/>
  <c r="J954" i="4"/>
  <c r="M954" i="4" s="1"/>
  <c r="I955" i="4"/>
  <c r="J955" i="4"/>
  <c r="M955" i="4" s="1"/>
  <c r="I956" i="4"/>
  <c r="J956" i="4"/>
  <c r="M956" i="4" s="1"/>
  <c r="I957" i="4"/>
  <c r="J957" i="4"/>
  <c r="M957" i="4" s="1"/>
  <c r="I958" i="4"/>
  <c r="J958" i="4"/>
  <c r="M958" i="4" s="1"/>
  <c r="F110" i="4"/>
  <c r="G110" i="4"/>
  <c r="S9" i="3"/>
  <c r="F9" i="4" s="1"/>
  <c r="S10" i="3"/>
  <c r="F10" i="4" s="1"/>
  <c r="S11" i="3"/>
  <c r="F11" i="4" s="1"/>
  <c r="S12" i="3"/>
  <c r="F12" i="4" s="1"/>
  <c r="S13" i="3"/>
  <c r="F13" i="4" s="1"/>
  <c r="S14" i="3"/>
  <c r="F14" i="4" s="1"/>
  <c r="S15" i="3"/>
  <c r="F15" i="4" s="1"/>
  <c r="S16" i="3"/>
  <c r="F16" i="4" s="1"/>
  <c r="S17" i="3"/>
  <c r="F17" i="4" s="1"/>
  <c r="S18" i="3"/>
  <c r="F18" i="4" s="1"/>
  <c r="S19" i="3"/>
  <c r="F19" i="4" s="1"/>
  <c r="S20" i="3"/>
  <c r="F20" i="4" s="1"/>
  <c r="S21" i="3"/>
  <c r="F21" i="4" s="1"/>
  <c r="S22" i="3"/>
  <c r="F22" i="4" s="1"/>
  <c r="S23" i="3"/>
  <c r="F23" i="4" s="1"/>
  <c r="S25" i="3"/>
  <c r="F25" i="4" s="1"/>
  <c r="S26" i="3"/>
  <c r="F26" i="4" s="1"/>
  <c r="S27" i="3"/>
  <c r="F27" i="4" s="1"/>
  <c r="S28" i="3"/>
  <c r="F28" i="4" s="1"/>
  <c r="S29" i="3"/>
  <c r="F29" i="4" s="1"/>
  <c r="S30" i="3"/>
  <c r="F30" i="4" s="1"/>
  <c r="S31" i="3"/>
  <c r="F31" i="4" s="1"/>
  <c r="S32" i="3"/>
  <c r="F32" i="4" s="1"/>
  <c r="S33" i="3"/>
  <c r="F33" i="4" s="1"/>
  <c r="S34" i="3"/>
  <c r="F34" i="4" s="1"/>
  <c r="S35" i="3"/>
  <c r="F35" i="4" s="1"/>
  <c r="S36" i="3"/>
  <c r="F36" i="4" s="1"/>
  <c r="S37" i="3"/>
  <c r="F37" i="4" s="1"/>
  <c r="S38" i="3"/>
  <c r="F38" i="4" s="1"/>
  <c r="S39" i="3"/>
  <c r="F39" i="4" s="1"/>
  <c r="S40" i="3"/>
  <c r="F40" i="4" s="1"/>
  <c r="S41" i="3"/>
  <c r="F41" i="4" s="1"/>
  <c r="S42" i="3"/>
  <c r="F42" i="4" s="1"/>
  <c r="S43" i="3"/>
  <c r="F43" i="4" s="1"/>
  <c r="S44" i="3"/>
  <c r="F44" i="4" s="1"/>
  <c r="S45" i="3"/>
  <c r="F45" i="4" s="1"/>
  <c r="S46" i="3"/>
  <c r="F46" i="4" s="1"/>
  <c r="S47" i="3"/>
  <c r="F47" i="4" s="1"/>
  <c r="S48" i="3"/>
  <c r="F48" i="4" s="1"/>
  <c r="S49" i="3"/>
  <c r="F49" i="4" s="1"/>
  <c r="S50" i="3"/>
  <c r="F50" i="4" s="1"/>
  <c r="S51" i="3"/>
  <c r="F51" i="4" s="1"/>
  <c r="S52" i="3"/>
  <c r="F52" i="4" s="1"/>
  <c r="S53" i="3"/>
  <c r="F53" i="4" s="1"/>
  <c r="S54" i="3"/>
  <c r="F54" i="4" s="1"/>
  <c r="S55" i="3"/>
  <c r="F55" i="4" s="1"/>
  <c r="S56" i="3"/>
  <c r="F56" i="4" s="1"/>
  <c r="S57" i="3"/>
  <c r="F57" i="4" s="1"/>
  <c r="S58" i="3"/>
  <c r="F58" i="4" s="1"/>
  <c r="S59" i="3"/>
  <c r="F59" i="4" s="1"/>
  <c r="S60" i="3"/>
  <c r="F60" i="4" s="1"/>
  <c r="S61" i="3"/>
  <c r="F61" i="4" s="1"/>
  <c r="S62" i="3"/>
  <c r="F62" i="4" s="1"/>
  <c r="S63" i="3"/>
  <c r="F63" i="4" s="1"/>
  <c r="S64" i="3"/>
  <c r="F64" i="4" s="1"/>
  <c r="S65" i="3"/>
  <c r="F65" i="4" s="1"/>
  <c r="S66" i="3"/>
  <c r="F66" i="4" s="1"/>
  <c r="S67" i="3"/>
  <c r="F67" i="4" s="1"/>
  <c r="S68" i="3"/>
  <c r="F68" i="4" s="1"/>
  <c r="S69" i="3"/>
  <c r="F69" i="4" s="1"/>
  <c r="S70" i="3"/>
  <c r="F70" i="4" s="1"/>
  <c r="S71" i="3"/>
  <c r="F71" i="4" s="1"/>
  <c r="S72" i="3"/>
  <c r="F72" i="4" s="1"/>
  <c r="S73" i="3"/>
  <c r="F73" i="4" s="1"/>
  <c r="S74" i="3"/>
  <c r="F74" i="4" s="1"/>
  <c r="S75" i="3"/>
  <c r="F75" i="4" s="1"/>
  <c r="S76" i="3"/>
  <c r="F76" i="4" s="1"/>
  <c r="S77" i="3"/>
  <c r="F77" i="4" s="1"/>
  <c r="S78" i="3"/>
  <c r="F78" i="4" s="1"/>
  <c r="S79" i="3"/>
  <c r="F79" i="4" s="1"/>
  <c r="S80" i="3"/>
  <c r="F80" i="4" s="1"/>
  <c r="S81" i="3"/>
  <c r="F81" i="4" s="1"/>
  <c r="S82" i="3"/>
  <c r="F82" i="4" s="1"/>
  <c r="S83" i="3"/>
  <c r="F83" i="4" s="1"/>
  <c r="S84" i="3"/>
  <c r="F84" i="4" s="1"/>
  <c r="S85" i="3"/>
  <c r="F85" i="4" s="1"/>
  <c r="S86" i="3"/>
  <c r="F86" i="4" s="1"/>
  <c r="S87" i="3"/>
  <c r="F87" i="4" s="1"/>
  <c r="S88" i="3"/>
  <c r="F88" i="4" s="1"/>
  <c r="S89" i="3"/>
  <c r="F89" i="4" s="1"/>
  <c r="S90" i="3"/>
  <c r="F90" i="4" s="1"/>
  <c r="S91" i="3"/>
  <c r="F91" i="4" s="1"/>
  <c r="S92" i="3"/>
  <c r="F92" i="4" s="1"/>
  <c r="S93" i="3"/>
  <c r="F93" i="4" s="1"/>
  <c r="S94" i="3"/>
  <c r="F94" i="4" s="1"/>
  <c r="S95" i="3"/>
  <c r="F95" i="4" s="1"/>
  <c r="S96" i="3"/>
  <c r="F96" i="4" s="1"/>
  <c r="S97" i="3"/>
  <c r="F97" i="4" s="1"/>
  <c r="S98" i="3"/>
  <c r="F98" i="4" s="1"/>
  <c r="S99" i="3"/>
  <c r="F99" i="4" s="1"/>
  <c r="S100" i="3"/>
  <c r="F100" i="4" s="1"/>
  <c r="S101" i="3"/>
  <c r="F101" i="4" s="1"/>
  <c r="S102" i="3"/>
  <c r="F102" i="4" s="1"/>
  <c r="S103" i="3"/>
  <c r="F103" i="4" s="1"/>
  <c r="S104" i="3"/>
  <c r="F104" i="4" s="1"/>
  <c r="S105" i="3"/>
  <c r="F105" i="4" s="1"/>
  <c r="S106" i="3"/>
  <c r="F106" i="4" s="1"/>
  <c r="S107" i="3"/>
  <c r="F107" i="4" s="1"/>
  <c r="S108" i="3"/>
  <c r="F108" i="4" s="1"/>
  <c r="S109" i="3"/>
  <c r="F109" i="4" s="1"/>
  <c r="S111" i="3"/>
  <c r="F111" i="4" s="1"/>
  <c r="S112" i="3"/>
  <c r="F112" i="4" s="1"/>
  <c r="S113" i="3"/>
  <c r="F113" i="4" s="1"/>
  <c r="S114" i="3"/>
  <c r="F114" i="4" s="1"/>
  <c r="S115" i="3"/>
  <c r="F115" i="4" s="1"/>
  <c r="S116" i="3"/>
  <c r="F116" i="4" s="1"/>
  <c r="S117" i="3"/>
  <c r="F117" i="4" s="1"/>
  <c r="S118" i="3"/>
  <c r="F118" i="4" s="1"/>
  <c r="S119" i="3"/>
  <c r="F119" i="4" s="1"/>
  <c r="S120" i="3"/>
  <c r="F120" i="4" s="1"/>
  <c r="S121" i="3"/>
  <c r="F121" i="4" s="1"/>
  <c r="S122" i="3"/>
  <c r="F122" i="4" s="1"/>
  <c r="S123" i="3"/>
  <c r="F123" i="4" s="1"/>
  <c r="S124" i="3"/>
  <c r="F124" i="4" s="1"/>
  <c r="S125" i="3"/>
  <c r="F125" i="4" s="1"/>
  <c r="S126" i="3"/>
  <c r="F126" i="4" s="1"/>
  <c r="S127" i="3"/>
  <c r="F127" i="4" s="1"/>
  <c r="S128" i="3"/>
  <c r="F128" i="4" s="1"/>
  <c r="S129" i="3"/>
  <c r="F129" i="4" s="1"/>
  <c r="S130" i="3"/>
  <c r="F130" i="4" s="1"/>
  <c r="S131" i="3"/>
  <c r="F131" i="4" s="1"/>
  <c r="S132" i="3"/>
  <c r="F132" i="4" s="1"/>
  <c r="S133" i="3"/>
  <c r="F133" i="4" s="1"/>
  <c r="S134" i="3"/>
  <c r="F134" i="4" s="1"/>
  <c r="S135" i="3"/>
  <c r="F135" i="4" s="1"/>
  <c r="S136" i="3"/>
  <c r="F136" i="4" s="1"/>
  <c r="S137" i="3"/>
  <c r="F137" i="4" s="1"/>
  <c r="S138" i="3"/>
  <c r="F138" i="4" s="1"/>
  <c r="S139" i="3"/>
  <c r="F139" i="4" s="1"/>
  <c r="S140" i="3"/>
  <c r="F140" i="4" s="1"/>
  <c r="S141" i="3"/>
  <c r="F141" i="4" s="1"/>
  <c r="S142" i="3"/>
  <c r="F142" i="4" s="1"/>
  <c r="S143" i="3"/>
  <c r="F143" i="4" s="1"/>
  <c r="S144" i="3"/>
  <c r="F144" i="4" s="1"/>
  <c r="S145" i="3"/>
  <c r="F145" i="4" s="1"/>
  <c r="S146" i="3"/>
  <c r="F146" i="4" s="1"/>
  <c r="S147" i="3"/>
  <c r="F147" i="4" s="1"/>
  <c r="S148" i="3"/>
  <c r="F148" i="4" s="1"/>
  <c r="S149" i="3"/>
  <c r="F149" i="4" s="1"/>
  <c r="S150" i="3"/>
  <c r="F150" i="4" s="1"/>
  <c r="S151" i="3"/>
  <c r="F151" i="4" s="1"/>
  <c r="S152" i="3"/>
  <c r="F152" i="4" s="1"/>
  <c r="S153" i="3"/>
  <c r="F153" i="4" s="1"/>
  <c r="S154" i="3"/>
  <c r="F154" i="4" s="1"/>
  <c r="S155" i="3"/>
  <c r="F155" i="4" s="1"/>
  <c r="S156" i="3"/>
  <c r="F156" i="4" s="1"/>
  <c r="S157" i="3"/>
  <c r="F157" i="4" s="1"/>
  <c r="S158" i="3"/>
  <c r="F158" i="4" s="1"/>
  <c r="S159" i="3"/>
  <c r="F159" i="4" s="1"/>
  <c r="S160" i="3"/>
  <c r="F160" i="4" s="1"/>
  <c r="S161" i="3"/>
  <c r="F161" i="4" s="1"/>
  <c r="S162" i="3"/>
  <c r="F162" i="4" s="1"/>
  <c r="S163" i="3"/>
  <c r="F163" i="4" s="1"/>
  <c r="S164" i="3"/>
  <c r="F164" i="4" s="1"/>
  <c r="S165" i="3"/>
  <c r="F165" i="4" s="1"/>
  <c r="S166" i="3"/>
  <c r="F166" i="4" s="1"/>
  <c r="S167" i="3"/>
  <c r="F167" i="4" s="1"/>
  <c r="S168" i="3"/>
  <c r="F168" i="4" s="1"/>
  <c r="S169" i="3"/>
  <c r="F169" i="4" s="1"/>
  <c r="S170" i="3"/>
  <c r="F170" i="4" s="1"/>
  <c r="S171" i="3"/>
  <c r="F171" i="4" s="1"/>
  <c r="S172" i="3"/>
  <c r="F172" i="4" s="1"/>
  <c r="S173" i="3"/>
  <c r="F173" i="4" s="1"/>
  <c r="S174" i="3"/>
  <c r="F174" i="4" s="1"/>
  <c r="S175" i="3"/>
  <c r="F175" i="4" s="1"/>
  <c r="S176" i="3"/>
  <c r="F176" i="4" s="1"/>
  <c r="S177" i="3"/>
  <c r="F177" i="4" s="1"/>
  <c r="S178" i="3"/>
  <c r="F178" i="4" s="1"/>
  <c r="S179" i="3"/>
  <c r="F179" i="4" s="1"/>
  <c r="S180" i="3"/>
  <c r="F180" i="4" s="1"/>
  <c r="S181" i="3"/>
  <c r="F181" i="4" s="1"/>
  <c r="S182" i="3"/>
  <c r="F182" i="4" s="1"/>
  <c r="S183" i="3"/>
  <c r="F183" i="4" s="1"/>
  <c r="S184" i="3"/>
  <c r="F184" i="4" s="1"/>
  <c r="S185" i="3"/>
  <c r="F185" i="4" s="1"/>
  <c r="S186" i="3"/>
  <c r="F186" i="4" s="1"/>
  <c r="S187" i="3"/>
  <c r="F187" i="4" s="1"/>
  <c r="S188" i="3"/>
  <c r="F188" i="4" s="1"/>
  <c r="S189" i="3"/>
  <c r="F189" i="4" s="1"/>
  <c r="S190" i="3"/>
  <c r="F190" i="4" s="1"/>
  <c r="S191" i="3"/>
  <c r="F191" i="4" s="1"/>
  <c r="S192" i="3"/>
  <c r="F192" i="4" s="1"/>
  <c r="S193" i="3"/>
  <c r="F193" i="4" s="1"/>
  <c r="S194" i="3"/>
  <c r="F194" i="4" s="1"/>
  <c r="S195" i="3"/>
  <c r="F195" i="4" s="1"/>
  <c r="S196" i="3"/>
  <c r="F196" i="4" s="1"/>
  <c r="S197" i="3"/>
  <c r="F197" i="4" s="1"/>
  <c r="S198" i="3"/>
  <c r="F198" i="4" s="1"/>
  <c r="S199" i="3"/>
  <c r="F199" i="4" s="1"/>
  <c r="S200" i="3"/>
  <c r="F200" i="4" s="1"/>
  <c r="S201" i="3"/>
  <c r="F201" i="4" s="1"/>
  <c r="S202" i="3"/>
  <c r="F202" i="4" s="1"/>
  <c r="S203" i="3"/>
  <c r="F203" i="4" s="1"/>
  <c r="S204" i="3"/>
  <c r="F204" i="4" s="1"/>
  <c r="S205" i="3"/>
  <c r="F205" i="4" s="1"/>
  <c r="S206" i="3"/>
  <c r="F206" i="4" s="1"/>
  <c r="S207" i="3"/>
  <c r="F207" i="4" s="1"/>
  <c r="S208" i="3"/>
  <c r="F208" i="4" s="1"/>
  <c r="S209" i="3"/>
  <c r="F209" i="4" s="1"/>
  <c r="S210" i="3"/>
  <c r="F210" i="4" s="1"/>
  <c r="S211" i="3"/>
  <c r="F211" i="4" s="1"/>
  <c r="S212" i="3"/>
  <c r="F212" i="4" s="1"/>
  <c r="S213" i="3"/>
  <c r="F213" i="4" s="1"/>
  <c r="S214" i="3"/>
  <c r="F214" i="4" s="1"/>
  <c r="S215" i="3"/>
  <c r="F215" i="4" s="1"/>
  <c r="S216" i="3"/>
  <c r="F216" i="4" s="1"/>
  <c r="S217" i="3"/>
  <c r="F217" i="4" s="1"/>
  <c r="S218" i="3"/>
  <c r="F218" i="4" s="1"/>
  <c r="S219" i="3"/>
  <c r="F219" i="4" s="1"/>
  <c r="S220" i="3"/>
  <c r="F220" i="4" s="1"/>
  <c r="S221" i="3"/>
  <c r="F221" i="4" s="1"/>
  <c r="S222" i="3"/>
  <c r="F222" i="4" s="1"/>
  <c r="S223" i="3"/>
  <c r="F223" i="4" s="1"/>
  <c r="S224" i="3"/>
  <c r="F224" i="4" s="1"/>
  <c r="S225" i="3"/>
  <c r="F225" i="4" s="1"/>
  <c r="S226" i="3"/>
  <c r="F226" i="4" s="1"/>
  <c r="S227" i="3"/>
  <c r="F227" i="4" s="1"/>
  <c r="S228" i="3"/>
  <c r="F228" i="4" s="1"/>
  <c r="S229" i="3"/>
  <c r="F229" i="4" s="1"/>
  <c r="S230" i="3"/>
  <c r="F230" i="4" s="1"/>
  <c r="S231" i="3"/>
  <c r="F231" i="4" s="1"/>
  <c r="S232" i="3"/>
  <c r="F232" i="4" s="1"/>
  <c r="S233" i="3"/>
  <c r="F233" i="4" s="1"/>
  <c r="S234" i="3"/>
  <c r="F234" i="4" s="1"/>
  <c r="S235" i="3"/>
  <c r="F235" i="4" s="1"/>
  <c r="S236" i="3"/>
  <c r="F236" i="4" s="1"/>
  <c r="S237" i="3"/>
  <c r="F237" i="4" s="1"/>
  <c r="S238" i="3"/>
  <c r="F238" i="4" s="1"/>
  <c r="S239" i="3"/>
  <c r="F239" i="4" s="1"/>
  <c r="S240" i="3"/>
  <c r="F240" i="4" s="1"/>
  <c r="S241" i="3"/>
  <c r="F241" i="4" s="1"/>
  <c r="S242" i="3"/>
  <c r="F242" i="4" s="1"/>
  <c r="S243" i="3"/>
  <c r="F243" i="4" s="1"/>
  <c r="S244" i="3"/>
  <c r="F244" i="4" s="1"/>
  <c r="S245" i="3"/>
  <c r="F245" i="4" s="1"/>
  <c r="S246" i="3"/>
  <c r="F246" i="4" s="1"/>
  <c r="S247" i="3"/>
  <c r="F247" i="4" s="1"/>
  <c r="S248" i="3"/>
  <c r="F248" i="4" s="1"/>
  <c r="S249" i="3"/>
  <c r="F249" i="4" s="1"/>
  <c r="S250" i="3"/>
  <c r="F250" i="4" s="1"/>
  <c r="S251" i="3"/>
  <c r="F251" i="4" s="1"/>
  <c r="S252" i="3"/>
  <c r="F252" i="4" s="1"/>
  <c r="S253" i="3"/>
  <c r="F253" i="4" s="1"/>
  <c r="S254" i="3"/>
  <c r="F254" i="4" s="1"/>
  <c r="S255" i="3"/>
  <c r="F255" i="4" s="1"/>
  <c r="S256" i="3"/>
  <c r="F256" i="4" s="1"/>
  <c r="S257" i="3"/>
  <c r="F257" i="4" s="1"/>
  <c r="S258" i="3"/>
  <c r="F258" i="4" s="1"/>
  <c r="S259" i="3"/>
  <c r="F259" i="4" s="1"/>
  <c r="S260" i="3"/>
  <c r="F260" i="4" s="1"/>
  <c r="S261" i="3"/>
  <c r="F261" i="4" s="1"/>
  <c r="S262" i="3"/>
  <c r="F262" i="4" s="1"/>
  <c r="S263" i="3"/>
  <c r="F263" i="4" s="1"/>
  <c r="S264" i="3"/>
  <c r="F264" i="4" s="1"/>
  <c r="S265" i="3"/>
  <c r="F265" i="4" s="1"/>
  <c r="S266" i="3"/>
  <c r="F266" i="4" s="1"/>
  <c r="S267" i="3"/>
  <c r="F267" i="4" s="1"/>
  <c r="S268" i="3"/>
  <c r="F268" i="4" s="1"/>
  <c r="S269" i="3"/>
  <c r="F269" i="4" s="1"/>
  <c r="S270" i="3"/>
  <c r="F270" i="4" s="1"/>
  <c r="S271" i="3"/>
  <c r="F271" i="4" s="1"/>
  <c r="S272" i="3"/>
  <c r="F272" i="4" s="1"/>
  <c r="S273" i="3"/>
  <c r="F273" i="4" s="1"/>
  <c r="S274" i="3"/>
  <c r="F274" i="4" s="1"/>
  <c r="S275" i="3"/>
  <c r="F275" i="4" s="1"/>
  <c r="S276" i="3"/>
  <c r="F276" i="4" s="1"/>
  <c r="S277" i="3"/>
  <c r="F277" i="4" s="1"/>
  <c r="S278" i="3"/>
  <c r="F278" i="4" s="1"/>
  <c r="S279" i="3"/>
  <c r="F279" i="4" s="1"/>
  <c r="S280" i="3"/>
  <c r="F280" i="4" s="1"/>
  <c r="S281" i="3"/>
  <c r="F281" i="4" s="1"/>
  <c r="S282" i="3"/>
  <c r="F282" i="4" s="1"/>
  <c r="S283" i="3"/>
  <c r="F283" i="4" s="1"/>
  <c r="S284" i="3"/>
  <c r="F284" i="4" s="1"/>
  <c r="S285" i="3"/>
  <c r="F285" i="4" s="1"/>
  <c r="S286" i="3"/>
  <c r="F286" i="4" s="1"/>
  <c r="S287" i="3"/>
  <c r="F287" i="4" s="1"/>
  <c r="S288" i="3"/>
  <c r="F288" i="4" s="1"/>
  <c r="S289" i="3"/>
  <c r="F289" i="4" s="1"/>
  <c r="S290" i="3"/>
  <c r="F290" i="4" s="1"/>
  <c r="S291" i="3"/>
  <c r="F291" i="4" s="1"/>
  <c r="S292" i="3"/>
  <c r="F292" i="4" s="1"/>
  <c r="S293" i="3"/>
  <c r="F293" i="4" s="1"/>
  <c r="S294" i="3"/>
  <c r="F294" i="4" s="1"/>
  <c r="S295" i="3"/>
  <c r="F295" i="4" s="1"/>
  <c r="S296" i="3"/>
  <c r="F296" i="4" s="1"/>
  <c r="S297" i="3"/>
  <c r="F297" i="4" s="1"/>
  <c r="S298" i="3"/>
  <c r="F298" i="4" s="1"/>
  <c r="S299" i="3"/>
  <c r="F299" i="4" s="1"/>
  <c r="S300" i="3"/>
  <c r="F300" i="4" s="1"/>
  <c r="S301" i="3"/>
  <c r="F301" i="4" s="1"/>
  <c r="S302" i="3"/>
  <c r="F302" i="4" s="1"/>
  <c r="S303" i="3"/>
  <c r="F303" i="4" s="1"/>
  <c r="S304" i="3"/>
  <c r="F304" i="4" s="1"/>
  <c r="S305" i="3"/>
  <c r="F305" i="4" s="1"/>
  <c r="S306" i="3"/>
  <c r="F306" i="4" s="1"/>
  <c r="S307" i="3"/>
  <c r="F307" i="4" s="1"/>
  <c r="S308" i="3"/>
  <c r="F308" i="4" s="1"/>
  <c r="S309" i="3"/>
  <c r="F309" i="4" s="1"/>
  <c r="S310" i="3"/>
  <c r="F310" i="4" s="1"/>
  <c r="S311" i="3"/>
  <c r="F311" i="4" s="1"/>
  <c r="S312" i="3"/>
  <c r="F312" i="4" s="1"/>
  <c r="S313" i="3"/>
  <c r="F313" i="4" s="1"/>
  <c r="S314" i="3"/>
  <c r="F314" i="4" s="1"/>
  <c r="S315" i="3"/>
  <c r="F315" i="4" s="1"/>
  <c r="S316" i="3"/>
  <c r="F316" i="4" s="1"/>
  <c r="S317" i="3"/>
  <c r="F317" i="4" s="1"/>
  <c r="S318" i="3"/>
  <c r="F318" i="4" s="1"/>
  <c r="S319" i="3"/>
  <c r="F319" i="4" s="1"/>
  <c r="S320" i="3"/>
  <c r="F320" i="4" s="1"/>
  <c r="S321" i="3"/>
  <c r="F321" i="4" s="1"/>
  <c r="S322" i="3"/>
  <c r="F322" i="4" s="1"/>
  <c r="S323" i="3"/>
  <c r="F323" i="4" s="1"/>
  <c r="S324" i="3"/>
  <c r="F324" i="4" s="1"/>
  <c r="S325" i="3"/>
  <c r="F325" i="4" s="1"/>
  <c r="S326" i="3"/>
  <c r="F326" i="4" s="1"/>
  <c r="S327" i="3"/>
  <c r="F327" i="4" s="1"/>
  <c r="S328" i="3"/>
  <c r="F328" i="4" s="1"/>
  <c r="S329" i="3"/>
  <c r="F329" i="4" s="1"/>
  <c r="S330" i="3"/>
  <c r="F330" i="4" s="1"/>
  <c r="S331" i="3"/>
  <c r="F331" i="4" s="1"/>
  <c r="S332" i="3"/>
  <c r="F332" i="4" s="1"/>
  <c r="S333" i="3"/>
  <c r="F333" i="4" s="1"/>
  <c r="S334" i="3"/>
  <c r="F334" i="4" s="1"/>
  <c r="S335" i="3"/>
  <c r="F335" i="4" s="1"/>
  <c r="S336" i="3"/>
  <c r="F336" i="4" s="1"/>
  <c r="S337" i="3"/>
  <c r="F337" i="4" s="1"/>
  <c r="S338" i="3"/>
  <c r="F338" i="4" s="1"/>
  <c r="S339" i="3"/>
  <c r="F339" i="4" s="1"/>
  <c r="S340" i="3"/>
  <c r="F340" i="4" s="1"/>
  <c r="S341" i="3"/>
  <c r="F341" i="4" s="1"/>
  <c r="S342" i="3"/>
  <c r="F342" i="4" s="1"/>
  <c r="S343" i="3"/>
  <c r="F343" i="4" s="1"/>
  <c r="S344" i="3"/>
  <c r="F344" i="4" s="1"/>
  <c r="S345" i="3"/>
  <c r="F345" i="4" s="1"/>
  <c r="S346" i="3"/>
  <c r="F346" i="4" s="1"/>
  <c r="S347" i="3"/>
  <c r="F347" i="4" s="1"/>
  <c r="S348" i="3"/>
  <c r="F348" i="4" s="1"/>
  <c r="S349" i="3"/>
  <c r="F349" i="4" s="1"/>
  <c r="S350" i="3"/>
  <c r="F350" i="4" s="1"/>
  <c r="S351" i="3"/>
  <c r="F351" i="4" s="1"/>
  <c r="S352" i="3"/>
  <c r="F352" i="4" s="1"/>
  <c r="S353" i="3"/>
  <c r="F353" i="4" s="1"/>
  <c r="S354" i="3"/>
  <c r="F354" i="4" s="1"/>
  <c r="S355" i="3"/>
  <c r="F355" i="4" s="1"/>
  <c r="S356" i="3"/>
  <c r="F356" i="4" s="1"/>
  <c r="S357" i="3"/>
  <c r="F357" i="4" s="1"/>
  <c r="S358" i="3"/>
  <c r="F358" i="4" s="1"/>
  <c r="S359" i="3"/>
  <c r="F359" i="4" s="1"/>
  <c r="S360" i="3"/>
  <c r="F360" i="4" s="1"/>
  <c r="S361" i="3"/>
  <c r="F361" i="4" s="1"/>
  <c r="S362" i="3"/>
  <c r="F362" i="4" s="1"/>
  <c r="S363" i="3"/>
  <c r="F363" i="4" s="1"/>
  <c r="S364" i="3"/>
  <c r="F364" i="4" s="1"/>
  <c r="S365" i="3"/>
  <c r="F365" i="4" s="1"/>
  <c r="S366" i="3"/>
  <c r="F366" i="4" s="1"/>
  <c r="S367" i="3"/>
  <c r="F367" i="4" s="1"/>
  <c r="S368" i="3"/>
  <c r="F368" i="4" s="1"/>
  <c r="S369" i="3"/>
  <c r="F369" i="4" s="1"/>
  <c r="S370" i="3"/>
  <c r="F370" i="4" s="1"/>
  <c r="S371" i="3"/>
  <c r="F371" i="4" s="1"/>
  <c r="S372" i="3"/>
  <c r="F372" i="4" s="1"/>
  <c r="S373" i="3"/>
  <c r="F373" i="4" s="1"/>
  <c r="S374" i="3"/>
  <c r="F374" i="4" s="1"/>
  <c r="S375" i="3"/>
  <c r="F375" i="4" s="1"/>
  <c r="S376" i="3"/>
  <c r="F376" i="4" s="1"/>
  <c r="S377" i="3"/>
  <c r="F377" i="4" s="1"/>
  <c r="S378" i="3"/>
  <c r="F378" i="4" s="1"/>
  <c r="S379" i="3"/>
  <c r="F379" i="4" s="1"/>
  <c r="S380" i="3"/>
  <c r="F380" i="4" s="1"/>
  <c r="S381" i="3"/>
  <c r="F381" i="4" s="1"/>
  <c r="S382" i="3"/>
  <c r="F382" i="4" s="1"/>
  <c r="S383" i="3"/>
  <c r="F383" i="4" s="1"/>
  <c r="S384" i="3"/>
  <c r="F384" i="4" s="1"/>
  <c r="S385" i="3"/>
  <c r="F385" i="4" s="1"/>
  <c r="S386" i="3"/>
  <c r="F386" i="4" s="1"/>
  <c r="S387" i="3"/>
  <c r="F387" i="4" s="1"/>
  <c r="S388" i="3"/>
  <c r="F388" i="4" s="1"/>
  <c r="S389" i="3"/>
  <c r="F389" i="4" s="1"/>
  <c r="S390" i="3"/>
  <c r="F390" i="4" s="1"/>
  <c r="S391" i="3"/>
  <c r="F391" i="4" s="1"/>
  <c r="S392" i="3"/>
  <c r="F392" i="4" s="1"/>
  <c r="S393" i="3"/>
  <c r="F393" i="4" s="1"/>
  <c r="S394" i="3"/>
  <c r="F394" i="4" s="1"/>
  <c r="S395" i="3"/>
  <c r="F395" i="4" s="1"/>
  <c r="S396" i="3"/>
  <c r="F396" i="4" s="1"/>
  <c r="S397" i="3"/>
  <c r="F397" i="4" s="1"/>
  <c r="S398" i="3"/>
  <c r="F398" i="4" s="1"/>
  <c r="S399" i="3"/>
  <c r="F399" i="4" s="1"/>
  <c r="S400" i="3"/>
  <c r="F400" i="4" s="1"/>
  <c r="S401" i="3"/>
  <c r="F401" i="4" s="1"/>
  <c r="S402" i="3"/>
  <c r="F402" i="4" s="1"/>
  <c r="S403" i="3"/>
  <c r="F403" i="4" s="1"/>
  <c r="S404" i="3"/>
  <c r="F404" i="4" s="1"/>
  <c r="S405" i="3"/>
  <c r="F405" i="4" s="1"/>
  <c r="S406" i="3"/>
  <c r="F406" i="4" s="1"/>
  <c r="S407" i="3"/>
  <c r="F407" i="4" s="1"/>
  <c r="S408" i="3"/>
  <c r="F408" i="4" s="1"/>
  <c r="S409" i="3"/>
  <c r="F409" i="4" s="1"/>
  <c r="S410" i="3"/>
  <c r="F410" i="4" s="1"/>
  <c r="S411" i="3"/>
  <c r="F411" i="4" s="1"/>
  <c r="S412" i="3"/>
  <c r="F412" i="4" s="1"/>
  <c r="S413" i="3"/>
  <c r="F413" i="4" s="1"/>
  <c r="S414" i="3"/>
  <c r="F414" i="4" s="1"/>
  <c r="S415" i="3"/>
  <c r="F415" i="4" s="1"/>
  <c r="S416" i="3"/>
  <c r="F416" i="4" s="1"/>
  <c r="S417" i="3"/>
  <c r="F417" i="4" s="1"/>
  <c r="S418" i="3"/>
  <c r="F418" i="4" s="1"/>
  <c r="S419" i="3"/>
  <c r="F419" i="4" s="1"/>
  <c r="S420" i="3"/>
  <c r="F420" i="4" s="1"/>
  <c r="S421" i="3"/>
  <c r="F421" i="4" s="1"/>
  <c r="S422" i="3"/>
  <c r="F422" i="4" s="1"/>
  <c r="S423" i="3"/>
  <c r="F423" i="4" s="1"/>
  <c r="S424" i="3"/>
  <c r="F424" i="4" s="1"/>
  <c r="S425" i="3"/>
  <c r="F425" i="4" s="1"/>
  <c r="S426" i="3"/>
  <c r="F426" i="4" s="1"/>
  <c r="S427" i="3"/>
  <c r="F427" i="4" s="1"/>
  <c r="S428" i="3"/>
  <c r="F428" i="4" s="1"/>
  <c r="S429" i="3"/>
  <c r="F429" i="4" s="1"/>
  <c r="S430" i="3"/>
  <c r="F430" i="4" s="1"/>
  <c r="S431" i="3"/>
  <c r="F431" i="4" s="1"/>
  <c r="S432" i="3"/>
  <c r="F432" i="4" s="1"/>
  <c r="S433" i="3"/>
  <c r="F433" i="4" s="1"/>
  <c r="S434" i="3"/>
  <c r="F434" i="4" s="1"/>
  <c r="S435" i="3"/>
  <c r="F435" i="4" s="1"/>
  <c r="S436" i="3"/>
  <c r="F436" i="4" s="1"/>
  <c r="S437" i="3"/>
  <c r="F437" i="4" s="1"/>
  <c r="S438" i="3"/>
  <c r="F438" i="4" s="1"/>
  <c r="S439" i="3"/>
  <c r="F439" i="4" s="1"/>
  <c r="S440" i="3"/>
  <c r="F440" i="4" s="1"/>
  <c r="S441" i="3"/>
  <c r="F441" i="4" s="1"/>
  <c r="S442" i="3"/>
  <c r="F442" i="4" s="1"/>
  <c r="S443" i="3"/>
  <c r="F443" i="4" s="1"/>
  <c r="S444" i="3"/>
  <c r="F444" i="4" s="1"/>
  <c r="S445" i="3"/>
  <c r="F445" i="4" s="1"/>
  <c r="S446" i="3"/>
  <c r="F446" i="4" s="1"/>
  <c r="S447" i="3"/>
  <c r="F447" i="4" s="1"/>
  <c r="S448" i="3"/>
  <c r="F448" i="4" s="1"/>
  <c r="S449" i="3"/>
  <c r="F449" i="4" s="1"/>
  <c r="S450" i="3"/>
  <c r="F450" i="4" s="1"/>
  <c r="S451" i="3"/>
  <c r="F451" i="4" s="1"/>
  <c r="S452" i="3"/>
  <c r="F452" i="4" s="1"/>
  <c r="S453" i="3"/>
  <c r="F453" i="4" s="1"/>
  <c r="S454" i="3"/>
  <c r="F454" i="4" s="1"/>
  <c r="S455" i="3"/>
  <c r="F455" i="4" s="1"/>
  <c r="S456" i="3"/>
  <c r="F456" i="4" s="1"/>
  <c r="S457" i="3"/>
  <c r="F457" i="4" s="1"/>
  <c r="S458" i="3"/>
  <c r="F458" i="4" s="1"/>
  <c r="S459" i="3"/>
  <c r="F459" i="4" s="1"/>
  <c r="S460" i="3"/>
  <c r="F460" i="4" s="1"/>
  <c r="S461" i="3"/>
  <c r="F461" i="4" s="1"/>
  <c r="S462" i="3"/>
  <c r="F462" i="4" s="1"/>
  <c r="S463" i="3"/>
  <c r="F463" i="4" s="1"/>
  <c r="S465" i="3"/>
  <c r="F465" i="4" s="1"/>
  <c r="S466" i="3"/>
  <c r="F466" i="4" s="1"/>
  <c r="S467" i="3"/>
  <c r="F467" i="4" s="1"/>
  <c r="S468" i="3"/>
  <c r="F468" i="4" s="1"/>
  <c r="S469" i="3"/>
  <c r="F469" i="4" s="1"/>
  <c r="S470" i="3"/>
  <c r="F470" i="4" s="1"/>
  <c r="S471" i="3"/>
  <c r="F471" i="4" s="1"/>
  <c r="S472" i="3"/>
  <c r="F472" i="4" s="1"/>
  <c r="S473" i="3"/>
  <c r="F473" i="4" s="1"/>
  <c r="S474" i="3"/>
  <c r="F474" i="4" s="1"/>
  <c r="S475" i="3"/>
  <c r="F475" i="4" s="1"/>
  <c r="S476" i="3"/>
  <c r="F476" i="4" s="1"/>
  <c r="S477" i="3"/>
  <c r="F477" i="4" s="1"/>
  <c r="S478" i="3"/>
  <c r="F478" i="4" s="1"/>
  <c r="S479" i="3"/>
  <c r="F479" i="4" s="1"/>
  <c r="S480" i="3"/>
  <c r="F480" i="4" s="1"/>
  <c r="S481" i="3"/>
  <c r="F481" i="4" s="1"/>
  <c r="AS10" i="3"/>
  <c r="G10" i="4" s="1"/>
  <c r="AS11" i="3"/>
  <c r="G11" i="4" s="1"/>
  <c r="AS12" i="3"/>
  <c r="G12" i="4" s="1"/>
  <c r="AS13" i="3"/>
  <c r="G13" i="4" s="1"/>
  <c r="AS14" i="3"/>
  <c r="G14" i="4" s="1"/>
  <c r="AS15" i="3"/>
  <c r="G15" i="4" s="1"/>
  <c r="AS16" i="3"/>
  <c r="G16" i="4" s="1"/>
  <c r="AS17" i="3"/>
  <c r="G17" i="4" s="1"/>
  <c r="AS18" i="3"/>
  <c r="G18" i="4" s="1"/>
  <c r="AS19" i="3"/>
  <c r="G19" i="4" s="1"/>
  <c r="AS20" i="3"/>
  <c r="G20" i="4" s="1"/>
  <c r="AS21" i="3"/>
  <c r="G21" i="4" s="1"/>
  <c r="AS22" i="3"/>
  <c r="G22" i="4" s="1"/>
  <c r="AS23" i="3"/>
  <c r="G23" i="4" s="1"/>
  <c r="AS24" i="3"/>
  <c r="G24" i="4" s="1"/>
  <c r="AS25" i="3"/>
  <c r="G25" i="4" s="1"/>
  <c r="AS26" i="3"/>
  <c r="G26" i="4" s="1"/>
  <c r="AS27" i="3"/>
  <c r="G27" i="4" s="1"/>
  <c r="AS28" i="3"/>
  <c r="G28" i="4" s="1"/>
  <c r="AS29" i="3"/>
  <c r="G29" i="4" s="1"/>
  <c r="AS30" i="3"/>
  <c r="G30" i="4" s="1"/>
  <c r="AS31" i="3"/>
  <c r="G31" i="4" s="1"/>
  <c r="AS32" i="3"/>
  <c r="G32" i="4" s="1"/>
  <c r="AS33" i="3"/>
  <c r="G33" i="4" s="1"/>
  <c r="AS34" i="3"/>
  <c r="G34" i="4" s="1"/>
  <c r="AS35" i="3"/>
  <c r="G35" i="4" s="1"/>
  <c r="AS36" i="3"/>
  <c r="G36" i="4" s="1"/>
  <c r="AS37" i="3"/>
  <c r="G37" i="4" s="1"/>
  <c r="AS38" i="3"/>
  <c r="G38" i="4" s="1"/>
  <c r="AS39" i="3"/>
  <c r="G39" i="4" s="1"/>
  <c r="AS40" i="3"/>
  <c r="G40" i="4" s="1"/>
  <c r="AS41" i="3"/>
  <c r="G41" i="4" s="1"/>
  <c r="AS42" i="3"/>
  <c r="G42" i="4" s="1"/>
  <c r="AS43" i="3"/>
  <c r="G43" i="4" s="1"/>
  <c r="AS44" i="3"/>
  <c r="G44" i="4" s="1"/>
  <c r="AS45" i="3"/>
  <c r="G45" i="4" s="1"/>
  <c r="AS46" i="3"/>
  <c r="G46" i="4" s="1"/>
  <c r="AS47" i="3"/>
  <c r="G47" i="4" s="1"/>
  <c r="AS48" i="3"/>
  <c r="G48" i="4" s="1"/>
  <c r="AS49" i="3"/>
  <c r="G49" i="4" s="1"/>
  <c r="AS50" i="3"/>
  <c r="G50" i="4" s="1"/>
  <c r="AS51" i="3"/>
  <c r="G51" i="4" s="1"/>
  <c r="AS52" i="3"/>
  <c r="G52" i="4" s="1"/>
  <c r="AS53" i="3"/>
  <c r="G53" i="4" s="1"/>
  <c r="AS54" i="3"/>
  <c r="G54" i="4" s="1"/>
  <c r="AS55" i="3"/>
  <c r="G55" i="4" s="1"/>
  <c r="AS56" i="3"/>
  <c r="G56" i="4" s="1"/>
  <c r="AS57" i="3"/>
  <c r="G57" i="4" s="1"/>
  <c r="AS58" i="3"/>
  <c r="G58" i="4" s="1"/>
  <c r="AS59" i="3"/>
  <c r="G59" i="4" s="1"/>
  <c r="AS60" i="3"/>
  <c r="G60" i="4" s="1"/>
  <c r="AS61" i="3"/>
  <c r="G61" i="4" s="1"/>
  <c r="AS62" i="3"/>
  <c r="G62" i="4" s="1"/>
  <c r="AS63" i="3"/>
  <c r="G63" i="4" s="1"/>
  <c r="AS64" i="3"/>
  <c r="G64" i="4" s="1"/>
  <c r="AS65" i="3"/>
  <c r="G65" i="4" s="1"/>
  <c r="AS66" i="3"/>
  <c r="G66" i="4" s="1"/>
  <c r="AS67" i="3"/>
  <c r="G67" i="4" s="1"/>
  <c r="AS68" i="3"/>
  <c r="G68" i="4" s="1"/>
  <c r="AS69" i="3"/>
  <c r="G69" i="4" s="1"/>
  <c r="AS70" i="3"/>
  <c r="G70" i="4" s="1"/>
  <c r="AS71" i="3"/>
  <c r="G71" i="4" s="1"/>
  <c r="AS72" i="3"/>
  <c r="G72" i="4" s="1"/>
  <c r="AS73" i="3"/>
  <c r="G73" i="4" s="1"/>
  <c r="AS74" i="3"/>
  <c r="G74" i="4" s="1"/>
  <c r="AS75" i="3"/>
  <c r="G75" i="4" s="1"/>
  <c r="AS76" i="3"/>
  <c r="G76" i="4" s="1"/>
  <c r="AS77" i="3"/>
  <c r="G77" i="4" s="1"/>
  <c r="AS78" i="3"/>
  <c r="G78" i="4" s="1"/>
  <c r="AS79" i="3"/>
  <c r="G79" i="4" s="1"/>
  <c r="AS80" i="3"/>
  <c r="G80" i="4" s="1"/>
  <c r="AS81" i="3"/>
  <c r="G81" i="4" s="1"/>
  <c r="AS82" i="3"/>
  <c r="G82" i="4" s="1"/>
  <c r="AS83" i="3"/>
  <c r="G83" i="4" s="1"/>
  <c r="AS84" i="3"/>
  <c r="G84" i="4" s="1"/>
  <c r="AS85" i="3"/>
  <c r="G85" i="4" s="1"/>
  <c r="AS86" i="3"/>
  <c r="G86" i="4" s="1"/>
  <c r="AS87" i="3"/>
  <c r="G87" i="4" s="1"/>
  <c r="AS88" i="3"/>
  <c r="G88" i="4" s="1"/>
  <c r="AS89" i="3"/>
  <c r="G89" i="4" s="1"/>
  <c r="AS90" i="3"/>
  <c r="G90" i="4" s="1"/>
  <c r="AS91" i="3"/>
  <c r="G91" i="4" s="1"/>
  <c r="AS92" i="3"/>
  <c r="G92" i="4" s="1"/>
  <c r="AS93" i="3"/>
  <c r="G93" i="4" s="1"/>
  <c r="AS94" i="3"/>
  <c r="G94" i="4" s="1"/>
  <c r="AS95" i="3"/>
  <c r="G95" i="4" s="1"/>
  <c r="AS96" i="3"/>
  <c r="G96" i="4" s="1"/>
  <c r="AS97" i="3"/>
  <c r="G97" i="4" s="1"/>
  <c r="AS98" i="3"/>
  <c r="G98" i="4" s="1"/>
  <c r="AS99" i="3"/>
  <c r="G99" i="4" s="1"/>
  <c r="AS100" i="3"/>
  <c r="G100" i="4" s="1"/>
  <c r="AS101" i="3"/>
  <c r="G101" i="4" s="1"/>
  <c r="AS102" i="3"/>
  <c r="G102" i="4" s="1"/>
  <c r="AS103" i="3"/>
  <c r="G103" i="4" s="1"/>
  <c r="AS104" i="3"/>
  <c r="G104" i="4" s="1"/>
  <c r="AS105" i="3"/>
  <c r="G105" i="4" s="1"/>
  <c r="AS106" i="3"/>
  <c r="G106" i="4" s="1"/>
  <c r="AS107" i="3"/>
  <c r="G107" i="4" s="1"/>
  <c r="AS108" i="3"/>
  <c r="G108" i="4" s="1"/>
  <c r="AS109" i="3"/>
  <c r="G109" i="4" s="1"/>
  <c r="AS111" i="3"/>
  <c r="AS112" i="3"/>
  <c r="AS113" i="3"/>
  <c r="AS114" i="3"/>
  <c r="AS115" i="3"/>
  <c r="AS116" i="3"/>
  <c r="AS117" i="3"/>
  <c r="AS118" i="3"/>
  <c r="AS119" i="3"/>
  <c r="AS120" i="3"/>
  <c r="AS121" i="3"/>
  <c r="AS122" i="3"/>
  <c r="AS123" i="3"/>
  <c r="AS124" i="3"/>
  <c r="AS125" i="3"/>
  <c r="AS126" i="3"/>
  <c r="AS127" i="3"/>
  <c r="AS128" i="3"/>
  <c r="AS129" i="3"/>
  <c r="AS130" i="3"/>
  <c r="AS131" i="3"/>
  <c r="AS132" i="3"/>
  <c r="AS133" i="3"/>
  <c r="AS134" i="3"/>
  <c r="AS135" i="3"/>
  <c r="AS136" i="3"/>
  <c r="AS137" i="3"/>
  <c r="AS138" i="3"/>
  <c r="AS139" i="3"/>
  <c r="AS140" i="3"/>
  <c r="AS141" i="3"/>
  <c r="AS142" i="3"/>
  <c r="AS143" i="3"/>
  <c r="AS144" i="3"/>
  <c r="AS145" i="3"/>
  <c r="AS146" i="3"/>
  <c r="AS147" i="3"/>
  <c r="AS148" i="3"/>
  <c r="AS149" i="3"/>
  <c r="AS150" i="3"/>
  <c r="AS151" i="3"/>
  <c r="AS152" i="3"/>
  <c r="AS153" i="3"/>
  <c r="AS154" i="3"/>
  <c r="AS155" i="3"/>
  <c r="AS156" i="3"/>
  <c r="AS157" i="3"/>
  <c r="AS158" i="3"/>
  <c r="AS159" i="3"/>
  <c r="AS160" i="3"/>
  <c r="AS161" i="3"/>
  <c r="AS162" i="3"/>
  <c r="AS163" i="3"/>
  <c r="AS164" i="3"/>
  <c r="AS165" i="3"/>
  <c r="AS166" i="3"/>
  <c r="AS167" i="3"/>
  <c r="AS168" i="3"/>
  <c r="AS169" i="3"/>
  <c r="AS170" i="3"/>
  <c r="AS171" i="3"/>
  <c r="AS172" i="3"/>
  <c r="AS173" i="3"/>
  <c r="AS174" i="3"/>
  <c r="AS175" i="3"/>
  <c r="AS176" i="3"/>
  <c r="AS177" i="3"/>
  <c r="AS178" i="3"/>
  <c r="AS179" i="3"/>
  <c r="AS180" i="3"/>
  <c r="G180" i="4" s="1"/>
  <c r="AS181" i="3"/>
  <c r="G181" i="4" s="1"/>
  <c r="AS182" i="3"/>
  <c r="G182" i="4" s="1"/>
  <c r="AS183" i="3"/>
  <c r="G183" i="4" s="1"/>
  <c r="AS184" i="3"/>
  <c r="G184" i="4" s="1"/>
  <c r="AS185" i="3"/>
  <c r="G185" i="4" s="1"/>
  <c r="AS186" i="3"/>
  <c r="G186" i="4" s="1"/>
  <c r="AS187" i="3"/>
  <c r="G187" i="4" s="1"/>
  <c r="AS188" i="3"/>
  <c r="G188" i="4" s="1"/>
  <c r="AS189" i="3"/>
  <c r="G189" i="4" s="1"/>
  <c r="AS190" i="3"/>
  <c r="G190" i="4" s="1"/>
  <c r="AS191" i="3"/>
  <c r="G191" i="4" s="1"/>
  <c r="AS192" i="3"/>
  <c r="G192" i="4" s="1"/>
  <c r="AS193" i="3"/>
  <c r="G193" i="4" s="1"/>
  <c r="AS194" i="3"/>
  <c r="G194" i="4" s="1"/>
  <c r="AS195" i="3"/>
  <c r="G195" i="4" s="1"/>
  <c r="AS196" i="3"/>
  <c r="G196" i="4" s="1"/>
  <c r="AS197" i="3"/>
  <c r="G197" i="4" s="1"/>
  <c r="AS198" i="3"/>
  <c r="G198" i="4" s="1"/>
  <c r="AS199" i="3"/>
  <c r="G199" i="4" s="1"/>
  <c r="AS200" i="3"/>
  <c r="G200" i="4" s="1"/>
  <c r="AS201" i="3"/>
  <c r="G201" i="4" s="1"/>
  <c r="AS202" i="3"/>
  <c r="G202" i="4" s="1"/>
  <c r="AS203" i="3"/>
  <c r="G203" i="4" s="1"/>
  <c r="AS204" i="3"/>
  <c r="G204" i="4" s="1"/>
  <c r="AS205" i="3"/>
  <c r="G205" i="4" s="1"/>
  <c r="AS206" i="3"/>
  <c r="G206" i="4" s="1"/>
  <c r="AS207" i="3"/>
  <c r="G207" i="4" s="1"/>
  <c r="AS208" i="3"/>
  <c r="G208" i="4" s="1"/>
  <c r="AS209" i="3"/>
  <c r="G209" i="4" s="1"/>
  <c r="AS210" i="3"/>
  <c r="G210" i="4" s="1"/>
  <c r="AS211" i="3"/>
  <c r="G211" i="4" s="1"/>
  <c r="AS212" i="3"/>
  <c r="G212" i="4" s="1"/>
  <c r="AS213" i="3"/>
  <c r="G213" i="4" s="1"/>
  <c r="AS214" i="3"/>
  <c r="G214" i="4" s="1"/>
  <c r="AS215" i="3"/>
  <c r="G215" i="4" s="1"/>
  <c r="AS216" i="3"/>
  <c r="G216" i="4" s="1"/>
  <c r="AS217" i="3"/>
  <c r="G217" i="4" s="1"/>
  <c r="AS218" i="3"/>
  <c r="G218" i="4" s="1"/>
  <c r="AS219" i="3"/>
  <c r="G219" i="4" s="1"/>
  <c r="AS220" i="3"/>
  <c r="G220" i="4" s="1"/>
  <c r="AS221" i="3"/>
  <c r="G221" i="4" s="1"/>
  <c r="AS222" i="3"/>
  <c r="G222" i="4" s="1"/>
  <c r="AS223" i="3"/>
  <c r="G223" i="4" s="1"/>
  <c r="AS224" i="3"/>
  <c r="G224" i="4" s="1"/>
  <c r="AS225" i="3"/>
  <c r="G225" i="4" s="1"/>
  <c r="AS226" i="3"/>
  <c r="G226" i="4" s="1"/>
  <c r="AS227" i="3"/>
  <c r="G227" i="4" s="1"/>
  <c r="AS228" i="3"/>
  <c r="G228" i="4" s="1"/>
  <c r="AS229" i="3"/>
  <c r="G229" i="4" s="1"/>
  <c r="AS230" i="3"/>
  <c r="G230" i="4" s="1"/>
  <c r="AS231" i="3"/>
  <c r="G231" i="4" s="1"/>
  <c r="AS232" i="3"/>
  <c r="G232" i="4" s="1"/>
  <c r="AS233" i="3"/>
  <c r="G233" i="4" s="1"/>
  <c r="AS234" i="3"/>
  <c r="G234" i="4" s="1"/>
  <c r="AS235" i="3"/>
  <c r="G235" i="4" s="1"/>
  <c r="AS236" i="3"/>
  <c r="G236" i="4" s="1"/>
  <c r="AS237" i="3"/>
  <c r="G237" i="4" s="1"/>
  <c r="AS238" i="3"/>
  <c r="G238" i="4" s="1"/>
  <c r="AS239" i="3"/>
  <c r="G239" i="4" s="1"/>
  <c r="AS240" i="3"/>
  <c r="G240" i="4" s="1"/>
  <c r="AS241" i="3"/>
  <c r="G241" i="4" s="1"/>
  <c r="AS242" i="3"/>
  <c r="G242" i="4" s="1"/>
  <c r="AS243" i="3"/>
  <c r="G243" i="4" s="1"/>
  <c r="AS244" i="3"/>
  <c r="G244" i="4" s="1"/>
  <c r="AS245" i="3"/>
  <c r="G245" i="4" s="1"/>
  <c r="AS246" i="3"/>
  <c r="G246" i="4" s="1"/>
  <c r="AS247" i="3"/>
  <c r="G247" i="4" s="1"/>
  <c r="AS248" i="3"/>
  <c r="G248" i="4" s="1"/>
  <c r="AS249" i="3"/>
  <c r="G249" i="4" s="1"/>
  <c r="AS250" i="3"/>
  <c r="G250" i="4" s="1"/>
  <c r="AS251" i="3"/>
  <c r="G251" i="4" s="1"/>
  <c r="AS252" i="3"/>
  <c r="G252" i="4" s="1"/>
  <c r="AS253" i="3"/>
  <c r="G253" i="4" s="1"/>
  <c r="AS254" i="3"/>
  <c r="G254" i="4" s="1"/>
  <c r="AS255" i="3"/>
  <c r="G255" i="4" s="1"/>
  <c r="AS256" i="3"/>
  <c r="G256" i="4" s="1"/>
  <c r="AS257" i="3"/>
  <c r="G257" i="4" s="1"/>
  <c r="AS258" i="3"/>
  <c r="G258" i="4" s="1"/>
  <c r="AS259" i="3"/>
  <c r="G259" i="4" s="1"/>
  <c r="AS260" i="3"/>
  <c r="G260" i="4" s="1"/>
  <c r="AS261" i="3"/>
  <c r="G261" i="4" s="1"/>
  <c r="AS262" i="3"/>
  <c r="G262" i="4" s="1"/>
  <c r="AS263" i="3"/>
  <c r="G263" i="4" s="1"/>
  <c r="AS264" i="3"/>
  <c r="G264" i="4" s="1"/>
  <c r="AS265" i="3"/>
  <c r="G265" i="4" s="1"/>
  <c r="AS266" i="3"/>
  <c r="G266" i="4" s="1"/>
  <c r="AS267" i="3"/>
  <c r="G267" i="4" s="1"/>
  <c r="AS268" i="3"/>
  <c r="G268" i="4" s="1"/>
  <c r="AS269" i="3"/>
  <c r="G269" i="4" s="1"/>
  <c r="AS270" i="3"/>
  <c r="G270" i="4" s="1"/>
  <c r="AS271" i="3"/>
  <c r="G271" i="4" s="1"/>
  <c r="AS272" i="3"/>
  <c r="G272" i="4" s="1"/>
  <c r="AS273" i="3"/>
  <c r="G273" i="4" s="1"/>
  <c r="AS274" i="3"/>
  <c r="G274" i="4" s="1"/>
  <c r="AS275" i="3"/>
  <c r="G275" i="4" s="1"/>
  <c r="AS276" i="3"/>
  <c r="G276" i="4" s="1"/>
  <c r="AS277" i="3"/>
  <c r="G277" i="4" s="1"/>
  <c r="AS278" i="3"/>
  <c r="G278" i="4" s="1"/>
  <c r="AS279" i="3"/>
  <c r="G279" i="4" s="1"/>
  <c r="AS280" i="3"/>
  <c r="G280" i="4" s="1"/>
  <c r="AS281" i="3"/>
  <c r="G281" i="4" s="1"/>
  <c r="AS282" i="3"/>
  <c r="G282" i="4" s="1"/>
  <c r="AS283" i="3"/>
  <c r="G283" i="4" s="1"/>
  <c r="AS284" i="3"/>
  <c r="G284" i="4" s="1"/>
  <c r="AS285" i="3"/>
  <c r="G285" i="4" s="1"/>
  <c r="AS286" i="3"/>
  <c r="G286" i="4" s="1"/>
  <c r="AS287" i="3"/>
  <c r="G287" i="4" s="1"/>
  <c r="AS288" i="3"/>
  <c r="G288" i="4" s="1"/>
  <c r="AS289" i="3"/>
  <c r="G289" i="4" s="1"/>
  <c r="AS290" i="3"/>
  <c r="G290" i="4" s="1"/>
  <c r="AS291" i="3"/>
  <c r="G291" i="4" s="1"/>
  <c r="AS292" i="3"/>
  <c r="G292" i="4" s="1"/>
  <c r="AS293" i="3"/>
  <c r="G293" i="4" s="1"/>
  <c r="AS294" i="3"/>
  <c r="G294" i="4" s="1"/>
  <c r="AS295" i="3"/>
  <c r="G295" i="4" s="1"/>
  <c r="AS296" i="3"/>
  <c r="G296" i="4" s="1"/>
  <c r="AS297" i="3"/>
  <c r="G297" i="4" s="1"/>
  <c r="AS298" i="3"/>
  <c r="G298" i="4" s="1"/>
  <c r="AS299" i="3"/>
  <c r="G299" i="4" s="1"/>
  <c r="AS300" i="3"/>
  <c r="G300" i="4" s="1"/>
  <c r="AS301" i="3"/>
  <c r="G301" i="4" s="1"/>
  <c r="AS302" i="3"/>
  <c r="G302" i="4" s="1"/>
  <c r="AS303" i="3"/>
  <c r="G303" i="4" s="1"/>
  <c r="AS304" i="3"/>
  <c r="G304" i="4" s="1"/>
  <c r="AS305" i="3"/>
  <c r="G305" i="4" s="1"/>
  <c r="AS306" i="3"/>
  <c r="G306" i="4" s="1"/>
  <c r="AS307" i="3"/>
  <c r="G307" i="4" s="1"/>
  <c r="AS308" i="3"/>
  <c r="G308" i="4" s="1"/>
  <c r="AS309" i="3"/>
  <c r="G309" i="4" s="1"/>
  <c r="AS310" i="3"/>
  <c r="G310" i="4" s="1"/>
  <c r="AS311" i="3"/>
  <c r="G311" i="4" s="1"/>
  <c r="AS312" i="3"/>
  <c r="G312" i="4" s="1"/>
  <c r="AS313" i="3"/>
  <c r="G313" i="4" s="1"/>
  <c r="AS314" i="3"/>
  <c r="G314" i="4" s="1"/>
  <c r="AS315" i="3"/>
  <c r="G315" i="4" s="1"/>
  <c r="AS316" i="3"/>
  <c r="G316" i="4" s="1"/>
  <c r="AS317" i="3"/>
  <c r="G317" i="4" s="1"/>
  <c r="AS318" i="3"/>
  <c r="G318" i="4" s="1"/>
  <c r="AS319" i="3"/>
  <c r="G319" i="4" s="1"/>
  <c r="AS320" i="3"/>
  <c r="G320" i="4" s="1"/>
  <c r="AS321" i="3"/>
  <c r="G321" i="4" s="1"/>
  <c r="AS322" i="3"/>
  <c r="G322" i="4" s="1"/>
  <c r="AS323" i="3"/>
  <c r="G323" i="4" s="1"/>
  <c r="AS324" i="3"/>
  <c r="G324" i="4" s="1"/>
  <c r="AS325" i="3"/>
  <c r="G325" i="4" s="1"/>
  <c r="AS326" i="3"/>
  <c r="G326" i="4" s="1"/>
  <c r="AS327" i="3"/>
  <c r="G327" i="4" s="1"/>
  <c r="AS328" i="3"/>
  <c r="G328" i="4" s="1"/>
  <c r="AS329" i="3"/>
  <c r="G329" i="4" s="1"/>
  <c r="AS330" i="3"/>
  <c r="G330" i="4" s="1"/>
  <c r="AS331" i="3"/>
  <c r="G331" i="4" s="1"/>
  <c r="AS332" i="3"/>
  <c r="G332" i="4" s="1"/>
  <c r="AS333" i="3"/>
  <c r="G333" i="4" s="1"/>
  <c r="AS334" i="3"/>
  <c r="G334" i="4" s="1"/>
  <c r="AS335" i="3"/>
  <c r="G335" i="4" s="1"/>
  <c r="AS336" i="3"/>
  <c r="G336" i="4" s="1"/>
  <c r="AS337" i="3"/>
  <c r="G337" i="4" s="1"/>
  <c r="AS338" i="3"/>
  <c r="G338" i="4" s="1"/>
  <c r="AS339" i="3"/>
  <c r="G339" i="4" s="1"/>
  <c r="AS340" i="3"/>
  <c r="G340" i="4" s="1"/>
  <c r="AS341" i="3"/>
  <c r="G341" i="4" s="1"/>
  <c r="AS342" i="3"/>
  <c r="G342" i="4" s="1"/>
  <c r="AS343" i="3"/>
  <c r="G343" i="4" s="1"/>
  <c r="AS344" i="3"/>
  <c r="G344" i="4" s="1"/>
  <c r="AS345" i="3"/>
  <c r="G345" i="4" s="1"/>
  <c r="AS346" i="3"/>
  <c r="G346" i="4" s="1"/>
  <c r="AS347" i="3"/>
  <c r="G347" i="4" s="1"/>
  <c r="AS348" i="3"/>
  <c r="G348" i="4" s="1"/>
  <c r="AS349" i="3"/>
  <c r="G349" i="4" s="1"/>
  <c r="AS350" i="3"/>
  <c r="G350" i="4" s="1"/>
  <c r="AS351" i="3"/>
  <c r="G351" i="4" s="1"/>
  <c r="AS352" i="3"/>
  <c r="G352" i="4" s="1"/>
  <c r="AS353" i="3"/>
  <c r="G353" i="4" s="1"/>
  <c r="AS354" i="3"/>
  <c r="G354" i="4" s="1"/>
  <c r="AS355" i="3"/>
  <c r="G355" i="4" s="1"/>
  <c r="AS356" i="3"/>
  <c r="G356" i="4" s="1"/>
  <c r="AS357" i="3"/>
  <c r="G357" i="4" s="1"/>
  <c r="AS358" i="3"/>
  <c r="G358" i="4" s="1"/>
  <c r="AS359" i="3"/>
  <c r="G359" i="4" s="1"/>
  <c r="AS360" i="3"/>
  <c r="G360" i="4" s="1"/>
  <c r="AS361" i="3"/>
  <c r="G361" i="4" s="1"/>
  <c r="AS362" i="3"/>
  <c r="G362" i="4" s="1"/>
  <c r="AS363" i="3"/>
  <c r="G363" i="4" s="1"/>
  <c r="AS364" i="3"/>
  <c r="G364" i="4" s="1"/>
  <c r="AS365" i="3"/>
  <c r="G365" i="4" s="1"/>
  <c r="AS366" i="3"/>
  <c r="G366" i="4" s="1"/>
  <c r="AS367" i="3"/>
  <c r="G367" i="4" s="1"/>
  <c r="AS368" i="3"/>
  <c r="G368" i="4" s="1"/>
  <c r="AS369" i="3"/>
  <c r="G369" i="4" s="1"/>
  <c r="AS370" i="3"/>
  <c r="G370" i="4" s="1"/>
  <c r="AS371" i="3"/>
  <c r="G371" i="4" s="1"/>
  <c r="AS372" i="3"/>
  <c r="G372" i="4" s="1"/>
  <c r="AS373" i="3"/>
  <c r="G373" i="4" s="1"/>
  <c r="AS374" i="3"/>
  <c r="G374" i="4" s="1"/>
  <c r="AS375" i="3"/>
  <c r="G375" i="4" s="1"/>
  <c r="AS376" i="3"/>
  <c r="G376" i="4" s="1"/>
  <c r="AS377" i="3"/>
  <c r="G377" i="4" s="1"/>
  <c r="AS378" i="3"/>
  <c r="G378" i="4" s="1"/>
  <c r="AS379" i="3"/>
  <c r="G379" i="4" s="1"/>
  <c r="AS380" i="3"/>
  <c r="G380" i="4" s="1"/>
  <c r="AS381" i="3"/>
  <c r="G381" i="4" s="1"/>
  <c r="AS382" i="3"/>
  <c r="G382" i="4" s="1"/>
  <c r="AS383" i="3"/>
  <c r="G383" i="4" s="1"/>
  <c r="AS384" i="3"/>
  <c r="G384" i="4" s="1"/>
  <c r="AS385" i="3"/>
  <c r="G385" i="4" s="1"/>
  <c r="AS386" i="3"/>
  <c r="G386" i="4" s="1"/>
  <c r="AS387" i="3"/>
  <c r="G387" i="4" s="1"/>
  <c r="AS388" i="3"/>
  <c r="G388" i="4" s="1"/>
  <c r="AS389" i="3"/>
  <c r="G389" i="4" s="1"/>
  <c r="AS390" i="3"/>
  <c r="G390" i="4" s="1"/>
  <c r="AS391" i="3"/>
  <c r="G391" i="4" s="1"/>
  <c r="AS392" i="3"/>
  <c r="G392" i="4" s="1"/>
  <c r="AS393" i="3"/>
  <c r="G393" i="4" s="1"/>
  <c r="AS394" i="3"/>
  <c r="G394" i="4" s="1"/>
  <c r="AS395" i="3"/>
  <c r="G395" i="4" s="1"/>
  <c r="AS396" i="3"/>
  <c r="G396" i="4" s="1"/>
  <c r="AS397" i="3"/>
  <c r="G397" i="4" s="1"/>
  <c r="AS398" i="3"/>
  <c r="G398" i="4" s="1"/>
  <c r="AS399" i="3"/>
  <c r="G399" i="4" s="1"/>
  <c r="AS400" i="3"/>
  <c r="G400" i="4" s="1"/>
  <c r="AS401" i="3"/>
  <c r="G401" i="4" s="1"/>
  <c r="AS402" i="3"/>
  <c r="G402" i="4" s="1"/>
  <c r="AS403" i="3"/>
  <c r="G403" i="4" s="1"/>
  <c r="AS404" i="3"/>
  <c r="G404" i="4" s="1"/>
  <c r="AS405" i="3"/>
  <c r="G405" i="4" s="1"/>
  <c r="AS406" i="3"/>
  <c r="G406" i="4" s="1"/>
  <c r="AS407" i="3"/>
  <c r="G407" i="4" s="1"/>
  <c r="AS408" i="3"/>
  <c r="G408" i="4" s="1"/>
  <c r="AS409" i="3"/>
  <c r="G409" i="4" s="1"/>
  <c r="AS410" i="3"/>
  <c r="G410" i="4" s="1"/>
  <c r="AS411" i="3"/>
  <c r="G411" i="4" s="1"/>
  <c r="AS412" i="3"/>
  <c r="G412" i="4" s="1"/>
  <c r="AS413" i="3"/>
  <c r="G413" i="4" s="1"/>
  <c r="AS414" i="3"/>
  <c r="G414" i="4" s="1"/>
  <c r="AS415" i="3"/>
  <c r="G415" i="4" s="1"/>
  <c r="AS416" i="3"/>
  <c r="G416" i="4" s="1"/>
  <c r="AS417" i="3"/>
  <c r="G417" i="4" s="1"/>
  <c r="AS418" i="3"/>
  <c r="G418" i="4" s="1"/>
  <c r="AS419" i="3"/>
  <c r="G419" i="4" s="1"/>
  <c r="AS420" i="3"/>
  <c r="G420" i="4" s="1"/>
  <c r="AS421" i="3"/>
  <c r="G421" i="4" s="1"/>
  <c r="AS422" i="3"/>
  <c r="G422" i="4" s="1"/>
  <c r="AS423" i="3"/>
  <c r="G423" i="4" s="1"/>
  <c r="AS424" i="3"/>
  <c r="G424" i="4" s="1"/>
  <c r="AS425" i="3"/>
  <c r="G425" i="4" s="1"/>
  <c r="AS426" i="3"/>
  <c r="G426" i="4" s="1"/>
  <c r="AS427" i="3"/>
  <c r="G427" i="4" s="1"/>
  <c r="AS428" i="3"/>
  <c r="G428" i="4" s="1"/>
  <c r="AS429" i="3"/>
  <c r="G429" i="4" s="1"/>
  <c r="AS430" i="3"/>
  <c r="G430" i="4" s="1"/>
  <c r="AS431" i="3"/>
  <c r="G431" i="4" s="1"/>
  <c r="AS432" i="3"/>
  <c r="G432" i="4" s="1"/>
  <c r="AS433" i="3"/>
  <c r="G433" i="4" s="1"/>
  <c r="AS434" i="3"/>
  <c r="G434" i="4" s="1"/>
  <c r="AS435" i="3"/>
  <c r="G435" i="4" s="1"/>
  <c r="AS436" i="3"/>
  <c r="G436" i="4" s="1"/>
  <c r="AS437" i="3"/>
  <c r="G437" i="4" s="1"/>
  <c r="AS438" i="3"/>
  <c r="G438" i="4" s="1"/>
  <c r="AS439" i="3"/>
  <c r="G439" i="4" s="1"/>
  <c r="AS440" i="3"/>
  <c r="G440" i="4" s="1"/>
  <c r="AS441" i="3"/>
  <c r="G441" i="4" s="1"/>
  <c r="AS442" i="3"/>
  <c r="G442" i="4" s="1"/>
  <c r="AS443" i="3"/>
  <c r="G443" i="4" s="1"/>
  <c r="AS444" i="3"/>
  <c r="G444" i="4" s="1"/>
  <c r="AS445" i="3"/>
  <c r="G445" i="4" s="1"/>
  <c r="AS446" i="3"/>
  <c r="G446" i="4" s="1"/>
  <c r="AS447" i="3"/>
  <c r="G447" i="4" s="1"/>
  <c r="AS448" i="3"/>
  <c r="G448" i="4" s="1"/>
  <c r="AS449" i="3"/>
  <c r="G449" i="4" s="1"/>
  <c r="AS450" i="3"/>
  <c r="G450" i="4" s="1"/>
  <c r="AS451" i="3"/>
  <c r="G451" i="4" s="1"/>
  <c r="AS452" i="3"/>
  <c r="G452" i="4" s="1"/>
  <c r="AS453" i="3"/>
  <c r="G453" i="4" s="1"/>
  <c r="AS454" i="3"/>
  <c r="G454" i="4" s="1"/>
  <c r="AS455" i="3"/>
  <c r="G455" i="4" s="1"/>
  <c r="AS456" i="3"/>
  <c r="G456" i="4" s="1"/>
  <c r="AS457" i="3"/>
  <c r="G457" i="4" s="1"/>
  <c r="AS458" i="3"/>
  <c r="G458" i="4" s="1"/>
  <c r="AS459" i="3"/>
  <c r="G459" i="4" s="1"/>
  <c r="AS460" i="3"/>
  <c r="G460" i="4" s="1"/>
  <c r="AS461" i="3"/>
  <c r="G461" i="4" s="1"/>
  <c r="AS462" i="3"/>
  <c r="G462" i="4" s="1"/>
  <c r="AS463" i="3"/>
  <c r="G463" i="4" s="1"/>
  <c r="AS464" i="3"/>
  <c r="G464" i="4" s="1"/>
  <c r="AS465" i="3"/>
  <c r="G465" i="4" s="1"/>
  <c r="AS466" i="3"/>
  <c r="G466" i="4" s="1"/>
  <c r="AS467" i="3"/>
  <c r="G467" i="4" s="1"/>
  <c r="AS468" i="3"/>
  <c r="G468" i="4" s="1"/>
  <c r="AS469" i="3"/>
  <c r="G469" i="4" s="1"/>
  <c r="AS470" i="3"/>
  <c r="G470" i="4" s="1"/>
  <c r="AS471" i="3"/>
  <c r="G471" i="4" s="1"/>
  <c r="AS472" i="3"/>
  <c r="G472" i="4" s="1"/>
  <c r="AS473" i="3"/>
  <c r="G473" i="4" s="1"/>
  <c r="AS474" i="3"/>
  <c r="G474" i="4" s="1"/>
  <c r="AS475" i="3"/>
  <c r="G475" i="4" s="1"/>
  <c r="AS476" i="3"/>
  <c r="G476" i="4" s="1"/>
  <c r="AS477" i="3"/>
  <c r="G477" i="4" s="1"/>
  <c r="AS478" i="3"/>
  <c r="G478" i="4" s="1"/>
  <c r="AS479" i="3"/>
  <c r="G479" i="4" s="1"/>
  <c r="AS480" i="3"/>
  <c r="G480" i="4" s="1"/>
  <c r="AS481" i="3"/>
  <c r="G481" i="4" s="1"/>
  <c r="AS9" i="3"/>
  <c r="G9" i="4" s="1"/>
  <c r="M937" i="4"/>
  <c r="M939" i="4"/>
  <c r="M673" i="4"/>
  <c r="M676" i="4"/>
  <c r="M709" i="4"/>
  <c r="M712" i="4"/>
  <c r="M751" i="4"/>
  <c r="M763" i="4"/>
  <c r="M805" i="4"/>
  <c r="M817" i="4"/>
  <c r="M859" i="4"/>
  <c r="M871" i="4"/>
  <c r="M913" i="4"/>
  <c r="M652" i="4"/>
  <c r="A479" i="4"/>
  <c r="A956" i="4" s="1"/>
  <c r="A1433" i="4" s="1"/>
  <c r="A1910" i="4" s="1"/>
  <c r="A2387" i="4" s="1"/>
  <c r="A2864" i="4" s="1"/>
  <c r="A3341" i="4" s="1"/>
  <c r="A3818" i="4" s="1"/>
  <c r="B479" i="4"/>
  <c r="B956" i="4" s="1"/>
  <c r="B1433" i="4" s="1"/>
  <c r="B1910" i="4" s="1"/>
  <c r="B2387" i="4" s="1"/>
  <c r="B2864" i="4" s="1"/>
  <c r="B3341" i="4" s="1"/>
  <c r="B3818" i="4" s="1"/>
  <c r="C479" i="4"/>
  <c r="C956" i="4" s="1"/>
  <c r="C1433" i="4" s="1"/>
  <c r="C1910" i="4" s="1"/>
  <c r="C2387" i="4" s="1"/>
  <c r="C2864" i="4" s="1"/>
  <c r="C3341" i="4" s="1"/>
  <c r="C3818" i="4" s="1"/>
  <c r="D479" i="4"/>
  <c r="D956" i="4" s="1"/>
  <c r="D1433" i="4" s="1"/>
  <c r="D1910" i="4" s="1"/>
  <c r="D2387" i="4" s="1"/>
  <c r="D2864" i="4" s="1"/>
  <c r="D3341" i="4" s="1"/>
  <c r="D3818" i="4" s="1"/>
  <c r="E479" i="4"/>
  <c r="E956" i="4" s="1"/>
  <c r="E1433" i="4" s="1"/>
  <c r="E1910" i="4" s="1"/>
  <c r="E2387" i="4" s="1"/>
  <c r="E2864" i="4" s="1"/>
  <c r="E3341" i="4" s="1"/>
  <c r="E3818" i="4" s="1"/>
  <c r="I479" i="4"/>
  <c r="J479" i="4"/>
  <c r="M479" i="4" s="1"/>
  <c r="A480" i="4"/>
  <c r="A957" i="4" s="1"/>
  <c r="A1434" i="4" s="1"/>
  <c r="A1911" i="4" s="1"/>
  <c r="A2388" i="4" s="1"/>
  <c r="A2865" i="4" s="1"/>
  <c r="A3342" i="4" s="1"/>
  <c r="A3819" i="4" s="1"/>
  <c r="B480" i="4"/>
  <c r="B957" i="4" s="1"/>
  <c r="B1434" i="4" s="1"/>
  <c r="B1911" i="4" s="1"/>
  <c r="B2388" i="4" s="1"/>
  <c r="B2865" i="4" s="1"/>
  <c r="B3342" i="4" s="1"/>
  <c r="B3819" i="4" s="1"/>
  <c r="C480" i="4"/>
  <c r="C957" i="4" s="1"/>
  <c r="C1434" i="4" s="1"/>
  <c r="C1911" i="4" s="1"/>
  <c r="C2388" i="4" s="1"/>
  <c r="C2865" i="4" s="1"/>
  <c r="C3342" i="4" s="1"/>
  <c r="C3819" i="4" s="1"/>
  <c r="D480" i="4"/>
  <c r="D957" i="4" s="1"/>
  <c r="D1434" i="4" s="1"/>
  <c r="D1911" i="4" s="1"/>
  <c r="D2388" i="4" s="1"/>
  <c r="D2865" i="4" s="1"/>
  <c r="D3342" i="4" s="1"/>
  <c r="D3819" i="4" s="1"/>
  <c r="E480" i="4"/>
  <c r="E957" i="4" s="1"/>
  <c r="E1434" i="4" s="1"/>
  <c r="E1911" i="4" s="1"/>
  <c r="E2388" i="4" s="1"/>
  <c r="E2865" i="4" s="1"/>
  <c r="E3342" i="4" s="1"/>
  <c r="E3819" i="4" s="1"/>
  <c r="I480" i="4"/>
  <c r="J480" i="4"/>
  <c r="M480" i="4" s="1"/>
  <c r="A481" i="4"/>
  <c r="A958" i="4" s="1"/>
  <c r="A1435" i="4" s="1"/>
  <c r="A1912" i="4" s="1"/>
  <c r="A2389" i="4" s="1"/>
  <c r="A2866" i="4" s="1"/>
  <c r="A3343" i="4" s="1"/>
  <c r="A3820" i="4" s="1"/>
  <c r="B481" i="4"/>
  <c r="B958" i="4" s="1"/>
  <c r="B1435" i="4" s="1"/>
  <c r="B1912" i="4" s="1"/>
  <c r="B2389" i="4" s="1"/>
  <c r="B2866" i="4" s="1"/>
  <c r="B3343" i="4" s="1"/>
  <c r="B3820" i="4" s="1"/>
  <c r="C481" i="4"/>
  <c r="C958" i="4" s="1"/>
  <c r="C1435" i="4" s="1"/>
  <c r="C1912" i="4" s="1"/>
  <c r="C2389" i="4" s="1"/>
  <c r="C2866" i="4" s="1"/>
  <c r="C3343" i="4" s="1"/>
  <c r="C3820" i="4" s="1"/>
  <c r="D481" i="4"/>
  <c r="D958" i="4" s="1"/>
  <c r="D1435" i="4" s="1"/>
  <c r="D1912" i="4" s="1"/>
  <c r="D2389" i="4" s="1"/>
  <c r="D2866" i="4" s="1"/>
  <c r="D3343" i="4" s="1"/>
  <c r="D3820" i="4" s="1"/>
  <c r="E481" i="4"/>
  <c r="E958" i="4" s="1"/>
  <c r="E1435" i="4" s="1"/>
  <c r="E1912" i="4" s="1"/>
  <c r="E2389" i="4" s="1"/>
  <c r="E2866" i="4" s="1"/>
  <c r="E3343" i="4" s="1"/>
  <c r="E3820" i="4" s="1"/>
  <c r="I481" i="4"/>
  <c r="J481" i="4"/>
  <c r="M481" i="4" s="1"/>
  <c r="A454" i="4"/>
  <c r="A931" i="4" s="1"/>
  <c r="A1408" i="4" s="1"/>
  <c r="A1885" i="4" s="1"/>
  <c r="A2362" i="4" s="1"/>
  <c r="A2839" i="4" s="1"/>
  <c r="A3316" i="4" s="1"/>
  <c r="A3793" i="4" s="1"/>
  <c r="B454" i="4"/>
  <c r="B931" i="4" s="1"/>
  <c r="B1408" i="4" s="1"/>
  <c r="B1885" i="4" s="1"/>
  <c r="B2362" i="4" s="1"/>
  <c r="B2839" i="4" s="1"/>
  <c r="B3316" i="4" s="1"/>
  <c r="B3793" i="4" s="1"/>
  <c r="C454" i="4"/>
  <c r="C931" i="4" s="1"/>
  <c r="C1408" i="4" s="1"/>
  <c r="C1885" i="4" s="1"/>
  <c r="C2362" i="4" s="1"/>
  <c r="C2839" i="4" s="1"/>
  <c r="C3316" i="4" s="1"/>
  <c r="C3793" i="4" s="1"/>
  <c r="D454" i="4"/>
  <c r="D931" i="4" s="1"/>
  <c r="D1408" i="4" s="1"/>
  <c r="D1885" i="4" s="1"/>
  <c r="D2362" i="4" s="1"/>
  <c r="D2839" i="4" s="1"/>
  <c r="D3316" i="4" s="1"/>
  <c r="D3793" i="4" s="1"/>
  <c r="E454" i="4"/>
  <c r="E931" i="4" s="1"/>
  <c r="E1408" i="4" s="1"/>
  <c r="E1885" i="4" s="1"/>
  <c r="E2362" i="4" s="1"/>
  <c r="E2839" i="4" s="1"/>
  <c r="E3316" i="4" s="1"/>
  <c r="E3793" i="4" s="1"/>
  <c r="I454" i="4"/>
  <c r="J454" i="4"/>
  <c r="M454" i="4" s="1"/>
  <c r="A455" i="4"/>
  <c r="A932" i="4" s="1"/>
  <c r="A1409" i="4" s="1"/>
  <c r="A1886" i="4" s="1"/>
  <c r="A2363" i="4" s="1"/>
  <c r="A2840" i="4" s="1"/>
  <c r="A3317" i="4" s="1"/>
  <c r="A3794" i="4" s="1"/>
  <c r="B455" i="4"/>
  <c r="B932" i="4" s="1"/>
  <c r="B1409" i="4" s="1"/>
  <c r="B1886" i="4" s="1"/>
  <c r="B2363" i="4" s="1"/>
  <c r="B2840" i="4" s="1"/>
  <c r="B3317" i="4" s="1"/>
  <c r="B3794" i="4" s="1"/>
  <c r="C455" i="4"/>
  <c r="C932" i="4" s="1"/>
  <c r="C1409" i="4" s="1"/>
  <c r="C1886" i="4" s="1"/>
  <c r="C2363" i="4" s="1"/>
  <c r="C2840" i="4" s="1"/>
  <c r="C3317" i="4" s="1"/>
  <c r="C3794" i="4" s="1"/>
  <c r="D455" i="4"/>
  <c r="D932" i="4" s="1"/>
  <c r="D1409" i="4" s="1"/>
  <c r="D1886" i="4" s="1"/>
  <c r="D2363" i="4" s="1"/>
  <c r="D2840" i="4" s="1"/>
  <c r="D3317" i="4" s="1"/>
  <c r="D3794" i="4" s="1"/>
  <c r="E455" i="4"/>
  <c r="E932" i="4" s="1"/>
  <c r="E1409" i="4" s="1"/>
  <c r="E1886" i="4" s="1"/>
  <c r="E2363" i="4" s="1"/>
  <c r="E2840" i="4" s="1"/>
  <c r="E3317" i="4" s="1"/>
  <c r="E3794" i="4" s="1"/>
  <c r="I455" i="4"/>
  <c r="J455" i="4"/>
  <c r="M455" i="4" s="1"/>
  <c r="A456" i="4"/>
  <c r="A933" i="4" s="1"/>
  <c r="A1410" i="4" s="1"/>
  <c r="A1887" i="4" s="1"/>
  <c r="A2364" i="4" s="1"/>
  <c r="A2841" i="4" s="1"/>
  <c r="A3318" i="4" s="1"/>
  <c r="A3795" i="4" s="1"/>
  <c r="B456" i="4"/>
  <c r="B933" i="4" s="1"/>
  <c r="B1410" i="4" s="1"/>
  <c r="B1887" i="4" s="1"/>
  <c r="B2364" i="4" s="1"/>
  <c r="B2841" i="4" s="1"/>
  <c r="B3318" i="4" s="1"/>
  <c r="B3795" i="4" s="1"/>
  <c r="C456" i="4"/>
  <c r="C933" i="4" s="1"/>
  <c r="C1410" i="4" s="1"/>
  <c r="C1887" i="4" s="1"/>
  <c r="C2364" i="4" s="1"/>
  <c r="C2841" i="4" s="1"/>
  <c r="C3318" i="4" s="1"/>
  <c r="C3795" i="4" s="1"/>
  <c r="D456" i="4"/>
  <c r="D933" i="4" s="1"/>
  <c r="D1410" i="4" s="1"/>
  <c r="D1887" i="4" s="1"/>
  <c r="D2364" i="4" s="1"/>
  <c r="D2841" i="4" s="1"/>
  <c r="D3318" i="4" s="1"/>
  <c r="D3795" i="4" s="1"/>
  <c r="E456" i="4"/>
  <c r="E933" i="4" s="1"/>
  <c r="E1410" i="4" s="1"/>
  <c r="E1887" i="4" s="1"/>
  <c r="E2364" i="4" s="1"/>
  <c r="E2841" i="4" s="1"/>
  <c r="E3318" i="4" s="1"/>
  <c r="E3795" i="4" s="1"/>
  <c r="I456" i="4"/>
  <c r="J456" i="4"/>
  <c r="M456" i="4" s="1"/>
  <c r="A457" i="4"/>
  <c r="A934" i="4" s="1"/>
  <c r="A1411" i="4" s="1"/>
  <c r="A1888" i="4" s="1"/>
  <c r="A2365" i="4" s="1"/>
  <c r="A2842" i="4" s="1"/>
  <c r="A3319" i="4" s="1"/>
  <c r="A3796" i="4" s="1"/>
  <c r="B457" i="4"/>
  <c r="B934" i="4" s="1"/>
  <c r="B1411" i="4" s="1"/>
  <c r="B1888" i="4" s="1"/>
  <c r="B2365" i="4" s="1"/>
  <c r="B2842" i="4" s="1"/>
  <c r="B3319" i="4" s="1"/>
  <c r="B3796" i="4" s="1"/>
  <c r="C457" i="4"/>
  <c r="C934" i="4" s="1"/>
  <c r="C1411" i="4" s="1"/>
  <c r="C1888" i="4" s="1"/>
  <c r="C2365" i="4" s="1"/>
  <c r="C2842" i="4" s="1"/>
  <c r="C3319" i="4" s="1"/>
  <c r="C3796" i="4" s="1"/>
  <c r="D457" i="4"/>
  <c r="D934" i="4" s="1"/>
  <c r="D1411" i="4" s="1"/>
  <c r="D1888" i="4" s="1"/>
  <c r="D2365" i="4" s="1"/>
  <c r="D2842" i="4" s="1"/>
  <c r="D3319" i="4" s="1"/>
  <c r="D3796" i="4" s="1"/>
  <c r="E457" i="4"/>
  <c r="E934" i="4" s="1"/>
  <c r="E1411" i="4" s="1"/>
  <c r="E1888" i="4" s="1"/>
  <c r="E2365" i="4" s="1"/>
  <c r="E2842" i="4" s="1"/>
  <c r="E3319" i="4" s="1"/>
  <c r="E3796" i="4" s="1"/>
  <c r="I457" i="4"/>
  <c r="J457" i="4"/>
  <c r="M457" i="4" s="1"/>
  <c r="A458" i="4"/>
  <c r="A935" i="4" s="1"/>
  <c r="A1412" i="4" s="1"/>
  <c r="A1889" i="4" s="1"/>
  <c r="A2366" i="4" s="1"/>
  <c r="A2843" i="4" s="1"/>
  <c r="A3320" i="4" s="1"/>
  <c r="A3797" i="4" s="1"/>
  <c r="B458" i="4"/>
  <c r="B935" i="4" s="1"/>
  <c r="B1412" i="4" s="1"/>
  <c r="B1889" i="4" s="1"/>
  <c r="B2366" i="4" s="1"/>
  <c r="B2843" i="4" s="1"/>
  <c r="B3320" i="4" s="1"/>
  <c r="B3797" i="4" s="1"/>
  <c r="C458" i="4"/>
  <c r="C935" i="4" s="1"/>
  <c r="C1412" i="4" s="1"/>
  <c r="C1889" i="4" s="1"/>
  <c r="C2366" i="4" s="1"/>
  <c r="C2843" i="4" s="1"/>
  <c r="C3320" i="4" s="1"/>
  <c r="C3797" i="4" s="1"/>
  <c r="D458" i="4"/>
  <c r="D935" i="4" s="1"/>
  <c r="D1412" i="4" s="1"/>
  <c r="D1889" i="4" s="1"/>
  <c r="D2366" i="4" s="1"/>
  <c r="D2843" i="4" s="1"/>
  <c r="D3320" i="4" s="1"/>
  <c r="D3797" i="4" s="1"/>
  <c r="E458" i="4"/>
  <c r="E935" i="4" s="1"/>
  <c r="E1412" i="4" s="1"/>
  <c r="E1889" i="4" s="1"/>
  <c r="E2366" i="4" s="1"/>
  <c r="E2843" i="4" s="1"/>
  <c r="E3320" i="4" s="1"/>
  <c r="E3797" i="4" s="1"/>
  <c r="I458" i="4"/>
  <c r="J458" i="4"/>
  <c r="M458" i="4" s="1"/>
  <c r="A459" i="4"/>
  <c r="A936" i="4" s="1"/>
  <c r="A1413" i="4" s="1"/>
  <c r="A1890" i="4" s="1"/>
  <c r="A2367" i="4" s="1"/>
  <c r="A2844" i="4" s="1"/>
  <c r="A3321" i="4" s="1"/>
  <c r="A3798" i="4" s="1"/>
  <c r="B459" i="4"/>
  <c r="B936" i="4" s="1"/>
  <c r="B1413" i="4" s="1"/>
  <c r="B1890" i="4" s="1"/>
  <c r="B2367" i="4" s="1"/>
  <c r="B2844" i="4" s="1"/>
  <c r="B3321" i="4" s="1"/>
  <c r="B3798" i="4" s="1"/>
  <c r="C459" i="4"/>
  <c r="C936" i="4" s="1"/>
  <c r="C1413" i="4" s="1"/>
  <c r="C1890" i="4" s="1"/>
  <c r="C2367" i="4" s="1"/>
  <c r="C2844" i="4" s="1"/>
  <c r="C3321" i="4" s="1"/>
  <c r="C3798" i="4" s="1"/>
  <c r="D459" i="4"/>
  <c r="D936" i="4" s="1"/>
  <c r="D1413" i="4" s="1"/>
  <c r="D1890" i="4" s="1"/>
  <c r="D2367" i="4" s="1"/>
  <c r="D2844" i="4" s="1"/>
  <c r="D3321" i="4" s="1"/>
  <c r="D3798" i="4" s="1"/>
  <c r="E459" i="4"/>
  <c r="E936" i="4" s="1"/>
  <c r="E1413" i="4" s="1"/>
  <c r="E1890" i="4" s="1"/>
  <c r="E2367" i="4" s="1"/>
  <c r="E2844" i="4" s="1"/>
  <c r="E3321" i="4" s="1"/>
  <c r="E3798" i="4" s="1"/>
  <c r="I459" i="4"/>
  <c r="J459" i="4"/>
  <c r="M459" i="4" s="1"/>
  <c r="A460" i="4"/>
  <c r="A937" i="4" s="1"/>
  <c r="A1414" i="4" s="1"/>
  <c r="A1891" i="4" s="1"/>
  <c r="A2368" i="4" s="1"/>
  <c r="A2845" i="4" s="1"/>
  <c r="A3322" i="4" s="1"/>
  <c r="A3799" i="4" s="1"/>
  <c r="B460" i="4"/>
  <c r="B937" i="4" s="1"/>
  <c r="B1414" i="4" s="1"/>
  <c r="B1891" i="4" s="1"/>
  <c r="B2368" i="4" s="1"/>
  <c r="B2845" i="4" s="1"/>
  <c r="B3322" i="4" s="1"/>
  <c r="B3799" i="4" s="1"/>
  <c r="C460" i="4"/>
  <c r="C937" i="4" s="1"/>
  <c r="C1414" i="4" s="1"/>
  <c r="C1891" i="4" s="1"/>
  <c r="C2368" i="4" s="1"/>
  <c r="C2845" i="4" s="1"/>
  <c r="C3322" i="4" s="1"/>
  <c r="C3799" i="4" s="1"/>
  <c r="D460" i="4"/>
  <c r="D937" i="4" s="1"/>
  <c r="D1414" i="4" s="1"/>
  <c r="D1891" i="4" s="1"/>
  <c r="D2368" i="4" s="1"/>
  <c r="D2845" i="4" s="1"/>
  <c r="D3322" i="4" s="1"/>
  <c r="D3799" i="4" s="1"/>
  <c r="E460" i="4"/>
  <c r="E937" i="4" s="1"/>
  <c r="E1414" i="4" s="1"/>
  <c r="E1891" i="4" s="1"/>
  <c r="E2368" i="4" s="1"/>
  <c r="E2845" i="4" s="1"/>
  <c r="E3322" i="4" s="1"/>
  <c r="E3799" i="4" s="1"/>
  <c r="I460" i="4"/>
  <c r="J460" i="4"/>
  <c r="M460" i="4" s="1"/>
  <c r="A461" i="4"/>
  <c r="A938" i="4" s="1"/>
  <c r="A1415" i="4" s="1"/>
  <c r="A1892" i="4" s="1"/>
  <c r="A2369" i="4" s="1"/>
  <c r="A2846" i="4" s="1"/>
  <c r="A3323" i="4" s="1"/>
  <c r="A3800" i="4" s="1"/>
  <c r="B461" i="4"/>
  <c r="B938" i="4" s="1"/>
  <c r="B1415" i="4" s="1"/>
  <c r="B1892" i="4" s="1"/>
  <c r="B2369" i="4" s="1"/>
  <c r="B2846" i="4" s="1"/>
  <c r="B3323" i="4" s="1"/>
  <c r="B3800" i="4" s="1"/>
  <c r="C461" i="4"/>
  <c r="C938" i="4" s="1"/>
  <c r="C1415" i="4" s="1"/>
  <c r="C1892" i="4" s="1"/>
  <c r="C2369" i="4" s="1"/>
  <c r="C2846" i="4" s="1"/>
  <c r="C3323" i="4" s="1"/>
  <c r="C3800" i="4" s="1"/>
  <c r="D461" i="4"/>
  <c r="D938" i="4" s="1"/>
  <c r="D1415" i="4" s="1"/>
  <c r="D1892" i="4" s="1"/>
  <c r="D2369" i="4" s="1"/>
  <c r="D2846" i="4" s="1"/>
  <c r="D3323" i="4" s="1"/>
  <c r="D3800" i="4" s="1"/>
  <c r="E461" i="4"/>
  <c r="E938" i="4" s="1"/>
  <c r="E1415" i="4" s="1"/>
  <c r="E1892" i="4" s="1"/>
  <c r="E2369" i="4" s="1"/>
  <c r="E2846" i="4" s="1"/>
  <c r="E3323" i="4" s="1"/>
  <c r="E3800" i="4" s="1"/>
  <c r="I461" i="4"/>
  <c r="J461" i="4"/>
  <c r="M461" i="4" s="1"/>
  <c r="A462" i="4"/>
  <c r="A939" i="4" s="1"/>
  <c r="A1416" i="4" s="1"/>
  <c r="A1893" i="4" s="1"/>
  <c r="A2370" i="4" s="1"/>
  <c r="A2847" i="4" s="1"/>
  <c r="A3324" i="4" s="1"/>
  <c r="A3801" i="4" s="1"/>
  <c r="B462" i="4"/>
  <c r="B939" i="4" s="1"/>
  <c r="B1416" i="4" s="1"/>
  <c r="B1893" i="4" s="1"/>
  <c r="B2370" i="4" s="1"/>
  <c r="B2847" i="4" s="1"/>
  <c r="B3324" i="4" s="1"/>
  <c r="B3801" i="4" s="1"/>
  <c r="C462" i="4"/>
  <c r="C939" i="4" s="1"/>
  <c r="C1416" i="4" s="1"/>
  <c r="C1893" i="4" s="1"/>
  <c r="C2370" i="4" s="1"/>
  <c r="C2847" i="4" s="1"/>
  <c r="C3324" i="4" s="1"/>
  <c r="C3801" i="4" s="1"/>
  <c r="D462" i="4"/>
  <c r="D939" i="4" s="1"/>
  <c r="D1416" i="4" s="1"/>
  <c r="D1893" i="4" s="1"/>
  <c r="D2370" i="4" s="1"/>
  <c r="D2847" i="4" s="1"/>
  <c r="D3324" i="4" s="1"/>
  <c r="D3801" i="4" s="1"/>
  <c r="E462" i="4"/>
  <c r="E939" i="4" s="1"/>
  <c r="E1416" i="4" s="1"/>
  <c r="E1893" i="4" s="1"/>
  <c r="E2370" i="4" s="1"/>
  <c r="E2847" i="4" s="1"/>
  <c r="E3324" i="4" s="1"/>
  <c r="E3801" i="4" s="1"/>
  <c r="I462" i="4"/>
  <c r="J462" i="4"/>
  <c r="M462" i="4" s="1"/>
  <c r="A463" i="4"/>
  <c r="A940" i="4" s="1"/>
  <c r="A1417" i="4" s="1"/>
  <c r="A1894" i="4" s="1"/>
  <c r="A2371" i="4" s="1"/>
  <c r="A2848" i="4" s="1"/>
  <c r="A3325" i="4" s="1"/>
  <c r="A3802" i="4" s="1"/>
  <c r="B463" i="4"/>
  <c r="B940" i="4" s="1"/>
  <c r="B1417" i="4" s="1"/>
  <c r="B1894" i="4" s="1"/>
  <c r="B2371" i="4" s="1"/>
  <c r="B2848" i="4" s="1"/>
  <c r="B3325" i="4" s="1"/>
  <c r="B3802" i="4" s="1"/>
  <c r="C463" i="4"/>
  <c r="C940" i="4" s="1"/>
  <c r="C1417" i="4" s="1"/>
  <c r="C1894" i="4" s="1"/>
  <c r="C2371" i="4" s="1"/>
  <c r="C2848" i="4" s="1"/>
  <c r="C3325" i="4" s="1"/>
  <c r="C3802" i="4" s="1"/>
  <c r="D463" i="4"/>
  <c r="D940" i="4" s="1"/>
  <c r="D1417" i="4" s="1"/>
  <c r="D1894" i="4" s="1"/>
  <c r="D2371" i="4" s="1"/>
  <c r="D2848" i="4" s="1"/>
  <c r="D3325" i="4" s="1"/>
  <c r="D3802" i="4" s="1"/>
  <c r="E463" i="4"/>
  <c r="E940" i="4" s="1"/>
  <c r="E1417" i="4" s="1"/>
  <c r="E1894" i="4" s="1"/>
  <c r="E2371" i="4" s="1"/>
  <c r="E2848" i="4" s="1"/>
  <c r="E3325" i="4" s="1"/>
  <c r="E3802" i="4" s="1"/>
  <c r="I463" i="4"/>
  <c r="J463" i="4"/>
  <c r="M463" i="4" s="1"/>
  <c r="A464" i="4"/>
  <c r="A941" i="4" s="1"/>
  <c r="A1418" i="4" s="1"/>
  <c r="A1895" i="4" s="1"/>
  <c r="A2372" i="4" s="1"/>
  <c r="A2849" i="4" s="1"/>
  <c r="A3326" i="4" s="1"/>
  <c r="A3803" i="4" s="1"/>
  <c r="B464" i="4"/>
  <c r="B941" i="4" s="1"/>
  <c r="B1418" i="4" s="1"/>
  <c r="B1895" i="4" s="1"/>
  <c r="B2372" i="4" s="1"/>
  <c r="B2849" i="4" s="1"/>
  <c r="B3326" i="4" s="1"/>
  <c r="B3803" i="4" s="1"/>
  <c r="C464" i="4"/>
  <c r="C941" i="4" s="1"/>
  <c r="C1418" i="4" s="1"/>
  <c r="C1895" i="4" s="1"/>
  <c r="C2372" i="4" s="1"/>
  <c r="C2849" i="4" s="1"/>
  <c r="C3326" i="4" s="1"/>
  <c r="C3803" i="4" s="1"/>
  <c r="D464" i="4"/>
  <c r="D941" i="4" s="1"/>
  <c r="D1418" i="4" s="1"/>
  <c r="D1895" i="4" s="1"/>
  <c r="D2372" i="4" s="1"/>
  <c r="D2849" i="4" s="1"/>
  <c r="D3326" i="4" s="1"/>
  <c r="D3803" i="4" s="1"/>
  <c r="E464" i="4"/>
  <c r="E941" i="4" s="1"/>
  <c r="E1418" i="4" s="1"/>
  <c r="E1895" i="4" s="1"/>
  <c r="E2372" i="4" s="1"/>
  <c r="E2849" i="4" s="1"/>
  <c r="E3326" i="4" s="1"/>
  <c r="E3803" i="4" s="1"/>
  <c r="I464" i="4"/>
  <c r="J464" i="4"/>
  <c r="M464" i="4" s="1"/>
  <c r="A465" i="4"/>
  <c r="A942" i="4" s="1"/>
  <c r="A1419" i="4" s="1"/>
  <c r="A1896" i="4" s="1"/>
  <c r="A2373" i="4" s="1"/>
  <c r="A2850" i="4" s="1"/>
  <c r="A3327" i="4" s="1"/>
  <c r="A3804" i="4" s="1"/>
  <c r="B465" i="4"/>
  <c r="B942" i="4" s="1"/>
  <c r="B1419" i="4" s="1"/>
  <c r="B1896" i="4" s="1"/>
  <c r="B2373" i="4" s="1"/>
  <c r="B2850" i="4" s="1"/>
  <c r="B3327" i="4" s="1"/>
  <c r="B3804" i="4" s="1"/>
  <c r="C465" i="4"/>
  <c r="C942" i="4" s="1"/>
  <c r="C1419" i="4" s="1"/>
  <c r="C1896" i="4" s="1"/>
  <c r="C2373" i="4" s="1"/>
  <c r="C2850" i="4" s="1"/>
  <c r="C3327" i="4" s="1"/>
  <c r="C3804" i="4" s="1"/>
  <c r="D465" i="4"/>
  <c r="D942" i="4" s="1"/>
  <c r="D1419" i="4" s="1"/>
  <c r="D1896" i="4" s="1"/>
  <c r="D2373" i="4" s="1"/>
  <c r="D2850" i="4" s="1"/>
  <c r="D3327" i="4" s="1"/>
  <c r="D3804" i="4" s="1"/>
  <c r="E465" i="4"/>
  <c r="E942" i="4" s="1"/>
  <c r="E1419" i="4" s="1"/>
  <c r="E1896" i="4" s="1"/>
  <c r="E2373" i="4" s="1"/>
  <c r="E2850" i="4" s="1"/>
  <c r="E3327" i="4" s="1"/>
  <c r="E3804" i="4" s="1"/>
  <c r="I465" i="4"/>
  <c r="J465" i="4"/>
  <c r="M465" i="4" s="1"/>
  <c r="A466" i="4"/>
  <c r="A943" i="4" s="1"/>
  <c r="A1420" i="4" s="1"/>
  <c r="A1897" i="4" s="1"/>
  <c r="A2374" i="4" s="1"/>
  <c r="A2851" i="4" s="1"/>
  <c r="A3328" i="4" s="1"/>
  <c r="A3805" i="4" s="1"/>
  <c r="B466" i="4"/>
  <c r="B943" i="4" s="1"/>
  <c r="B1420" i="4" s="1"/>
  <c r="B1897" i="4" s="1"/>
  <c r="B2374" i="4" s="1"/>
  <c r="B2851" i="4" s="1"/>
  <c r="B3328" i="4" s="1"/>
  <c r="B3805" i="4" s="1"/>
  <c r="C466" i="4"/>
  <c r="C943" i="4" s="1"/>
  <c r="C1420" i="4" s="1"/>
  <c r="C1897" i="4" s="1"/>
  <c r="C2374" i="4" s="1"/>
  <c r="C2851" i="4" s="1"/>
  <c r="C3328" i="4" s="1"/>
  <c r="C3805" i="4" s="1"/>
  <c r="D466" i="4"/>
  <c r="D943" i="4" s="1"/>
  <c r="D1420" i="4" s="1"/>
  <c r="D1897" i="4" s="1"/>
  <c r="D2374" i="4" s="1"/>
  <c r="D2851" i="4" s="1"/>
  <c r="D3328" i="4" s="1"/>
  <c r="D3805" i="4" s="1"/>
  <c r="E466" i="4"/>
  <c r="E943" i="4" s="1"/>
  <c r="E1420" i="4" s="1"/>
  <c r="E1897" i="4" s="1"/>
  <c r="E2374" i="4" s="1"/>
  <c r="E2851" i="4" s="1"/>
  <c r="E3328" i="4" s="1"/>
  <c r="E3805" i="4" s="1"/>
  <c r="I466" i="4"/>
  <c r="J466" i="4"/>
  <c r="M466" i="4" s="1"/>
  <c r="A467" i="4"/>
  <c r="A944" i="4" s="1"/>
  <c r="A1421" i="4" s="1"/>
  <c r="A1898" i="4" s="1"/>
  <c r="A2375" i="4" s="1"/>
  <c r="A2852" i="4" s="1"/>
  <c r="A3329" i="4" s="1"/>
  <c r="A3806" i="4" s="1"/>
  <c r="B467" i="4"/>
  <c r="B944" i="4" s="1"/>
  <c r="B1421" i="4" s="1"/>
  <c r="B1898" i="4" s="1"/>
  <c r="B2375" i="4" s="1"/>
  <c r="B2852" i="4" s="1"/>
  <c r="B3329" i="4" s="1"/>
  <c r="B3806" i="4" s="1"/>
  <c r="C467" i="4"/>
  <c r="C944" i="4" s="1"/>
  <c r="C1421" i="4" s="1"/>
  <c r="C1898" i="4" s="1"/>
  <c r="C2375" i="4" s="1"/>
  <c r="C2852" i="4" s="1"/>
  <c r="C3329" i="4" s="1"/>
  <c r="C3806" i="4" s="1"/>
  <c r="D467" i="4"/>
  <c r="D944" i="4" s="1"/>
  <c r="D1421" i="4" s="1"/>
  <c r="D1898" i="4" s="1"/>
  <c r="D2375" i="4" s="1"/>
  <c r="D2852" i="4" s="1"/>
  <c r="D3329" i="4" s="1"/>
  <c r="D3806" i="4" s="1"/>
  <c r="E467" i="4"/>
  <c r="E944" i="4" s="1"/>
  <c r="E1421" i="4" s="1"/>
  <c r="E1898" i="4" s="1"/>
  <c r="E2375" i="4" s="1"/>
  <c r="E2852" i="4" s="1"/>
  <c r="E3329" i="4" s="1"/>
  <c r="E3806" i="4" s="1"/>
  <c r="I467" i="4"/>
  <c r="J467" i="4"/>
  <c r="M467" i="4" s="1"/>
  <c r="A468" i="4"/>
  <c r="A945" i="4" s="1"/>
  <c r="A1422" i="4" s="1"/>
  <c r="A1899" i="4" s="1"/>
  <c r="A2376" i="4" s="1"/>
  <c r="A2853" i="4" s="1"/>
  <c r="A3330" i="4" s="1"/>
  <c r="A3807" i="4" s="1"/>
  <c r="B468" i="4"/>
  <c r="B945" i="4" s="1"/>
  <c r="B1422" i="4" s="1"/>
  <c r="B1899" i="4" s="1"/>
  <c r="B2376" i="4" s="1"/>
  <c r="B2853" i="4" s="1"/>
  <c r="B3330" i="4" s="1"/>
  <c r="B3807" i="4" s="1"/>
  <c r="C468" i="4"/>
  <c r="C945" i="4" s="1"/>
  <c r="C1422" i="4" s="1"/>
  <c r="C1899" i="4" s="1"/>
  <c r="C2376" i="4" s="1"/>
  <c r="C2853" i="4" s="1"/>
  <c r="C3330" i="4" s="1"/>
  <c r="C3807" i="4" s="1"/>
  <c r="D468" i="4"/>
  <c r="D945" i="4" s="1"/>
  <c r="D1422" i="4" s="1"/>
  <c r="D1899" i="4" s="1"/>
  <c r="D2376" i="4" s="1"/>
  <c r="D2853" i="4" s="1"/>
  <c r="D3330" i="4" s="1"/>
  <c r="D3807" i="4" s="1"/>
  <c r="E468" i="4"/>
  <c r="E945" i="4" s="1"/>
  <c r="E1422" i="4" s="1"/>
  <c r="E1899" i="4" s="1"/>
  <c r="E2376" i="4" s="1"/>
  <c r="E2853" i="4" s="1"/>
  <c r="E3330" i="4" s="1"/>
  <c r="E3807" i="4" s="1"/>
  <c r="I468" i="4"/>
  <c r="J468" i="4"/>
  <c r="M468" i="4" s="1"/>
  <c r="A469" i="4"/>
  <c r="A946" i="4" s="1"/>
  <c r="A1423" i="4" s="1"/>
  <c r="A1900" i="4" s="1"/>
  <c r="A2377" i="4" s="1"/>
  <c r="A2854" i="4" s="1"/>
  <c r="A3331" i="4" s="1"/>
  <c r="A3808" i="4" s="1"/>
  <c r="B469" i="4"/>
  <c r="B946" i="4" s="1"/>
  <c r="B1423" i="4" s="1"/>
  <c r="B1900" i="4" s="1"/>
  <c r="B2377" i="4" s="1"/>
  <c r="B2854" i="4" s="1"/>
  <c r="B3331" i="4" s="1"/>
  <c r="B3808" i="4" s="1"/>
  <c r="C469" i="4"/>
  <c r="C946" i="4" s="1"/>
  <c r="C1423" i="4" s="1"/>
  <c r="C1900" i="4" s="1"/>
  <c r="C2377" i="4" s="1"/>
  <c r="C2854" i="4" s="1"/>
  <c r="C3331" i="4" s="1"/>
  <c r="C3808" i="4" s="1"/>
  <c r="D469" i="4"/>
  <c r="D946" i="4" s="1"/>
  <c r="D1423" i="4" s="1"/>
  <c r="D1900" i="4" s="1"/>
  <c r="D2377" i="4" s="1"/>
  <c r="D2854" i="4" s="1"/>
  <c r="D3331" i="4" s="1"/>
  <c r="D3808" i="4" s="1"/>
  <c r="E469" i="4"/>
  <c r="E946" i="4" s="1"/>
  <c r="E1423" i="4" s="1"/>
  <c r="E1900" i="4" s="1"/>
  <c r="E2377" i="4" s="1"/>
  <c r="E2854" i="4" s="1"/>
  <c r="E3331" i="4" s="1"/>
  <c r="E3808" i="4" s="1"/>
  <c r="I469" i="4"/>
  <c r="J469" i="4"/>
  <c r="M469" i="4" s="1"/>
  <c r="A470" i="4"/>
  <c r="A947" i="4" s="1"/>
  <c r="A1424" i="4" s="1"/>
  <c r="A1901" i="4" s="1"/>
  <c r="A2378" i="4" s="1"/>
  <c r="A2855" i="4" s="1"/>
  <c r="A3332" i="4" s="1"/>
  <c r="A3809" i="4" s="1"/>
  <c r="B470" i="4"/>
  <c r="B947" i="4" s="1"/>
  <c r="B1424" i="4" s="1"/>
  <c r="B1901" i="4" s="1"/>
  <c r="B2378" i="4" s="1"/>
  <c r="B2855" i="4" s="1"/>
  <c r="B3332" i="4" s="1"/>
  <c r="B3809" i="4" s="1"/>
  <c r="C470" i="4"/>
  <c r="C947" i="4" s="1"/>
  <c r="C1424" i="4" s="1"/>
  <c r="C1901" i="4" s="1"/>
  <c r="C2378" i="4" s="1"/>
  <c r="C2855" i="4" s="1"/>
  <c r="C3332" i="4" s="1"/>
  <c r="C3809" i="4" s="1"/>
  <c r="D470" i="4"/>
  <c r="D947" i="4" s="1"/>
  <c r="D1424" i="4" s="1"/>
  <c r="D1901" i="4" s="1"/>
  <c r="D2378" i="4" s="1"/>
  <c r="D2855" i="4" s="1"/>
  <c r="D3332" i="4" s="1"/>
  <c r="D3809" i="4" s="1"/>
  <c r="E470" i="4"/>
  <c r="E947" i="4" s="1"/>
  <c r="E1424" i="4" s="1"/>
  <c r="E1901" i="4" s="1"/>
  <c r="E2378" i="4" s="1"/>
  <c r="E2855" i="4" s="1"/>
  <c r="E3332" i="4" s="1"/>
  <c r="E3809" i="4" s="1"/>
  <c r="I470" i="4"/>
  <c r="J470" i="4"/>
  <c r="M470" i="4" s="1"/>
  <c r="A471" i="4"/>
  <c r="A948" i="4" s="1"/>
  <c r="A1425" i="4" s="1"/>
  <c r="A1902" i="4" s="1"/>
  <c r="A2379" i="4" s="1"/>
  <c r="A2856" i="4" s="1"/>
  <c r="A3333" i="4" s="1"/>
  <c r="A3810" i="4" s="1"/>
  <c r="B471" i="4"/>
  <c r="B948" i="4" s="1"/>
  <c r="B1425" i="4" s="1"/>
  <c r="B1902" i="4" s="1"/>
  <c r="B2379" i="4" s="1"/>
  <c r="B2856" i="4" s="1"/>
  <c r="B3333" i="4" s="1"/>
  <c r="B3810" i="4" s="1"/>
  <c r="C471" i="4"/>
  <c r="C948" i="4" s="1"/>
  <c r="C1425" i="4" s="1"/>
  <c r="C1902" i="4" s="1"/>
  <c r="C2379" i="4" s="1"/>
  <c r="C2856" i="4" s="1"/>
  <c r="C3333" i="4" s="1"/>
  <c r="C3810" i="4" s="1"/>
  <c r="D471" i="4"/>
  <c r="D948" i="4" s="1"/>
  <c r="D1425" i="4" s="1"/>
  <c r="D1902" i="4" s="1"/>
  <c r="D2379" i="4" s="1"/>
  <c r="D2856" i="4" s="1"/>
  <c r="D3333" i="4" s="1"/>
  <c r="D3810" i="4" s="1"/>
  <c r="E471" i="4"/>
  <c r="E948" i="4" s="1"/>
  <c r="E1425" i="4" s="1"/>
  <c r="E1902" i="4" s="1"/>
  <c r="E2379" i="4" s="1"/>
  <c r="E2856" i="4" s="1"/>
  <c r="E3333" i="4" s="1"/>
  <c r="E3810" i="4" s="1"/>
  <c r="I471" i="4"/>
  <c r="J471" i="4"/>
  <c r="M471" i="4" s="1"/>
  <c r="A472" i="4"/>
  <c r="A949" i="4" s="1"/>
  <c r="A1426" i="4" s="1"/>
  <c r="A1903" i="4" s="1"/>
  <c r="A2380" i="4" s="1"/>
  <c r="A2857" i="4" s="1"/>
  <c r="A3334" i="4" s="1"/>
  <c r="A3811" i="4" s="1"/>
  <c r="B472" i="4"/>
  <c r="B949" i="4" s="1"/>
  <c r="B1426" i="4" s="1"/>
  <c r="B1903" i="4" s="1"/>
  <c r="B2380" i="4" s="1"/>
  <c r="B2857" i="4" s="1"/>
  <c r="B3334" i="4" s="1"/>
  <c r="B3811" i="4" s="1"/>
  <c r="C472" i="4"/>
  <c r="C949" i="4" s="1"/>
  <c r="C1426" i="4" s="1"/>
  <c r="C1903" i="4" s="1"/>
  <c r="C2380" i="4" s="1"/>
  <c r="C2857" i="4" s="1"/>
  <c r="C3334" i="4" s="1"/>
  <c r="C3811" i="4" s="1"/>
  <c r="D472" i="4"/>
  <c r="D949" i="4" s="1"/>
  <c r="D1426" i="4" s="1"/>
  <c r="D1903" i="4" s="1"/>
  <c r="D2380" i="4" s="1"/>
  <c r="D2857" i="4" s="1"/>
  <c r="D3334" i="4" s="1"/>
  <c r="D3811" i="4" s="1"/>
  <c r="E472" i="4"/>
  <c r="E949" i="4" s="1"/>
  <c r="E1426" i="4" s="1"/>
  <c r="E1903" i="4" s="1"/>
  <c r="E2380" i="4" s="1"/>
  <c r="E2857" i="4" s="1"/>
  <c r="E3334" i="4" s="1"/>
  <c r="E3811" i="4" s="1"/>
  <c r="I472" i="4"/>
  <c r="J472" i="4"/>
  <c r="M472" i="4" s="1"/>
  <c r="A473" i="4"/>
  <c r="A950" i="4" s="1"/>
  <c r="A1427" i="4" s="1"/>
  <c r="A1904" i="4" s="1"/>
  <c r="A2381" i="4" s="1"/>
  <c r="A2858" i="4" s="1"/>
  <c r="A3335" i="4" s="1"/>
  <c r="A3812" i="4" s="1"/>
  <c r="B473" i="4"/>
  <c r="B950" i="4" s="1"/>
  <c r="B1427" i="4" s="1"/>
  <c r="B1904" i="4" s="1"/>
  <c r="B2381" i="4" s="1"/>
  <c r="B2858" i="4" s="1"/>
  <c r="B3335" i="4" s="1"/>
  <c r="B3812" i="4" s="1"/>
  <c r="C473" i="4"/>
  <c r="C950" i="4" s="1"/>
  <c r="C1427" i="4" s="1"/>
  <c r="C1904" i="4" s="1"/>
  <c r="C2381" i="4" s="1"/>
  <c r="C2858" i="4" s="1"/>
  <c r="C3335" i="4" s="1"/>
  <c r="C3812" i="4" s="1"/>
  <c r="D473" i="4"/>
  <c r="D950" i="4" s="1"/>
  <c r="D1427" i="4" s="1"/>
  <c r="D1904" i="4" s="1"/>
  <c r="D2381" i="4" s="1"/>
  <c r="D2858" i="4" s="1"/>
  <c r="D3335" i="4" s="1"/>
  <c r="D3812" i="4" s="1"/>
  <c r="E473" i="4"/>
  <c r="E950" i="4" s="1"/>
  <c r="E1427" i="4" s="1"/>
  <c r="E1904" i="4" s="1"/>
  <c r="E2381" i="4" s="1"/>
  <c r="E2858" i="4" s="1"/>
  <c r="E3335" i="4" s="1"/>
  <c r="E3812" i="4" s="1"/>
  <c r="I473" i="4"/>
  <c r="J473" i="4"/>
  <c r="M473" i="4" s="1"/>
  <c r="A474" i="4"/>
  <c r="A951" i="4" s="1"/>
  <c r="A1428" i="4" s="1"/>
  <c r="A1905" i="4" s="1"/>
  <c r="A2382" i="4" s="1"/>
  <c r="A2859" i="4" s="1"/>
  <c r="A3336" i="4" s="1"/>
  <c r="A3813" i="4" s="1"/>
  <c r="B474" i="4"/>
  <c r="B951" i="4" s="1"/>
  <c r="B1428" i="4" s="1"/>
  <c r="B1905" i="4" s="1"/>
  <c r="B2382" i="4" s="1"/>
  <c r="B2859" i="4" s="1"/>
  <c r="B3336" i="4" s="1"/>
  <c r="B3813" i="4" s="1"/>
  <c r="C474" i="4"/>
  <c r="C951" i="4" s="1"/>
  <c r="C1428" i="4" s="1"/>
  <c r="C1905" i="4" s="1"/>
  <c r="C2382" i="4" s="1"/>
  <c r="C2859" i="4" s="1"/>
  <c r="C3336" i="4" s="1"/>
  <c r="C3813" i="4" s="1"/>
  <c r="D474" i="4"/>
  <c r="D951" i="4" s="1"/>
  <c r="D1428" i="4" s="1"/>
  <c r="D1905" i="4" s="1"/>
  <c r="D2382" i="4" s="1"/>
  <c r="D2859" i="4" s="1"/>
  <c r="D3336" i="4" s="1"/>
  <c r="D3813" i="4" s="1"/>
  <c r="E474" i="4"/>
  <c r="E951" i="4" s="1"/>
  <c r="E1428" i="4" s="1"/>
  <c r="E1905" i="4" s="1"/>
  <c r="E2382" i="4" s="1"/>
  <c r="E2859" i="4" s="1"/>
  <c r="E3336" i="4" s="1"/>
  <c r="E3813" i="4" s="1"/>
  <c r="I474" i="4"/>
  <c r="J474" i="4"/>
  <c r="M474" i="4" s="1"/>
  <c r="A475" i="4"/>
  <c r="A952" i="4" s="1"/>
  <c r="A1429" i="4" s="1"/>
  <c r="A1906" i="4" s="1"/>
  <c r="A2383" i="4" s="1"/>
  <c r="A2860" i="4" s="1"/>
  <c r="A3337" i="4" s="1"/>
  <c r="A3814" i="4" s="1"/>
  <c r="B475" i="4"/>
  <c r="B952" i="4" s="1"/>
  <c r="B1429" i="4" s="1"/>
  <c r="B1906" i="4" s="1"/>
  <c r="B2383" i="4" s="1"/>
  <c r="B2860" i="4" s="1"/>
  <c r="B3337" i="4" s="1"/>
  <c r="B3814" i="4" s="1"/>
  <c r="C475" i="4"/>
  <c r="C952" i="4" s="1"/>
  <c r="C1429" i="4" s="1"/>
  <c r="C1906" i="4" s="1"/>
  <c r="C2383" i="4" s="1"/>
  <c r="C2860" i="4" s="1"/>
  <c r="C3337" i="4" s="1"/>
  <c r="C3814" i="4" s="1"/>
  <c r="D475" i="4"/>
  <c r="D952" i="4" s="1"/>
  <c r="D1429" i="4" s="1"/>
  <c r="D1906" i="4" s="1"/>
  <c r="D2383" i="4" s="1"/>
  <c r="D2860" i="4" s="1"/>
  <c r="D3337" i="4" s="1"/>
  <c r="D3814" i="4" s="1"/>
  <c r="E475" i="4"/>
  <c r="E952" i="4" s="1"/>
  <c r="E1429" i="4" s="1"/>
  <c r="E1906" i="4" s="1"/>
  <c r="E2383" i="4" s="1"/>
  <c r="E2860" i="4" s="1"/>
  <c r="E3337" i="4" s="1"/>
  <c r="E3814" i="4" s="1"/>
  <c r="I475" i="4"/>
  <c r="J475" i="4"/>
  <c r="M475" i="4" s="1"/>
  <c r="A476" i="4"/>
  <c r="A953" i="4" s="1"/>
  <c r="A1430" i="4" s="1"/>
  <c r="A1907" i="4" s="1"/>
  <c r="A2384" i="4" s="1"/>
  <c r="A2861" i="4" s="1"/>
  <c r="A3338" i="4" s="1"/>
  <c r="A3815" i="4" s="1"/>
  <c r="B476" i="4"/>
  <c r="B953" i="4" s="1"/>
  <c r="B1430" i="4" s="1"/>
  <c r="B1907" i="4" s="1"/>
  <c r="B2384" i="4" s="1"/>
  <c r="B2861" i="4" s="1"/>
  <c r="B3338" i="4" s="1"/>
  <c r="B3815" i="4" s="1"/>
  <c r="C476" i="4"/>
  <c r="C953" i="4" s="1"/>
  <c r="C1430" i="4" s="1"/>
  <c r="C1907" i="4" s="1"/>
  <c r="C2384" i="4" s="1"/>
  <c r="C2861" i="4" s="1"/>
  <c r="C3338" i="4" s="1"/>
  <c r="C3815" i="4" s="1"/>
  <c r="D476" i="4"/>
  <c r="D953" i="4" s="1"/>
  <c r="D1430" i="4" s="1"/>
  <c r="D1907" i="4" s="1"/>
  <c r="D2384" i="4" s="1"/>
  <c r="D2861" i="4" s="1"/>
  <c r="D3338" i="4" s="1"/>
  <c r="D3815" i="4" s="1"/>
  <c r="E476" i="4"/>
  <c r="E953" i="4" s="1"/>
  <c r="E1430" i="4" s="1"/>
  <c r="E1907" i="4" s="1"/>
  <c r="E2384" i="4" s="1"/>
  <c r="E2861" i="4" s="1"/>
  <c r="E3338" i="4" s="1"/>
  <c r="E3815" i="4" s="1"/>
  <c r="I476" i="4"/>
  <c r="J476" i="4"/>
  <c r="M476" i="4" s="1"/>
  <c r="A477" i="4"/>
  <c r="A954" i="4" s="1"/>
  <c r="A1431" i="4" s="1"/>
  <c r="A1908" i="4" s="1"/>
  <c r="A2385" i="4" s="1"/>
  <c r="A2862" i="4" s="1"/>
  <c r="A3339" i="4" s="1"/>
  <c r="A3816" i="4" s="1"/>
  <c r="B477" i="4"/>
  <c r="B954" i="4" s="1"/>
  <c r="B1431" i="4" s="1"/>
  <c r="B1908" i="4" s="1"/>
  <c r="B2385" i="4" s="1"/>
  <c r="B2862" i="4" s="1"/>
  <c r="B3339" i="4" s="1"/>
  <c r="B3816" i="4" s="1"/>
  <c r="C477" i="4"/>
  <c r="C954" i="4" s="1"/>
  <c r="C1431" i="4" s="1"/>
  <c r="C1908" i="4" s="1"/>
  <c r="C2385" i="4" s="1"/>
  <c r="C2862" i="4" s="1"/>
  <c r="C3339" i="4" s="1"/>
  <c r="C3816" i="4" s="1"/>
  <c r="D477" i="4"/>
  <c r="D954" i="4" s="1"/>
  <c r="D1431" i="4" s="1"/>
  <c r="D1908" i="4" s="1"/>
  <c r="D2385" i="4" s="1"/>
  <c r="D2862" i="4" s="1"/>
  <c r="D3339" i="4" s="1"/>
  <c r="D3816" i="4" s="1"/>
  <c r="E477" i="4"/>
  <c r="E954" i="4" s="1"/>
  <c r="E1431" i="4" s="1"/>
  <c r="E1908" i="4" s="1"/>
  <c r="E2385" i="4" s="1"/>
  <c r="E2862" i="4" s="1"/>
  <c r="E3339" i="4" s="1"/>
  <c r="E3816" i="4" s="1"/>
  <c r="I477" i="4"/>
  <c r="J477" i="4"/>
  <c r="M477" i="4" s="1"/>
  <c r="A478" i="4"/>
  <c r="A955" i="4" s="1"/>
  <c r="A1432" i="4" s="1"/>
  <c r="A1909" i="4" s="1"/>
  <c r="A2386" i="4" s="1"/>
  <c r="A2863" i="4" s="1"/>
  <c r="A3340" i="4" s="1"/>
  <c r="A3817" i="4" s="1"/>
  <c r="B478" i="4"/>
  <c r="B955" i="4" s="1"/>
  <c r="B1432" i="4" s="1"/>
  <c r="B1909" i="4" s="1"/>
  <c r="B2386" i="4" s="1"/>
  <c r="B2863" i="4" s="1"/>
  <c r="B3340" i="4" s="1"/>
  <c r="B3817" i="4" s="1"/>
  <c r="C478" i="4"/>
  <c r="C955" i="4" s="1"/>
  <c r="C1432" i="4" s="1"/>
  <c r="C1909" i="4" s="1"/>
  <c r="C2386" i="4" s="1"/>
  <c r="C2863" i="4" s="1"/>
  <c r="C3340" i="4" s="1"/>
  <c r="C3817" i="4" s="1"/>
  <c r="D478" i="4"/>
  <c r="D955" i="4" s="1"/>
  <c r="D1432" i="4" s="1"/>
  <c r="D1909" i="4" s="1"/>
  <c r="D2386" i="4" s="1"/>
  <c r="D2863" i="4" s="1"/>
  <c r="D3340" i="4" s="1"/>
  <c r="D3817" i="4" s="1"/>
  <c r="E478" i="4"/>
  <c r="E955" i="4" s="1"/>
  <c r="E1432" i="4" s="1"/>
  <c r="E1909" i="4" s="1"/>
  <c r="E2386" i="4" s="1"/>
  <c r="E2863" i="4" s="1"/>
  <c r="E3340" i="4" s="1"/>
  <c r="E3817" i="4" s="1"/>
  <c r="I478" i="4"/>
  <c r="J478" i="4"/>
  <c r="M478" i="4" s="1"/>
  <c r="A438" i="4"/>
  <c r="A915" i="4" s="1"/>
  <c r="A1392" i="4" s="1"/>
  <c r="A1869" i="4" s="1"/>
  <c r="A2346" i="4" s="1"/>
  <c r="A2823" i="4" s="1"/>
  <c r="A3300" i="4" s="1"/>
  <c r="A3777" i="4" s="1"/>
  <c r="B438" i="4"/>
  <c r="B915" i="4" s="1"/>
  <c r="B1392" i="4" s="1"/>
  <c r="B1869" i="4" s="1"/>
  <c r="B2346" i="4" s="1"/>
  <c r="B2823" i="4" s="1"/>
  <c r="B3300" i="4" s="1"/>
  <c r="B3777" i="4" s="1"/>
  <c r="C438" i="4"/>
  <c r="C915" i="4" s="1"/>
  <c r="C1392" i="4" s="1"/>
  <c r="C1869" i="4" s="1"/>
  <c r="C2346" i="4" s="1"/>
  <c r="C2823" i="4" s="1"/>
  <c r="C3300" i="4" s="1"/>
  <c r="C3777" i="4" s="1"/>
  <c r="D438" i="4"/>
  <c r="D915" i="4" s="1"/>
  <c r="D1392" i="4" s="1"/>
  <c r="D1869" i="4" s="1"/>
  <c r="D2346" i="4" s="1"/>
  <c r="D2823" i="4" s="1"/>
  <c r="D3300" i="4" s="1"/>
  <c r="D3777" i="4" s="1"/>
  <c r="E438" i="4"/>
  <c r="E915" i="4" s="1"/>
  <c r="E1392" i="4" s="1"/>
  <c r="E1869" i="4" s="1"/>
  <c r="E2346" i="4" s="1"/>
  <c r="E2823" i="4" s="1"/>
  <c r="E3300" i="4" s="1"/>
  <c r="E3777" i="4" s="1"/>
  <c r="I438" i="4"/>
  <c r="J438" i="4"/>
  <c r="M438" i="4" s="1"/>
  <c r="A439" i="4"/>
  <c r="A916" i="4" s="1"/>
  <c r="A1393" i="4" s="1"/>
  <c r="A1870" i="4" s="1"/>
  <c r="A2347" i="4" s="1"/>
  <c r="A2824" i="4" s="1"/>
  <c r="A3301" i="4" s="1"/>
  <c r="A3778" i="4" s="1"/>
  <c r="B439" i="4"/>
  <c r="B916" i="4" s="1"/>
  <c r="B1393" i="4" s="1"/>
  <c r="B1870" i="4" s="1"/>
  <c r="B2347" i="4" s="1"/>
  <c r="B2824" i="4" s="1"/>
  <c r="B3301" i="4" s="1"/>
  <c r="B3778" i="4" s="1"/>
  <c r="C439" i="4"/>
  <c r="C916" i="4" s="1"/>
  <c r="C1393" i="4" s="1"/>
  <c r="C1870" i="4" s="1"/>
  <c r="C2347" i="4" s="1"/>
  <c r="C2824" i="4" s="1"/>
  <c r="C3301" i="4" s="1"/>
  <c r="C3778" i="4" s="1"/>
  <c r="D439" i="4"/>
  <c r="D916" i="4" s="1"/>
  <c r="D1393" i="4" s="1"/>
  <c r="D1870" i="4" s="1"/>
  <c r="D2347" i="4" s="1"/>
  <c r="D2824" i="4" s="1"/>
  <c r="D3301" i="4" s="1"/>
  <c r="D3778" i="4" s="1"/>
  <c r="E439" i="4"/>
  <c r="E916" i="4" s="1"/>
  <c r="E1393" i="4" s="1"/>
  <c r="E1870" i="4" s="1"/>
  <c r="E2347" i="4" s="1"/>
  <c r="E2824" i="4" s="1"/>
  <c r="E3301" i="4" s="1"/>
  <c r="E3778" i="4" s="1"/>
  <c r="I439" i="4"/>
  <c r="J439" i="4"/>
  <c r="M439" i="4" s="1"/>
  <c r="A440" i="4"/>
  <c r="A917" i="4" s="1"/>
  <c r="A1394" i="4" s="1"/>
  <c r="A1871" i="4" s="1"/>
  <c r="A2348" i="4" s="1"/>
  <c r="A2825" i="4" s="1"/>
  <c r="A3302" i="4" s="1"/>
  <c r="A3779" i="4" s="1"/>
  <c r="B440" i="4"/>
  <c r="B917" i="4" s="1"/>
  <c r="B1394" i="4" s="1"/>
  <c r="B1871" i="4" s="1"/>
  <c r="B2348" i="4" s="1"/>
  <c r="B2825" i="4" s="1"/>
  <c r="B3302" i="4" s="1"/>
  <c r="B3779" i="4" s="1"/>
  <c r="C440" i="4"/>
  <c r="C917" i="4" s="1"/>
  <c r="C1394" i="4" s="1"/>
  <c r="C1871" i="4" s="1"/>
  <c r="C2348" i="4" s="1"/>
  <c r="C2825" i="4" s="1"/>
  <c r="C3302" i="4" s="1"/>
  <c r="C3779" i="4" s="1"/>
  <c r="D440" i="4"/>
  <c r="D917" i="4" s="1"/>
  <c r="D1394" i="4" s="1"/>
  <c r="D1871" i="4" s="1"/>
  <c r="D2348" i="4" s="1"/>
  <c r="D2825" i="4" s="1"/>
  <c r="D3302" i="4" s="1"/>
  <c r="D3779" i="4" s="1"/>
  <c r="E440" i="4"/>
  <c r="E917" i="4" s="1"/>
  <c r="E1394" i="4" s="1"/>
  <c r="E1871" i="4" s="1"/>
  <c r="E2348" i="4" s="1"/>
  <c r="E2825" i="4" s="1"/>
  <c r="E3302" i="4" s="1"/>
  <c r="E3779" i="4" s="1"/>
  <c r="I440" i="4"/>
  <c r="J440" i="4"/>
  <c r="M440" i="4" s="1"/>
  <c r="A441" i="4"/>
  <c r="A918" i="4" s="1"/>
  <c r="A1395" i="4" s="1"/>
  <c r="A1872" i="4" s="1"/>
  <c r="A2349" i="4" s="1"/>
  <c r="A2826" i="4" s="1"/>
  <c r="A3303" i="4" s="1"/>
  <c r="A3780" i="4" s="1"/>
  <c r="B441" i="4"/>
  <c r="B918" i="4" s="1"/>
  <c r="B1395" i="4" s="1"/>
  <c r="B1872" i="4" s="1"/>
  <c r="B2349" i="4" s="1"/>
  <c r="B2826" i="4" s="1"/>
  <c r="B3303" i="4" s="1"/>
  <c r="B3780" i="4" s="1"/>
  <c r="C441" i="4"/>
  <c r="C918" i="4" s="1"/>
  <c r="C1395" i="4" s="1"/>
  <c r="C1872" i="4" s="1"/>
  <c r="C2349" i="4" s="1"/>
  <c r="C2826" i="4" s="1"/>
  <c r="C3303" i="4" s="1"/>
  <c r="C3780" i="4" s="1"/>
  <c r="D441" i="4"/>
  <c r="D918" i="4" s="1"/>
  <c r="D1395" i="4" s="1"/>
  <c r="D1872" i="4" s="1"/>
  <c r="D2349" i="4" s="1"/>
  <c r="D2826" i="4" s="1"/>
  <c r="D3303" i="4" s="1"/>
  <c r="D3780" i="4" s="1"/>
  <c r="E441" i="4"/>
  <c r="E918" i="4" s="1"/>
  <c r="E1395" i="4" s="1"/>
  <c r="E1872" i="4" s="1"/>
  <c r="E2349" i="4" s="1"/>
  <c r="E2826" i="4" s="1"/>
  <c r="E3303" i="4" s="1"/>
  <c r="E3780" i="4" s="1"/>
  <c r="I441" i="4"/>
  <c r="J441" i="4"/>
  <c r="M441" i="4" s="1"/>
  <c r="A442" i="4"/>
  <c r="A919" i="4" s="1"/>
  <c r="A1396" i="4" s="1"/>
  <c r="A1873" i="4" s="1"/>
  <c r="A2350" i="4" s="1"/>
  <c r="A2827" i="4" s="1"/>
  <c r="A3304" i="4" s="1"/>
  <c r="A3781" i="4" s="1"/>
  <c r="B442" i="4"/>
  <c r="B919" i="4" s="1"/>
  <c r="B1396" i="4" s="1"/>
  <c r="B1873" i="4" s="1"/>
  <c r="B2350" i="4" s="1"/>
  <c r="B2827" i="4" s="1"/>
  <c r="B3304" i="4" s="1"/>
  <c r="B3781" i="4" s="1"/>
  <c r="C442" i="4"/>
  <c r="C919" i="4" s="1"/>
  <c r="C1396" i="4" s="1"/>
  <c r="C1873" i="4" s="1"/>
  <c r="C2350" i="4" s="1"/>
  <c r="C2827" i="4" s="1"/>
  <c r="C3304" i="4" s="1"/>
  <c r="C3781" i="4" s="1"/>
  <c r="D442" i="4"/>
  <c r="D919" i="4" s="1"/>
  <c r="D1396" i="4" s="1"/>
  <c r="D1873" i="4" s="1"/>
  <c r="D2350" i="4" s="1"/>
  <c r="D2827" i="4" s="1"/>
  <c r="D3304" i="4" s="1"/>
  <c r="D3781" i="4" s="1"/>
  <c r="E442" i="4"/>
  <c r="E919" i="4" s="1"/>
  <c r="E1396" i="4" s="1"/>
  <c r="E1873" i="4" s="1"/>
  <c r="E2350" i="4" s="1"/>
  <c r="E2827" i="4" s="1"/>
  <c r="E3304" i="4" s="1"/>
  <c r="E3781" i="4" s="1"/>
  <c r="I442" i="4"/>
  <c r="J442" i="4"/>
  <c r="M442" i="4" s="1"/>
  <c r="A443" i="4"/>
  <c r="A920" i="4" s="1"/>
  <c r="A1397" i="4" s="1"/>
  <c r="A1874" i="4" s="1"/>
  <c r="A2351" i="4" s="1"/>
  <c r="A2828" i="4" s="1"/>
  <c r="A3305" i="4" s="1"/>
  <c r="A3782" i="4" s="1"/>
  <c r="B443" i="4"/>
  <c r="B920" i="4" s="1"/>
  <c r="B1397" i="4" s="1"/>
  <c r="B1874" i="4" s="1"/>
  <c r="B2351" i="4" s="1"/>
  <c r="B2828" i="4" s="1"/>
  <c r="B3305" i="4" s="1"/>
  <c r="B3782" i="4" s="1"/>
  <c r="C443" i="4"/>
  <c r="C920" i="4" s="1"/>
  <c r="C1397" i="4" s="1"/>
  <c r="C1874" i="4" s="1"/>
  <c r="C2351" i="4" s="1"/>
  <c r="C2828" i="4" s="1"/>
  <c r="C3305" i="4" s="1"/>
  <c r="C3782" i="4" s="1"/>
  <c r="D443" i="4"/>
  <c r="D920" i="4" s="1"/>
  <c r="D1397" i="4" s="1"/>
  <c r="D1874" i="4" s="1"/>
  <c r="D2351" i="4" s="1"/>
  <c r="D2828" i="4" s="1"/>
  <c r="D3305" i="4" s="1"/>
  <c r="D3782" i="4" s="1"/>
  <c r="E443" i="4"/>
  <c r="E920" i="4" s="1"/>
  <c r="E1397" i="4" s="1"/>
  <c r="E1874" i="4" s="1"/>
  <c r="E2351" i="4" s="1"/>
  <c r="E2828" i="4" s="1"/>
  <c r="E3305" i="4" s="1"/>
  <c r="E3782" i="4" s="1"/>
  <c r="I443" i="4"/>
  <c r="J443" i="4"/>
  <c r="M443" i="4" s="1"/>
  <c r="A444" i="4"/>
  <c r="A921" i="4" s="1"/>
  <c r="A1398" i="4" s="1"/>
  <c r="A1875" i="4" s="1"/>
  <c r="A2352" i="4" s="1"/>
  <c r="A2829" i="4" s="1"/>
  <c r="A3306" i="4" s="1"/>
  <c r="A3783" i="4" s="1"/>
  <c r="B444" i="4"/>
  <c r="B921" i="4" s="1"/>
  <c r="B1398" i="4" s="1"/>
  <c r="B1875" i="4" s="1"/>
  <c r="B2352" i="4" s="1"/>
  <c r="B2829" i="4" s="1"/>
  <c r="B3306" i="4" s="1"/>
  <c r="B3783" i="4" s="1"/>
  <c r="C444" i="4"/>
  <c r="C921" i="4" s="1"/>
  <c r="C1398" i="4" s="1"/>
  <c r="C1875" i="4" s="1"/>
  <c r="C2352" i="4" s="1"/>
  <c r="C2829" i="4" s="1"/>
  <c r="C3306" i="4" s="1"/>
  <c r="C3783" i="4" s="1"/>
  <c r="D444" i="4"/>
  <c r="D921" i="4" s="1"/>
  <c r="D1398" i="4" s="1"/>
  <c r="D1875" i="4" s="1"/>
  <c r="D2352" i="4" s="1"/>
  <c r="D2829" i="4" s="1"/>
  <c r="D3306" i="4" s="1"/>
  <c r="D3783" i="4" s="1"/>
  <c r="E444" i="4"/>
  <c r="E921" i="4" s="1"/>
  <c r="E1398" i="4" s="1"/>
  <c r="E1875" i="4" s="1"/>
  <c r="E2352" i="4" s="1"/>
  <c r="E2829" i="4" s="1"/>
  <c r="E3306" i="4" s="1"/>
  <c r="E3783" i="4" s="1"/>
  <c r="I444" i="4"/>
  <c r="J444" i="4"/>
  <c r="M444" i="4" s="1"/>
  <c r="A445" i="4"/>
  <c r="A922" i="4" s="1"/>
  <c r="A1399" i="4" s="1"/>
  <c r="A1876" i="4" s="1"/>
  <c r="A2353" i="4" s="1"/>
  <c r="A2830" i="4" s="1"/>
  <c r="A3307" i="4" s="1"/>
  <c r="A3784" i="4" s="1"/>
  <c r="B445" i="4"/>
  <c r="B922" i="4" s="1"/>
  <c r="B1399" i="4" s="1"/>
  <c r="B1876" i="4" s="1"/>
  <c r="B2353" i="4" s="1"/>
  <c r="B2830" i="4" s="1"/>
  <c r="B3307" i="4" s="1"/>
  <c r="B3784" i="4" s="1"/>
  <c r="C445" i="4"/>
  <c r="C922" i="4" s="1"/>
  <c r="C1399" i="4" s="1"/>
  <c r="C1876" i="4" s="1"/>
  <c r="C2353" i="4" s="1"/>
  <c r="C2830" i="4" s="1"/>
  <c r="C3307" i="4" s="1"/>
  <c r="C3784" i="4" s="1"/>
  <c r="D445" i="4"/>
  <c r="D922" i="4" s="1"/>
  <c r="D1399" i="4" s="1"/>
  <c r="D1876" i="4" s="1"/>
  <c r="D2353" i="4" s="1"/>
  <c r="D2830" i="4" s="1"/>
  <c r="D3307" i="4" s="1"/>
  <c r="D3784" i="4" s="1"/>
  <c r="E445" i="4"/>
  <c r="E922" i="4" s="1"/>
  <c r="E1399" i="4" s="1"/>
  <c r="E1876" i="4" s="1"/>
  <c r="E2353" i="4" s="1"/>
  <c r="E2830" i="4" s="1"/>
  <c r="E3307" i="4" s="1"/>
  <c r="E3784" i="4" s="1"/>
  <c r="I445" i="4"/>
  <c r="J445" i="4"/>
  <c r="M445" i="4" s="1"/>
  <c r="A446" i="4"/>
  <c r="A923" i="4" s="1"/>
  <c r="A1400" i="4" s="1"/>
  <c r="A1877" i="4" s="1"/>
  <c r="A2354" i="4" s="1"/>
  <c r="A2831" i="4" s="1"/>
  <c r="A3308" i="4" s="1"/>
  <c r="A3785" i="4" s="1"/>
  <c r="B446" i="4"/>
  <c r="B923" i="4" s="1"/>
  <c r="B1400" i="4" s="1"/>
  <c r="B1877" i="4" s="1"/>
  <c r="B2354" i="4" s="1"/>
  <c r="B2831" i="4" s="1"/>
  <c r="B3308" i="4" s="1"/>
  <c r="B3785" i="4" s="1"/>
  <c r="C446" i="4"/>
  <c r="C923" i="4" s="1"/>
  <c r="C1400" i="4" s="1"/>
  <c r="C1877" i="4" s="1"/>
  <c r="C2354" i="4" s="1"/>
  <c r="C2831" i="4" s="1"/>
  <c r="C3308" i="4" s="1"/>
  <c r="C3785" i="4" s="1"/>
  <c r="D446" i="4"/>
  <c r="D923" i="4" s="1"/>
  <c r="D1400" i="4" s="1"/>
  <c r="D1877" i="4" s="1"/>
  <c r="D2354" i="4" s="1"/>
  <c r="D2831" i="4" s="1"/>
  <c r="D3308" i="4" s="1"/>
  <c r="D3785" i="4" s="1"/>
  <c r="E446" i="4"/>
  <c r="E923" i="4" s="1"/>
  <c r="E1400" i="4" s="1"/>
  <c r="E1877" i="4" s="1"/>
  <c r="E2354" i="4" s="1"/>
  <c r="E2831" i="4" s="1"/>
  <c r="E3308" i="4" s="1"/>
  <c r="E3785" i="4" s="1"/>
  <c r="I446" i="4"/>
  <c r="J446" i="4"/>
  <c r="M446" i="4" s="1"/>
  <c r="A408" i="4"/>
  <c r="A885" i="4" s="1"/>
  <c r="A1362" i="4" s="1"/>
  <c r="A1839" i="4" s="1"/>
  <c r="A2316" i="4" s="1"/>
  <c r="A2793" i="4" s="1"/>
  <c r="A3270" i="4" s="1"/>
  <c r="A3747" i="4" s="1"/>
  <c r="B408" i="4"/>
  <c r="B885" i="4" s="1"/>
  <c r="B1362" i="4" s="1"/>
  <c r="B1839" i="4" s="1"/>
  <c r="B2316" i="4" s="1"/>
  <c r="B2793" i="4" s="1"/>
  <c r="B3270" i="4" s="1"/>
  <c r="B3747" i="4" s="1"/>
  <c r="C408" i="4"/>
  <c r="C885" i="4" s="1"/>
  <c r="C1362" i="4" s="1"/>
  <c r="C1839" i="4" s="1"/>
  <c r="C2316" i="4" s="1"/>
  <c r="C2793" i="4" s="1"/>
  <c r="C3270" i="4" s="1"/>
  <c r="C3747" i="4" s="1"/>
  <c r="D408" i="4"/>
  <c r="D885" i="4" s="1"/>
  <c r="D1362" i="4" s="1"/>
  <c r="D1839" i="4" s="1"/>
  <c r="D2316" i="4" s="1"/>
  <c r="D2793" i="4" s="1"/>
  <c r="D3270" i="4" s="1"/>
  <c r="D3747" i="4" s="1"/>
  <c r="E408" i="4"/>
  <c r="E885" i="4" s="1"/>
  <c r="E1362" i="4" s="1"/>
  <c r="E1839" i="4" s="1"/>
  <c r="E2316" i="4" s="1"/>
  <c r="E2793" i="4" s="1"/>
  <c r="E3270" i="4" s="1"/>
  <c r="E3747" i="4" s="1"/>
  <c r="I408" i="4"/>
  <c r="J408" i="4"/>
  <c r="M408" i="4" s="1"/>
  <c r="A409" i="4"/>
  <c r="A886" i="4" s="1"/>
  <c r="A1363" i="4" s="1"/>
  <c r="A1840" i="4" s="1"/>
  <c r="A2317" i="4" s="1"/>
  <c r="A2794" i="4" s="1"/>
  <c r="A3271" i="4" s="1"/>
  <c r="A3748" i="4" s="1"/>
  <c r="B409" i="4"/>
  <c r="B886" i="4" s="1"/>
  <c r="B1363" i="4" s="1"/>
  <c r="B1840" i="4" s="1"/>
  <c r="B2317" i="4" s="1"/>
  <c r="B2794" i="4" s="1"/>
  <c r="B3271" i="4" s="1"/>
  <c r="B3748" i="4" s="1"/>
  <c r="C409" i="4"/>
  <c r="C886" i="4" s="1"/>
  <c r="C1363" i="4" s="1"/>
  <c r="C1840" i="4" s="1"/>
  <c r="C2317" i="4" s="1"/>
  <c r="C2794" i="4" s="1"/>
  <c r="C3271" i="4" s="1"/>
  <c r="C3748" i="4" s="1"/>
  <c r="D409" i="4"/>
  <c r="D886" i="4" s="1"/>
  <c r="D1363" i="4" s="1"/>
  <c r="D1840" i="4" s="1"/>
  <c r="D2317" i="4" s="1"/>
  <c r="D2794" i="4" s="1"/>
  <c r="D3271" i="4" s="1"/>
  <c r="D3748" i="4" s="1"/>
  <c r="E409" i="4"/>
  <c r="E886" i="4" s="1"/>
  <c r="E1363" i="4" s="1"/>
  <c r="E1840" i="4" s="1"/>
  <c r="E2317" i="4" s="1"/>
  <c r="E2794" i="4" s="1"/>
  <c r="E3271" i="4" s="1"/>
  <c r="E3748" i="4" s="1"/>
  <c r="I409" i="4"/>
  <c r="J409" i="4"/>
  <c r="M409" i="4" s="1"/>
  <c r="A410" i="4"/>
  <c r="A887" i="4" s="1"/>
  <c r="A1364" i="4" s="1"/>
  <c r="A1841" i="4" s="1"/>
  <c r="A2318" i="4" s="1"/>
  <c r="A2795" i="4" s="1"/>
  <c r="A3272" i="4" s="1"/>
  <c r="A3749" i="4" s="1"/>
  <c r="B410" i="4"/>
  <c r="B887" i="4" s="1"/>
  <c r="B1364" i="4" s="1"/>
  <c r="B1841" i="4" s="1"/>
  <c r="B2318" i="4" s="1"/>
  <c r="B2795" i="4" s="1"/>
  <c r="B3272" i="4" s="1"/>
  <c r="B3749" i="4" s="1"/>
  <c r="C410" i="4"/>
  <c r="C887" i="4" s="1"/>
  <c r="C1364" i="4" s="1"/>
  <c r="C1841" i="4" s="1"/>
  <c r="C2318" i="4" s="1"/>
  <c r="C2795" i="4" s="1"/>
  <c r="C3272" i="4" s="1"/>
  <c r="C3749" i="4" s="1"/>
  <c r="D410" i="4"/>
  <c r="D887" i="4" s="1"/>
  <c r="D1364" i="4" s="1"/>
  <c r="D1841" i="4" s="1"/>
  <c r="D2318" i="4" s="1"/>
  <c r="D2795" i="4" s="1"/>
  <c r="D3272" i="4" s="1"/>
  <c r="D3749" i="4" s="1"/>
  <c r="E410" i="4"/>
  <c r="E887" i="4" s="1"/>
  <c r="E1364" i="4" s="1"/>
  <c r="E1841" i="4" s="1"/>
  <c r="E2318" i="4" s="1"/>
  <c r="E2795" i="4" s="1"/>
  <c r="E3272" i="4" s="1"/>
  <c r="E3749" i="4" s="1"/>
  <c r="I410" i="4"/>
  <c r="J410" i="4"/>
  <c r="M410" i="4" s="1"/>
  <c r="A411" i="4"/>
  <c r="A888" i="4" s="1"/>
  <c r="A1365" i="4" s="1"/>
  <c r="A1842" i="4" s="1"/>
  <c r="A2319" i="4" s="1"/>
  <c r="A2796" i="4" s="1"/>
  <c r="A3273" i="4" s="1"/>
  <c r="A3750" i="4" s="1"/>
  <c r="B411" i="4"/>
  <c r="B888" i="4" s="1"/>
  <c r="B1365" i="4" s="1"/>
  <c r="B1842" i="4" s="1"/>
  <c r="B2319" i="4" s="1"/>
  <c r="B2796" i="4" s="1"/>
  <c r="B3273" i="4" s="1"/>
  <c r="B3750" i="4" s="1"/>
  <c r="C411" i="4"/>
  <c r="C888" i="4" s="1"/>
  <c r="C1365" i="4" s="1"/>
  <c r="C1842" i="4" s="1"/>
  <c r="C2319" i="4" s="1"/>
  <c r="C2796" i="4" s="1"/>
  <c r="C3273" i="4" s="1"/>
  <c r="C3750" i="4" s="1"/>
  <c r="D411" i="4"/>
  <c r="D888" i="4" s="1"/>
  <c r="D1365" i="4" s="1"/>
  <c r="D1842" i="4" s="1"/>
  <c r="D2319" i="4" s="1"/>
  <c r="D2796" i="4" s="1"/>
  <c r="D3273" i="4" s="1"/>
  <c r="D3750" i="4" s="1"/>
  <c r="E411" i="4"/>
  <c r="E888" i="4" s="1"/>
  <c r="E1365" i="4" s="1"/>
  <c r="E1842" i="4" s="1"/>
  <c r="E2319" i="4" s="1"/>
  <c r="E2796" i="4" s="1"/>
  <c r="E3273" i="4" s="1"/>
  <c r="E3750" i="4" s="1"/>
  <c r="I411" i="4"/>
  <c r="J411" i="4"/>
  <c r="M411" i="4" s="1"/>
  <c r="A412" i="4"/>
  <c r="A889" i="4" s="1"/>
  <c r="A1366" i="4" s="1"/>
  <c r="A1843" i="4" s="1"/>
  <c r="A2320" i="4" s="1"/>
  <c r="A2797" i="4" s="1"/>
  <c r="A3274" i="4" s="1"/>
  <c r="A3751" i="4" s="1"/>
  <c r="B412" i="4"/>
  <c r="B889" i="4" s="1"/>
  <c r="B1366" i="4" s="1"/>
  <c r="B1843" i="4" s="1"/>
  <c r="B2320" i="4" s="1"/>
  <c r="B2797" i="4" s="1"/>
  <c r="B3274" i="4" s="1"/>
  <c r="B3751" i="4" s="1"/>
  <c r="C412" i="4"/>
  <c r="C889" i="4" s="1"/>
  <c r="C1366" i="4" s="1"/>
  <c r="C1843" i="4" s="1"/>
  <c r="C2320" i="4" s="1"/>
  <c r="C2797" i="4" s="1"/>
  <c r="C3274" i="4" s="1"/>
  <c r="C3751" i="4" s="1"/>
  <c r="D412" i="4"/>
  <c r="D889" i="4" s="1"/>
  <c r="D1366" i="4" s="1"/>
  <c r="D1843" i="4" s="1"/>
  <c r="D2320" i="4" s="1"/>
  <c r="D2797" i="4" s="1"/>
  <c r="D3274" i="4" s="1"/>
  <c r="D3751" i="4" s="1"/>
  <c r="E412" i="4"/>
  <c r="E889" i="4" s="1"/>
  <c r="E1366" i="4" s="1"/>
  <c r="E1843" i="4" s="1"/>
  <c r="E2320" i="4" s="1"/>
  <c r="E2797" i="4" s="1"/>
  <c r="E3274" i="4" s="1"/>
  <c r="E3751" i="4" s="1"/>
  <c r="I412" i="4"/>
  <c r="J412" i="4"/>
  <c r="M412" i="4" s="1"/>
  <c r="A413" i="4"/>
  <c r="A890" i="4" s="1"/>
  <c r="A1367" i="4" s="1"/>
  <c r="A1844" i="4" s="1"/>
  <c r="A2321" i="4" s="1"/>
  <c r="A2798" i="4" s="1"/>
  <c r="A3275" i="4" s="1"/>
  <c r="A3752" i="4" s="1"/>
  <c r="B413" i="4"/>
  <c r="B890" i="4" s="1"/>
  <c r="B1367" i="4" s="1"/>
  <c r="B1844" i="4" s="1"/>
  <c r="B2321" i="4" s="1"/>
  <c r="B2798" i="4" s="1"/>
  <c r="B3275" i="4" s="1"/>
  <c r="B3752" i="4" s="1"/>
  <c r="C413" i="4"/>
  <c r="C890" i="4" s="1"/>
  <c r="C1367" i="4" s="1"/>
  <c r="C1844" i="4" s="1"/>
  <c r="C2321" i="4" s="1"/>
  <c r="C2798" i="4" s="1"/>
  <c r="C3275" i="4" s="1"/>
  <c r="C3752" i="4" s="1"/>
  <c r="D413" i="4"/>
  <c r="D890" i="4" s="1"/>
  <c r="D1367" i="4" s="1"/>
  <c r="D1844" i="4" s="1"/>
  <c r="D2321" i="4" s="1"/>
  <c r="D2798" i="4" s="1"/>
  <c r="D3275" i="4" s="1"/>
  <c r="D3752" i="4" s="1"/>
  <c r="E413" i="4"/>
  <c r="E890" i="4" s="1"/>
  <c r="E1367" i="4" s="1"/>
  <c r="E1844" i="4" s="1"/>
  <c r="E2321" i="4" s="1"/>
  <c r="E2798" i="4" s="1"/>
  <c r="E3275" i="4" s="1"/>
  <c r="E3752" i="4" s="1"/>
  <c r="I413" i="4"/>
  <c r="J413" i="4"/>
  <c r="M413" i="4" s="1"/>
  <c r="A414" i="4"/>
  <c r="A891" i="4" s="1"/>
  <c r="A1368" i="4" s="1"/>
  <c r="A1845" i="4" s="1"/>
  <c r="A2322" i="4" s="1"/>
  <c r="A2799" i="4" s="1"/>
  <c r="A3276" i="4" s="1"/>
  <c r="A3753" i="4" s="1"/>
  <c r="B414" i="4"/>
  <c r="B891" i="4" s="1"/>
  <c r="B1368" i="4" s="1"/>
  <c r="B1845" i="4" s="1"/>
  <c r="B2322" i="4" s="1"/>
  <c r="B2799" i="4" s="1"/>
  <c r="B3276" i="4" s="1"/>
  <c r="B3753" i="4" s="1"/>
  <c r="C414" i="4"/>
  <c r="C891" i="4" s="1"/>
  <c r="C1368" i="4" s="1"/>
  <c r="C1845" i="4" s="1"/>
  <c r="C2322" i="4" s="1"/>
  <c r="C2799" i="4" s="1"/>
  <c r="C3276" i="4" s="1"/>
  <c r="C3753" i="4" s="1"/>
  <c r="D414" i="4"/>
  <c r="D891" i="4" s="1"/>
  <c r="D1368" i="4" s="1"/>
  <c r="D1845" i="4" s="1"/>
  <c r="D2322" i="4" s="1"/>
  <c r="D2799" i="4" s="1"/>
  <c r="D3276" i="4" s="1"/>
  <c r="D3753" i="4" s="1"/>
  <c r="E414" i="4"/>
  <c r="E891" i="4" s="1"/>
  <c r="E1368" i="4" s="1"/>
  <c r="E1845" i="4" s="1"/>
  <c r="E2322" i="4" s="1"/>
  <c r="E2799" i="4" s="1"/>
  <c r="E3276" i="4" s="1"/>
  <c r="E3753" i="4" s="1"/>
  <c r="I414" i="4"/>
  <c r="J414" i="4"/>
  <c r="M414" i="4" s="1"/>
  <c r="A415" i="4"/>
  <c r="A892" i="4" s="1"/>
  <c r="A1369" i="4" s="1"/>
  <c r="A1846" i="4" s="1"/>
  <c r="A2323" i="4" s="1"/>
  <c r="A2800" i="4" s="1"/>
  <c r="A3277" i="4" s="1"/>
  <c r="A3754" i="4" s="1"/>
  <c r="B415" i="4"/>
  <c r="B892" i="4" s="1"/>
  <c r="B1369" i="4" s="1"/>
  <c r="B1846" i="4" s="1"/>
  <c r="B2323" i="4" s="1"/>
  <c r="B2800" i="4" s="1"/>
  <c r="B3277" i="4" s="1"/>
  <c r="B3754" i="4" s="1"/>
  <c r="C415" i="4"/>
  <c r="C892" i="4" s="1"/>
  <c r="C1369" i="4" s="1"/>
  <c r="C1846" i="4" s="1"/>
  <c r="C2323" i="4" s="1"/>
  <c r="C2800" i="4" s="1"/>
  <c r="C3277" i="4" s="1"/>
  <c r="C3754" i="4" s="1"/>
  <c r="D415" i="4"/>
  <c r="D892" i="4" s="1"/>
  <c r="D1369" i="4" s="1"/>
  <c r="D1846" i="4" s="1"/>
  <c r="D2323" i="4" s="1"/>
  <c r="D2800" i="4" s="1"/>
  <c r="D3277" i="4" s="1"/>
  <c r="D3754" i="4" s="1"/>
  <c r="E415" i="4"/>
  <c r="E892" i="4" s="1"/>
  <c r="E1369" i="4" s="1"/>
  <c r="E1846" i="4" s="1"/>
  <c r="E2323" i="4" s="1"/>
  <c r="E2800" i="4" s="1"/>
  <c r="E3277" i="4" s="1"/>
  <c r="E3754" i="4" s="1"/>
  <c r="I415" i="4"/>
  <c r="J415" i="4"/>
  <c r="M415" i="4" s="1"/>
  <c r="A416" i="4"/>
  <c r="A893" i="4" s="1"/>
  <c r="A1370" i="4" s="1"/>
  <c r="A1847" i="4" s="1"/>
  <c r="A2324" i="4" s="1"/>
  <c r="A2801" i="4" s="1"/>
  <c r="A3278" i="4" s="1"/>
  <c r="A3755" i="4" s="1"/>
  <c r="B416" i="4"/>
  <c r="B893" i="4" s="1"/>
  <c r="B1370" i="4" s="1"/>
  <c r="B1847" i="4" s="1"/>
  <c r="B2324" i="4" s="1"/>
  <c r="B2801" i="4" s="1"/>
  <c r="B3278" i="4" s="1"/>
  <c r="B3755" i="4" s="1"/>
  <c r="C416" i="4"/>
  <c r="C893" i="4" s="1"/>
  <c r="C1370" i="4" s="1"/>
  <c r="C1847" i="4" s="1"/>
  <c r="C2324" i="4" s="1"/>
  <c r="C2801" i="4" s="1"/>
  <c r="C3278" i="4" s="1"/>
  <c r="C3755" i="4" s="1"/>
  <c r="D416" i="4"/>
  <c r="D893" i="4" s="1"/>
  <c r="D1370" i="4" s="1"/>
  <c r="D1847" i="4" s="1"/>
  <c r="D2324" i="4" s="1"/>
  <c r="D2801" i="4" s="1"/>
  <c r="D3278" i="4" s="1"/>
  <c r="D3755" i="4" s="1"/>
  <c r="E416" i="4"/>
  <c r="E893" i="4" s="1"/>
  <c r="E1370" i="4" s="1"/>
  <c r="E1847" i="4" s="1"/>
  <c r="E2324" i="4" s="1"/>
  <c r="E2801" i="4" s="1"/>
  <c r="E3278" i="4" s="1"/>
  <c r="E3755" i="4" s="1"/>
  <c r="I416" i="4"/>
  <c r="J416" i="4"/>
  <c r="M416" i="4" s="1"/>
  <c r="A417" i="4"/>
  <c r="A894" i="4" s="1"/>
  <c r="A1371" i="4" s="1"/>
  <c r="A1848" i="4" s="1"/>
  <c r="A2325" i="4" s="1"/>
  <c r="A2802" i="4" s="1"/>
  <c r="A3279" i="4" s="1"/>
  <c r="A3756" i="4" s="1"/>
  <c r="B417" i="4"/>
  <c r="B894" i="4" s="1"/>
  <c r="B1371" i="4" s="1"/>
  <c r="B1848" i="4" s="1"/>
  <c r="B2325" i="4" s="1"/>
  <c r="B2802" i="4" s="1"/>
  <c r="B3279" i="4" s="1"/>
  <c r="B3756" i="4" s="1"/>
  <c r="C417" i="4"/>
  <c r="C894" i="4" s="1"/>
  <c r="C1371" i="4" s="1"/>
  <c r="C1848" i="4" s="1"/>
  <c r="C2325" i="4" s="1"/>
  <c r="C2802" i="4" s="1"/>
  <c r="C3279" i="4" s="1"/>
  <c r="C3756" i="4" s="1"/>
  <c r="D417" i="4"/>
  <c r="D894" i="4" s="1"/>
  <c r="D1371" i="4" s="1"/>
  <c r="D1848" i="4" s="1"/>
  <c r="D2325" i="4" s="1"/>
  <c r="D2802" i="4" s="1"/>
  <c r="D3279" i="4" s="1"/>
  <c r="D3756" i="4" s="1"/>
  <c r="E417" i="4"/>
  <c r="E894" i="4" s="1"/>
  <c r="E1371" i="4" s="1"/>
  <c r="E1848" i="4" s="1"/>
  <c r="E2325" i="4" s="1"/>
  <c r="E2802" i="4" s="1"/>
  <c r="E3279" i="4" s="1"/>
  <c r="E3756" i="4" s="1"/>
  <c r="I417" i="4"/>
  <c r="J417" i="4"/>
  <c r="M417" i="4" s="1"/>
  <c r="A418" i="4"/>
  <c r="A895" i="4" s="1"/>
  <c r="A1372" i="4" s="1"/>
  <c r="A1849" i="4" s="1"/>
  <c r="A2326" i="4" s="1"/>
  <c r="A2803" i="4" s="1"/>
  <c r="A3280" i="4" s="1"/>
  <c r="A3757" i="4" s="1"/>
  <c r="B418" i="4"/>
  <c r="B895" i="4" s="1"/>
  <c r="B1372" i="4" s="1"/>
  <c r="B1849" i="4" s="1"/>
  <c r="B2326" i="4" s="1"/>
  <c r="B2803" i="4" s="1"/>
  <c r="B3280" i="4" s="1"/>
  <c r="B3757" i="4" s="1"/>
  <c r="C418" i="4"/>
  <c r="C895" i="4" s="1"/>
  <c r="C1372" i="4" s="1"/>
  <c r="C1849" i="4" s="1"/>
  <c r="C2326" i="4" s="1"/>
  <c r="C2803" i="4" s="1"/>
  <c r="C3280" i="4" s="1"/>
  <c r="C3757" i="4" s="1"/>
  <c r="D418" i="4"/>
  <c r="D895" i="4" s="1"/>
  <c r="D1372" i="4" s="1"/>
  <c r="D1849" i="4" s="1"/>
  <c r="D2326" i="4" s="1"/>
  <c r="D2803" i="4" s="1"/>
  <c r="D3280" i="4" s="1"/>
  <c r="D3757" i="4" s="1"/>
  <c r="E418" i="4"/>
  <c r="E895" i="4" s="1"/>
  <c r="E1372" i="4" s="1"/>
  <c r="E1849" i="4" s="1"/>
  <c r="E2326" i="4" s="1"/>
  <c r="E2803" i="4" s="1"/>
  <c r="E3280" i="4" s="1"/>
  <c r="E3757" i="4" s="1"/>
  <c r="I418" i="4"/>
  <c r="J418" i="4"/>
  <c r="M418" i="4" s="1"/>
  <c r="A419" i="4"/>
  <c r="A896" i="4" s="1"/>
  <c r="A1373" i="4" s="1"/>
  <c r="A1850" i="4" s="1"/>
  <c r="A2327" i="4" s="1"/>
  <c r="A2804" i="4" s="1"/>
  <c r="A3281" i="4" s="1"/>
  <c r="A3758" i="4" s="1"/>
  <c r="B419" i="4"/>
  <c r="B896" i="4" s="1"/>
  <c r="B1373" i="4" s="1"/>
  <c r="B1850" i="4" s="1"/>
  <c r="B2327" i="4" s="1"/>
  <c r="B2804" i="4" s="1"/>
  <c r="B3281" i="4" s="1"/>
  <c r="B3758" i="4" s="1"/>
  <c r="C419" i="4"/>
  <c r="C896" i="4" s="1"/>
  <c r="C1373" i="4" s="1"/>
  <c r="C1850" i="4" s="1"/>
  <c r="C2327" i="4" s="1"/>
  <c r="C2804" i="4" s="1"/>
  <c r="C3281" i="4" s="1"/>
  <c r="C3758" i="4" s="1"/>
  <c r="D419" i="4"/>
  <c r="D896" i="4" s="1"/>
  <c r="D1373" i="4" s="1"/>
  <c r="D1850" i="4" s="1"/>
  <c r="D2327" i="4" s="1"/>
  <c r="D2804" i="4" s="1"/>
  <c r="D3281" i="4" s="1"/>
  <c r="D3758" i="4" s="1"/>
  <c r="E419" i="4"/>
  <c r="E896" i="4" s="1"/>
  <c r="E1373" i="4" s="1"/>
  <c r="E1850" i="4" s="1"/>
  <c r="E2327" i="4" s="1"/>
  <c r="E2804" i="4" s="1"/>
  <c r="E3281" i="4" s="1"/>
  <c r="E3758" i="4" s="1"/>
  <c r="I419" i="4"/>
  <c r="J419" i="4"/>
  <c r="M419" i="4" s="1"/>
  <c r="A420" i="4"/>
  <c r="A897" i="4" s="1"/>
  <c r="A1374" i="4" s="1"/>
  <c r="A1851" i="4" s="1"/>
  <c r="A2328" i="4" s="1"/>
  <c r="A2805" i="4" s="1"/>
  <c r="A3282" i="4" s="1"/>
  <c r="A3759" i="4" s="1"/>
  <c r="B420" i="4"/>
  <c r="B897" i="4" s="1"/>
  <c r="B1374" i="4" s="1"/>
  <c r="B1851" i="4" s="1"/>
  <c r="B2328" i="4" s="1"/>
  <c r="B2805" i="4" s="1"/>
  <c r="B3282" i="4" s="1"/>
  <c r="B3759" i="4" s="1"/>
  <c r="C420" i="4"/>
  <c r="C897" i="4" s="1"/>
  <c r="C1374" i="4" s="1"/>
  <c r="C1851" i="4" s="1"/>
  <c r="C2328" i="4" s="1"/>
  <c r="C2805" i="4" s="1"/>
  <c r="C3282" i="4" s="1"/>
  <c r="C3759" i="4" s="1"/>
  <c r="D420" i="4"/>
  <c r="D897" i="4" s="1"/>
  <c r="D1374" i="4" s="1"/>
  <c r="D1851" i="4" s="1"/>
  <c r="D2328" i="4" s="1"/>
  <c r="D2805" i="4" s="1"/>
  <c r="D3282" i="4" s="1"/>
  <c r="D3759" i="4" s="1"/>
  <c r="E420" i="4"/>
  <c r="E897" i="4" s="1"/>
  <c r="E1374" i="4" s="1"/>
  <c r="E1851" i="4" s="1"/>
  <c r="E2328" i="4" s="1"/>
  <c r="E2805" i="4" s="1"/>
  <c r="E3282" i="4" s="1"/>
  <c r="E3759" i="4" s="1"/>
  <c r="I420" i="4"/>
  <c r="J420" i="4"/>
  <c r="M420" i="4" s="1"/>
  <c r="A421" i="4"/>
  <c r="A898" i="4" s="1"/>
  <c r="A1375" i="4" s="1"/>
  <c r="A1852" i="4" s="1"/>
  <c r="A2329" i="4" s="1"/>
  <c r="A2806" i="4" s="1"/>
  <c r="A3283" i="4" s="1"/>
  <c r="A3760" i="4" s="1"/>
  <c r="B421" i="4"/>
  <c r="B898" i="4" s="1"/>
  <c r="B1375" i="4" s="1"/>
  <c r="B1852" i="4" s="1"/>
  <c r="B2329" i="4" s="1"/>
  <c r="B2806" i="4" s="1"/>
  <c r="B3283" i="4" s="1"/>
  <c r="B3760" i="4" s="1"/>
  <c r="C421" i="4"/>
  <c r="C898" i="4" s="1"/>
  <c r="C1375" i="4" s="1"/>
  <c r="C1852" i="4" s="1"/>
  <c r="C2329" i="4" s="1"/>
  <c r="C2806" i="4" s="1"/>
  <c r="C3283" i="4" s="1"/>
  <c r="C3760" i="4" s="1"/>
  <c r="D421" i="4"/>
  <c r="D898" i="4" s="1"/>
  <c r="D1375" i="4" s="1"/>
  <c r="D1852" i="4" s="1"/>
  <c r="D2329" i="4" s="1"/>
  <c r="D2806" i="4" s="1"/>
  <c r="D3283" i="4" s="1"/>
  <c r="D3760" i="4" s="1"/>
  <c r="E421" i="4"/>
  <c r="E898" i="4" s="1"/>
  <c r="E1375" i="4" s="1"/>
  <c r="E1852" i="4" s="1"/>
  <c r="E2329" i="4" s="1"/>
  <c r="E2806" i="4" s="1"/>
  <c r="E3283" i="4" s="1"/>
  <c r="E3760" i="4" s="1"/>
  <c r="I421" i="4"/>
  <c r="J421" i="4"/>
  <c r="M421" i="4" s="1"/>
  <c r="A422" i="4"/>
  <c r="A899" i="4" s="1"/>
  <c r="A1376" i="4" s="1"/>
  <c r="A1853" i="4" s="1"/>
  <c r="A2330" i="4" s="1"/>
  <c r="A2807" i="4" s="1"/>
  <c r="A3284" i="4" s="1"/>
  <c r="A3761" i="4" s="1"/>
  <c r="B422" i="4"/>
  <c r="B899" i="4" s="1"/>
  <c r="B1376" i="4" s="1"/>
  <c r="B1853" i="4" s="1"/>
  <c r="B2330" i="4" s="1"/>
  <c r="B2807" i="4" s="1"/>
  <c r="B3284" i="4" s="1"/>
  <c r="B3761" i="4" s="1"/>
  <c r="C422" i="4"/>
  <c r="C899" i="4" s="1"/>
  <c r="C1376" i="4" s="1"/>
  <c r="C1853" i="4" s="1"/>
  <c r="C2330" i="4" s="1"/>
  <c r="C2807" i="4" s="1"/>
  <c r="C3284" i="4" s="1"/>
  <c r="C3761" i="4" s="1"/>
  <c r="D422" i="4"/>
  <c r="D899" i="4" s="1"/>
  <c r="D1376" i="4" s="1"/>
  <c r="D1853" i="4" s="1"/>
  <c r="D2330" i="4" s="1"/>
  <c r="D2807" i="4" s="1"/>
  <c r="D3284" i="4" s="1"/>
  <c r="D3761" i="4" s="1"/>
  <c r="E422" i="4"/>
  <c r="E899" i="4" s="1"/>
  <c r="E1376" i="4" s="1"/>
  <c r="E1853" i="4" s="1"/>
  <c r="E2330" i="4" s="1"/>
  <c r="E2807" i="4" s="1"/>
  <c r="E3284" i="4" s="1"/>
  <c r="E3761" i="4" s="1"/>
  <c r="I422" i="4"/>
  <c r="J422" i="4"/>
  <c r="M422" i="4" s="1"/>
  <c r="A423" i="4"/>
  <c r="A900" i="4" s="1"/>
  <c r="A1377" i="4" s="1"/>
  <c r="A1854" i="4" s="1"/>
  <c r="A2331" i="4" s="1"/>
  <c r="A2808" i="4" s="1"/>
  <c r="A3285" i="4" s="1"/>
  <c r="A3762" i="4" s="1"/>
  <c r="B423" i="4"/>
  <c r="B900" i="4" s="1"/>
  <c r="B1377" i="4" s="1"/>
  <c r="B1854" i="4" s="1"/>
  <c r="B2331" i="4" s="1"/>
  <c r="B2808" i="4" s="1"/>
  <c r="B3285" i="4" s="1"/>
  <c r="B3762" i="4" s="1"/>
  <c r="C423" i="4"/>
  <c r="C900" i="4" s="1"/>
  <c r="C1377" i="4" s="1"/>
  <c r="C1854" i="4" s="1"/>
  <c r="C2331" i="4" s="1"/>
  <c r="C2808" i="4" s="1"/>
  <c r="C3285" i="4" s="1"/>
  <c r="C3762" i="4" s="1"/>
  <c r="D423" i="4"/>
  <c r="D900" i="4" s="1"/>
  <c r="D1377" i="4" s="1"/>
  <c r="D1854" i="4" s="1"/>
  <c r="D2331" i="4" s="1"/>
  <c r="D2808" i="4" s="1"/>
  <c r="D3285" i="4" s="1"/>
  <c r="D3762" i="4" s="1"/>
  <c r="E423" i="4"/>
  <c r="E900" i="4" s="1"/>
  <c r="E1377" i="4" s="1"/>
  <c r="E1854" i="4" s="1"/>
  <c r="E2331" i="4" s="1"/>
  <c r="E2808" i="4" s="1"/>
  <c r="E3285" i="4" s="1"/>
  <c r="E3762" i="4" s="1"/>
  <c r="I423" i="4"/>
  <c r="J423" i="4"/>
  <c r="M423" i="4" s="1"/>
  <c r="A424" i="4"/>
  <c r="A901" i="4" s="1"/>
  <c r="A1378" i="4" s="1"/>
  <c r="A1855" i="4" s="1"/>
  <c r="A2332" i="4" s="1"/>
  <c r="A2809" i="4" s="1"/>
  <c r="A3286" i="4" s="1"/>
  <c r="A3763" i="4" s="1"/>
  <c r="B424" i="4"/>
  <c r="B901" i="4" s="1"/>
  <c r="B1378" i="4" s="1"/>
  <c r="B1855" i="4" s="1"/>
  <c r="B2332" i="4" s="1"/>
  <c r="B2809" i="4" s="1"/>
  <c r="B3286" i="4" s="1"/>
  <c r="B3763" i="4" s="1"/>
  <c r="C424" i="4"/>
  <c r="C901" i="4" s="1"/>
  <c r="C1378" i="4" s="1"/>
  <c r="C1855" i="4" s="1"/>
  <c r="C2332" i="4" s="1"/>
  <c r="C2809" i="4" s="1"/>
  <c r="C3286" i="4" s="1"/>
  <c r="C3763" i="4" s="1"/>
  <c r="D424" i="4"/>
  <c r="D901" i="4" s="1"/>
  <c r="D1378" i="4" s="1"/>
  <c r="D1855" i="4" s="1"/>
  <c r="D2332" i="4" s="1"/>
  <c r="D2809" i="4" s="1"/>
  <c r="D3286" i="4" s="1"/>
  <c r="D3763" i="4" s="1"/>
  <c r="E424" i="4"/>
  <c r="E901" i="4" s="1"/>
  <c r="E1378" i="4" s="1"/>
  <c r="E1855" i="4" s="1"/>
  <c r="E2332" i="4" s="1"/>
  <c r="E2809" i="4" s="1"/>
  <c r="E3286" i="4" s="1"/>
  <c r="E3763" i="4" s="1"/>
  <c r="I424" i="4"/>
  <c r="J424" i="4"/>
  <c r="M424" i="4" s="1"/>
  <c r="A425" i="4"/>
  <c r="A902" i="4" s="1"/>
  <c r="A1379" i="4" s="1"/>
  <c r="A1856" i="4" s="1"/>
  <c r="A2333" i="4" s="1"/>
  <c r="A2810" i="4" s="1"/>
  <c r="A3287" i="4" s="1"/>
  <c r="A3764" i="4" s="1"/>
  <c r="B425" i="4"/>
  <c r="B902" i="4" s="1"/>
  <c r="B1379" i="4" s="1"/>
  <c r="B1856" i="4" s="1"/>
  <c r="B2333" i="4" s="1"/>
  <c r="B2810" i="4" s="1"/>
  <c r="B3287" i="4" s="1"/>
  <c r="B3764" i="4" s="1"/>
  <c r="C425" i="4"/>
  <c r="C902" i="4" s="1"/>
  <c r="C1379" i="4" s="1"/>
  <c r="C1856" i="4" s="1"/>
  <c r="C2333" i="4" s="1"/>
  <c r="C2810" i="4" s="1"/>
  <c r="C3287" i="4" s="1"/>
  <c r="C3764" i="4" s="1"/>
  <c r="D425" i="4"/>
  <c r="D902" i="4" s="1"/>
  <c r="D1379" i="4" s="1"/>
  <c r="D1856" i="4" s="1"/>
  <c r="D2333" i="4" s="1"/>
  <c r="D2810" i="4" s="1"/>
  <c r="D3287" i="4" s="1"/>
  <c r="D3764" i="4" s="1"/>
  <c r="E425" i="4"/>
  <c r="E902" i="4" s="1"/>
  <c r="E1379" i="4" s="1"/>
  <c r="E1856" i="4" s="1"/>
  <c r="E2333" i="4" s="1"/>
  <c r="E2810" i="4" s="1"/>
  <c r="E3287" i="4" s="1"/>
  <c r="E3764" i="4" s="1"/>
  <c r="I425" i="4"/>
  <c r="J425" i="4"/>
  <c r="M425" i="4" s="1"/>
  <c r="A426" i="4"/>
  <c r="A903" i="4" s="1"/>
  <c r="A1380" i="4" s="1"/>
  <c r="A1857" i="4" s="1"/>
  <c r="A2334" i="4" s="1"/>
  <c r="A2811" i="4" s="1"/>
  <c r="A3288" i="4" s="1"/>
  <c r="A3765" i="4" s="1"/>
  <c r="B426" i="4"/>
  <c r="B903" i="4" s="1"/>
  <c r="B1380" i="4" s="1"/>
  <c r="B1857" i="4" s="1"/>
  <c r="B2334" i="4" s="1"/>
  <c r="B2811" i="4" s="1"/>
  <c r="B3288" i="4" s="1"/>
  <c r="B3765" i="4" s="1"/>
  <c r="C426" i="4"/>
  <c r="C903" i="4" s="1"/>
  <c r="C1380" i="4" s="1"/>
  <c r="C1857" i="4" s="1"/>
  <c r="C2334" i="4" s="1"/>
  <c r="C2811" i="4" s="1"/>
  <c r="C3288" i="4" s="1"/>
  <c r="C3765" i="4" s="1"/>
  <c r="D426" i="4"/>
  <c r="D903" i="4" s="1"/>
  <c r="D1380" i="4" s="1"/>
  <c r="D1857" i="4" s="1"/>
  <c r="D2334" i="4" s="1"/>
  <c r="D2811" i="4" s="1"/>
  <c r="D3288" i="4" s="1"/>
  <c r="D3765" i="4" s="1"/>
  <c r="E426" i="4"/>
  <c r="E903" i="4" s="1"/>
  <c r="E1380" i="4" s="1"/>
  <c r="E1857" i="4" s="1"/>
  <c r="E2334" i="4" s="1"/>
  <c r="E2811" i="4" s="1"/>
  <c r="E3288" i="4" s="1"/>
  <c r="E3765" i="4" s="1"/>
  <c r="I426" i="4"/>
  <c r="J426" i="4"/>
  <c r="M426" i="4" s="1"/>
  <c r="A427" i="4"/>
  <c r="A904" i="4" s="1"/>
  <c r="A1381" i="4" s="1"/>
  <c r="A1858" i="4" s="1"/>
  <c r="A2335" i="4" s="1"/>
  <c r="A2812" i="4" s="1"/>
  <c r="A3289" i="4" s="1"/>
  <c r="A3766" i="4" s="1"/>
  <c r="B427" i="4"/>
  <c r="B904" i="4" s="1"/>
  <c r="B1381" i="4" s="1"/>
  <c r="B1858" i="4" s="1"/>
  <c r="B2335" i="4" s="1"/>
  <c r="B2812" i="4" s="1"/>
  <c r="B3289" i="4" s="1"/>
  <c r="B3766" i="4" s="1"/>
  <c r="C427" i="4"/>
  <c r="C904" i="4" s="1"/>
  <c r="C1381" i="4" s="1"/>
  <c r="C1858" i="4" s="1"/>
  <c r="C2335" i="4" s="1"/>
  <c r="C2812" i="4" s="1"/>
  <c r="C3289" i="4" s="1"/>
  <c r="C3766" i="4" s="1"/>
  <c r="D427" i="4"/>
  <c r="D904" i="4" s="1"/>
  <c r="D1381" i="4" s="1"/>
  <c r="D1858" i="4" s="1"/>
  <c r="D2335" i="4" s="1"/>
  <c r="D2812" i="4" s="1"/>
  <c r="D3289" i="4" s="1"/>
  <c r="D3766" i="4" s="1"/>
  <c r="E427" i="4"/>
  <c r="E904" i="4" s="1"/>
  <c r="E1381" i="4" s="1"/>
  <c r="E1858" i="4" s="1"/>
  <c r="E2335" i="4" s="1"/>
  <c r="E2812" i="4" s="1"/>
  <c r="E3289" i="4" s="1"/>
  <c r="E3766" i="4" s="1"/>
  <c r="I427" i="4"/>
  <c r="J427" i="4"/>
  <c r="M427" i="4" s="1"/>
  <c r="A428" i="4"/>
  <c r="A905" i="4" s="1"/>
  <c r="A1382" i="4" s="1"/>
  <c r="A1859" i="4" s="1"/>
  <c r="A2336" i="4" s="1"/>
  <c r="A2813" i="4" s="1"/>
  <c r="A3290" i="4" s="1"/>
  <c r="A3767" i="4" s="1"/>
  <c r="B428" i="4"/>
  <c r="B905" i="4" s="1"/>
  <c r="B1382" i="4" s="1"/>
  <c r="B1859" i="4" s="1"/>
  <c r="B2336" i="4" s="1"/>
  <c r="B2813" i="4" s="1"/>
  <c r="B3290" i="4" s="1"/>
  <c r="B3767" i="4" s="1"/>
  <c r="C428" i="4"/>
  <c r="C905" i="4" s="1"/>
  <c r="C1382" i="4" s="1"/>
  <c r="C1859" i="4" s="1"/>
  <c r="C2336" i="4" s="1"/>
  <c r="C2813" i="4" s="1"/>
  <c r="C3290" i="4" s="1"/>
  <c r="C3767" i="4" s="1"/>
  <c r="D428" i="4"/>
  <c r="D905" i="4" s="1"/>
  <c r="D1382" i="4" s="1"/>
  <c r="D1859" i="4" s="1"/>
  <c r="D2336" i="4" s="1"/>
  <c r="D2813" i="4" s="1"/>
  <c r="D3290" i="4" s="1"/>
  <c r="D3767" i="4" s="1"/>
  <c r="E428" i="4"/>
  <c r="E905" i="4" s="1"/>
  <c r="E1382" i="4" s="1"/>
  <c r="E1859" i="4" s="1"/>
  <c r="E2336" i="4" s="1"/>
  <c r="E2813" i="4" s="1"/>
  <c r="E3290" i="4" s="1"/>
  <c r="E3767" i="4" s="1"/>
  <c r="I428" i="4"/>
  <c r="J428" i="4"/>
  <c r="M428" i="4" s="1"/>
  <c r="A429" i="4"/>
  <c r="A906" i="4" s="1"/>
  <c r="A1383" i="4" s="1"/>
  <c r="A1860" i="4" s="1"/>
  <c r="A2337" i="4" s="1"/>
  <c r="A2814" i="4" s="1"/>
  <c r="A3291" i="4" s="1"/>
  <c r="A3768" i="4" s="1"/>
  <c r="B429" i="4"/>
  <c r="B906" i="4" s="1"/>
  <c r="B1383" i="4" s="1"/>
  <c r="B1860" i="4" s="1"/>
  <c r="B2337" i="4" s="1"/>
  <c r="B2814" i="4" s="1"/>
  <c r="B3291" i="4" s="1"/>
  <c r="B3768" i="4" s="1"/>
  <c r="C429" i="4"/>
  <c r="C906" i="4" s="1"/>
  <c r="C1383" i="4" s="1"/>
  <c r="C1860" i="4" s="1"/>
  <c r="C2337" i="4" s="1"/>
  <c r="C2814" i="4" s="1"/>
  <c r="C3291" i="4" s="1"/>
  <c r="C3768" i="4" s="1"/>
  <c r="D429" i="4"/>
  <c r="D906" i="4" s="1"/>
  <c r="D1383" i="4" s="1"/>
  <c r="D1860" i="4" s="1"/>
  <c r="D2337" i="4" s="1"/>
  <c r="D2814" i="4" s="1"/>
  <c r="D3291" i="4" s="1"/>
  <c r="D3768" i="4" s="1"/>
  <c r="E429" i="4"/>
  <c r="E906" i="4" s="1"/>
  <c r="E1383" i="4" s="1"/>
  <c r="E1860" i="4" s="1"/>
  <c r="E2337" i="4" s="1"/>
  <c r="E2814" i="4" s="1"/>
  <c r="E3291" i="4" s="1"/>
  <c r="E3768" i="4" s="1"/>
  <c r="I429" i="4"/>
  <c r="J429" i="4"/>
  <c r="M429" i="4" s="1"/>
  <c r="A430" i="4"/>
  <c r="A907" i="4" s="1"/>
  <c r="A1384" i="4" s="1"/>
  <c r="A1861" i="4" s="1"/>
  <c r="A2338" i="4" s="1"/>
  <c r="A2815" i="4" s="1"/>
  <c r="A3292" i="4" s="1"/>
  <c r="A3769" i="4" s="1"/>
  <c r="B430" i="4"/>
  <c r="B907" i="4" s="1"/>
  <c r="B1384" i="4" s="1"/>
  <c r="B1861" i="4" s="1"/>
  <c r="B2338" i="4" s="1"/>
  <c r="B2815" i="4" s="1"/>
  <c r="B3292" i="4" s="1"/>
  <c r="B3769" i="4" s="1"/>
  <c r="C430" i="4"/>
  <c r="C907" i="4" s="1"/>
  <c r="C1384" i="4" s="1"/>
  <c r="C1861" i="4" s="1"/>
  <c r="C2338" i="4" s="1"/>
  <c r="C2815" i="4" s="1"/>
  <c r="C3292" i="4" s="1"/>
  <c r="C3769" i="4" s="1"/>
  <c r="D430" i="4"/>
  <c r="D907" i="4" s="1"/>
  <c r="D1384" i="4" s="1"/>
  <c r="D1861" i="4" s="1"/>
  <c r="D2338" i="4" s="1"/>
  <c r="D2815" i="4" s="1"/>
  <c r="D3292" i="4" s="1"/>
  <c r="D3769" i="4" s="1"/>
  <c r="E430" i="4"/>
  <c r="E907" i="4" s="1"/>
  <c r="E1384" i="4" s="1"/>
  <c r="E1861" i="4" s="1"/>
  <c r="E2338" i="4" s="1"/>
  <c r="E2815" i="4" s="1"/>
  <c r="E3292" i="4" s="1"/>
  <c r="E3769" i="4" s="1"/>
  <c r="I430" i="4"/>
  <c r="J430" i="4"/>
  <c r="M430" i="4" s="1"/>
  <c r="A431" i="4"/>
  <c r="A908" i="4" s="1"/>
  <c r="A1385" i="4" s="1"/>
  <c r="A1862" i="4" s="1"/>
  <c r="A2339" i="4" s="1"/>
  <c r="A2816" i="4" s="1"/>
  <c r="A3293" i="4" s="1"/>
  <c r="A3770" i="4" s="1"/>
  <c r="B431" i="4"/>
  <c r="B908" i="4" s="1"/>
  <c r="B1385" i="4" s="1"/>
  <c r="B1862" i="4" s="1"/>
  <c r="B2339" i="4" s="1"/>
  <c r="B2816" i="4" s="1"/>
  <c r="B3293" i="4" s="1"/>
  <c r="B3770" i="4" s="1"/>
  <c r="C431" i="4"/>
  <c r="C908" i="4" s="1"/>
  <c r="C1385" i="4" s="1"/>
  <c r="C1862" i="4" s="1"/>
  <c r="C2339" i="4" s="1"/>
  <c r="C2816" i="4" s="1"/>
  <c r="C3293" i="4" s="1"/>
  <c r="C3770" i="4" s="1"/>
  <c r="D431" i="4"/>
  <c r="D908" i="4" s="1"/>
  <c r="D1385" i="4" s="1"/>
  <c r="D1862" i="4" s="1"/>
  <c r="D2339" i="4" s="1"/>
  <c r="D2816" i="4" s="1"/>
  <c r="D3293" i="4" s="1"/>
  <c r="D3770" i="4" s="1"/>
  <c r="E431" i="4"/>
  <c r="E908" i="4" s="1"/>
  <c r="E1385" i="4" s="1"/>
  <c r="E1862" i="4" s="1"/>
  <c r="E2339" i="4" s="1"/>
  <c r="E2816" i="4" s="1"/>
  <c r="E3293" i="4" s="1"/>
  <c r="E3770" i="4" s="1"/>
  <c r="I431" i="4"/>
  <c r="J431" i="4"/>
  <c r="M431" i="4" s="1"/>
  <c r="A432" i="4"/>
  <c r="A909" i="4" s="1"/>
  <c r="A1386" i="4" s="1"/>
  <c r="A1863" i="4" s="1"/>
  <c r="A2340" i="4" s="1"/>
  <c r="A2817" i="4" s="1"/>
  <c r="A3294" i="4" s="1"/>
  <c r="A3771" i="4" s="1"/>
  <c r="B432" i="4"/>
  <c r="B909" i="4" s="1"/>
  <c r="B1386" i="4" s="1"/>
  <c r="B1863" i="4" s="1"/>
  <c r="B2340" i="4" s="1"/>
  <c r="B2817" i="4" s="1"/>
  <c r="B3294" i="4" s="1"/>
  <c r="B3771" i="4" s="1"/>
  <c r="C432" i="4"/>
  <c r="C909" i="4" s="1"/>
  <c r="C1386" i="4" s="1"/>
  <c r="C1863" i="4" s="1"/>
  <c r="C2340" i="4" s="1"/>
  <c r="C2817" i="4" s="1"/>
  <c r="C3294" i="4" s="1"/>
  <c r="C3771" i="4" s="1"/>
  <c r="D432" i="4"/>
  <c r="D909" i="4" s="1"/>
  <c r="D1386" i="4" s="1"/>
  <c r="D1863" i="4" s="1"/>
  <c r="D2340" i="4" s="1"/>
  <c r="D2817" i="4" s="1"/>
  <c r="D3294" i="4" s="1"/>
  <c r="D3771" i="4" s="1"/>
  <c r="E432" i="4"/>
  <c r="E909" i="4" s="1"/>
  <c r="E1386" i="4" s="1"/>
  <c r="E1863" i="4" s="1"/>
  <c r="E2340" i="4" s="1"/>
  <c r="E2817" i="4" s="1"/>
  <c r="E3294" i="4" s="1"/>
  <c r="E3771" i="4" s="1"/>
  <c r="I432" i="4"/>
  <c r="J432" i="4"/>
  <c r="M432" i="4" s="1"/>
  <c r="A433" i="4"/>
  <c r="A910" i="4" s="1"/>
  <c r="A1387" i="4" s="1"/>
  <c r="A1864" i="4" s="1"/>
  <c r="A2341" i="4" s="1"/>
  <c r="A2818" i="4" s="1"/>
  <c r="A3295" i="4" s="1"/>
  <c r="A3772" i="4" s="1"/>
  <c r="B433" i="4"/>
  <c r="B910" i="4" s="1"/>
  <c r="B1387" i="4" s="1"/>
  <c r="B1864" i="4" s="1"/>
  <c r="B2341" i="4" s="1"/>
  <c r="B2818" i="4" s="1"/>
  <c r="B3295" i="4" s="1"/>
  <c r="B3772" i="4" s="1"/>
  <c r="C433" i="4"/>
  <c r="C910" i="4" s="1"/>
  <c r="C1387" i="4" s="1"/>
  <c r="C1864" i="4" s="1"/>
  <c r="C2341" i="4" s="1"/>
  <c r="C2818" i="4" s="1"/>
  <c r="C3295" i="4" s="1"/>
  <c r="C3772" i="4" s="1"/>
  <c r="D433" i="4"/>
  <c r="D910" i="4" s="1"/>
  <c r="D1387" i="4" s="1"/>
  <c r="D1864" i="4" s="1"/>
  <c r="D2341" i="4" s="1"/>
  <c r="D2818" i="4" s="1"/>
  <c r="D3295" i="4" s="1"/>
  <c r="D3772" i="4" s="1"/>
  <c r="E433" i="4"/>
  <c r="E910" i="4" s="1"/>
  <c r="E1387" i="4" s="1"/>
  <c r="E1864" i="4" s="1"/>
  <c r="E2341" i="4" s="1"/>
  <c r="E2818" i="4" s="1"/>
  <c r="E3295" i="4" s="1"/>
  <c r="E3772" i="4" s="1"/>
  <c r="I433" i="4"/>
  <c r="J433" i="4"/>
  <c r="M433" i="4" s="1"/>
  <c r="A434" i="4"/>
  <c r="A911" i="4" s="1"/>
  <c r="A1388" i="4" s="1"/>
  <c r="A1865" i="4" s="1"/>
  <c r="A2342" i="4" s="1"/>
  <c r="A2819" i="4" s="1"/>
  <c r="A3296" i="4" s="1"/>
  <c r="A3773" i="4" s="1"/>
  <c r="B434" i="4"/>
  <c r="B911" i="4" s="1"/>
  <c r="B1388" i="4" s="1"/>
  <c r="B1865" i="4" s="1"/>
  <c r="B2342" i="4" s="1"/>
  <c r="B2819" i="4" s="1"/>
  <c r="B3296" i="4" s="1"/>
  <c r="B3773" i="4" s="1"/>
  <c r="C434" i="4"/>
  <c r="C911" i="4" s="1"/>
  <c r="C1388" i="4" s="1"/>
  <c r="C1865" i="4" s="1"/>
  <c r="C2342" i="4" s="1"/>
  <c r="C2819" i="4" s="1"/>
  <c r="C3296" i="4" s="1"/>
  <c r="C3773" i="4" s="1"/>
  <c r="D434" i="4"/>
  <c r="D911" i="4" s="1"/>
  <c r="D1388" i="4" s="1"/>
  <c r="D1865" i="4" s="1"/>
  <c r="D2342" i="4" s="1"/>
  <c r="D2819" i="4" s="1"/>
  <c r="D3296" i="4" s="1"/>
  <c r="D3773" i="4" s="1"/>
  <c r="E434" i="4"/>
  <c r="E911" i="4" s="1"/>
  <c r="E1388" i="4" s="1"/>
  <c r="E1865" i="4" s="1"/>
  <c r="E2342" i="4" s="1"/>
  <c r="E2819" i="4" s="1"/>
  <c r="E3296" i="4" s="1"/>
  <c r="E3773" i="4" s="1"/>
  <c r="I434" i="4"/>
  <c r="J434" i="4"/>
  <c r="M434" i="4" s="1"/>
  <c r="A435" i="4"/>
  <c r="A912" i="4" s="1"/>
  <c r="A1389" i="4" s="1"/>
  <c r="A1866" i="4" s="1"/>
  <c r="A2343" i="4" s="1"/>
  <c r="A2820" i="4" s="1"/>
  <c r="A3297" i="4" s="1"/>
  <c r="A3774" i="4" s="1"/>
  <c r="B435" i="4"/>
  <c r="B912" i="4" s="1"/>
  <c r="B1389" i="4" s="1"/>
  <c r="B1866" i="4" s="1"/>
  <c r="B2343" i="4" s="1"/>
  <c r="B2820" i="4" s="1"/>
  <c r="B3297" i="4" s="1"/>
  <c r="B3774" i="4" s="1"/>
  <c r="C435" i="4"/>
  <c r="C912" i="4" s="1"/>
  <c r="C1389" i="4" s="1"/>
  <c r="C1866" i="4" s="1"/>
  <c r="C2343" i="4" s="1"/>
  <c r="C2820" i="4" s="1"/>
  <c r="C3297" i="4" s="1"/>
  <c r="C3774" i="4" s="1"/>
  <c r="D435" i="4"/>
  <c r="D912" i="4" s="1"/>
  <c r="D1389" i="4" s="1"/>
  <c r="D1866" i="4" s="1"/>
  <c r="D2343" i="4" s="1"/>
  <c r="D2820" i="4" s="1"/>
  <c r="D3297" i="4" s="1"/>
  <c r="D3774" i="4" s="1"/>
  <c r="E435" i="4"/>
  <c r="E912" i="4" s="1"/>
  <c r="E1389" i="4" s="1"/>
  <c r="E1866" i="4" s="1"/>
  <c r="E2343" i="4" s="1"/>
  <c r="E2820" i="4" s="1"/>
  <c r="E3297" i="4" s="1"/>
  <c r="E3774" i="4" s="1"/>
  <c r="I435" i="4"/>
  <c r="J435" i="4"/>
  <c r="M435" i="4" s="1"/>
  <c r="A436" i="4"/>
  <c r="A913" i="4" s="1"/>
  <c r="A1390" i="4" s="1"/>
  <c r="A1867" i="4" s="1"/>
  <c r="A2344" i="4" s="1"/>
  <c r="A2821" i="4" s="1"/>
  <c r="A3298" i="4" s="1"/>
  <c r="A3775" i="4" s="1"/>
  <c r="B436" i="4"/>
  <c r="B913" i="4" s="1"/>
  <c r="B1390" i="4" s="1"/>
  <c r="B1867" i="4" s="1"/>
  <c r="B2344" i="4" s="1"/>
  <c r="B2821" i="4" s="1"/>
  <c r="B3298" i="4" s="1"/>
  <c r="B3775" i="4" s="1"/>
  <c r="C436" i="4"/>
  <c r="C913" i="4" s="1"/>
  <c r="C1390" i="4" s="1"/>
  <c r="C1867" i="4" s="1"/>
  <c r="C2344" i="4" s="1"/>
  <c r="C2821" i="4" s="1"/>
  <c r="C3298" i="4" s="1"/>
  <c r="C3775" i="4" s="1"/>
  <c r="D436" i="4"/>
  <c r="D913" i="4" s="1"/>
  <c r="D1390" i="4" s="1"/>
  <c r="D1867" i="4" s="1"/>
  <c r="D2344" i="4" s="1"/>
  <c r="D2821" i="4" s="1"/>
  <c r="D3298" i="4" s="1"/>
  <c r="D3775" i="4" s="1"/>
  <c r="E436" i="4"/>
  <c r="E913" i="4" s="1"/>
  <c r="E1390" i="4" s="1"/>
  <c r="E1867" i="4" s="1"/>
  <c r="E2344" i="4" s="1"/>
  <c r="E2821" i="4" s="1"/>
  <c r="E3298" i="4" s="1"/>
  <c r="E3775" i="4" s="1"/>
  <c r="I436" i="4"/>
  <c r="J436" i="4"/>
  <c r="M436" i="4" s="1"/>
  <c r="A437" i="4"/>
  <c r="A914" i="4" s="1"/>
  <c r="A1391" i="4" s="1"/>
  <c r="A1868" i="4" s="1"/>
  <c r="A2345" i="4" s="1"/>
  <c r="A2822" i="4" s="1"/>
  <c r="A3299" i="4" s="1"/>
  <c r="A3776" i="4" s="1"/>
  <c r="B437" i="4"/>
  <c r="B914" i="4" s="1"/>
  <c r="B1391" i="4" s="1"/>
  <c r="B1868" i="4" s="1"/>
  <c r="B2345" i="4" s="1"/>
  <c r="B2822" i="4" s="1"/>
  <c r="B3299" i="4" s="1"/>
  <c r="B3776" i="4" s="1"/>
  <c r="C437" i="4"/>
  <c r="C914" i="4" s="1"/>
  <c r="C1391" i="4" s="1"/>
  <c r="C1868" i="4" s="1"/>
  <c r="C2345" i="4" s="1"/>
  <c r="C2822" i="4" s="1"/>
  <c r="C3299" i="4" s="1"/>
  <c r="C3776" i="4" s="1"/>
  <c r="D437" i="4"/>
  <c r="D914" i="4" s="1"/>
  <c r="D1391" i="4" s="1"/>
  <c r="D1868" i="4" s="1"/>
  <c r="D2345" i="4" s="1"/>
  <c r="D2822" i="4" s="1"/>
  <c r="D3299" i="4" s="1"/>
  <c r="D3776" i="4" s="1"/>
  <c r="E437" i="4"/>
  <c r="E914" i="4" s="1"/>
  <c r="E1391" i="4" s="1"/>
  <c r="E1868" i="4" s="1"/>
  <c r="E2345" i="4" s="1"/>
  <c r="E2822" i="4" s="1"/>
  <c r="E3299" i="4" s="1"/>
  <c r="E3776" i="4" s="1"/>
  <c r="I437" i="4"/>
  <c r="J437" i="4"/>
  <c r="M437" i="4" s="1"/>
  <c r="A179" i="4"/>
  <c r="A656" i="4" s="1"/>
  <c r="A1133" i="4" s="1"/>
  <c r="A1610" i="4" s="1"/>
  <c r="A2087" i="4" s="1"/>
  <c r="A2564" i="4" s="1"/>
  <c r="A3041" i="4" s="1"/>
  <c r="A3518" i="4" s="1"/>
  <c r="B179" i="4"/>
  <c r="B656" i="4" s="1"/>
  <c r="B1133" i="4" s="1"/>
  <c r="B1610" i="4" s="1"/>
  <c r="B2087" i="4" s="1"/>
  <c r="B2564" i="4" s="1"/>
  <c r="B3041" i="4" s="1"/>
  <c r="B3518" i="4" s="1"/>
  <c r="C179" i="4"/>
  <c r="C656" i="4" s="1"/>
  <c r="C1133" i="4" s="1"/>
  <c r="C1610" i="4" s="1"/>
  <c r="C2087" i="4" s="1"/>
  <c r="C2564" i="4" s="1"/>
  <c r="C3041" i="4" s="1"/>
  <c r="C3518" i="4" s="1"/>
  <c r="D179" i="4"/>
  <c r="D656" i="4" s="1"/>
  <c r="D1133" i="4" s="1"/>
  <c r="D1610" i="4" s="1"/>
  <c r="D2087" i="4" s="1"/>
  <c r="D2564" i="4" s="1"/>
  <c r="D3041" i="4" s="1"/>
  <c r="D3518" i="4" s="1"/>
  <c r="E179" i="4"/>
  <c r="E656" i="4" s="1"/>
  <c r="E1133" i="4" s="1"/>
  <c r="E1610" i="4" s="1"/>
  <c r="E2087" i="4" s="1"/>
  <c r="E2564" i="4" s="1"/>
  <c r="E3041" i="4" s="1"/>
  <c r="E3518" i="4" s="1"/>
  <c r="I179" i="4"/>
  <c r="J179" i="4"/>
  <c r="M179" i="4" s="1"/>
  <c r="A180" i="4"/>
  <c r="A657" i="4" s="1"/>
  <c r="A1134" i="4" s="1"/>
  <c r="A1611" i="4" s="1"/>
  <c r="A2088" i="4" s="1"/>
  <c r="A2565" i="4" s="1"/>
  <c r="A3042" i="4" s="1"/>
  <c r="A3519" i="4" s="1"/>
  <c r="B180" i="4"/>
  <c r="B657" i="4" s="1"/>
  <c r="B1134" i="4" s="1"/>
  <c r="B1611" i="4" s="1"/>
  <c r="B2088" i="4" s="1"/>
  <c r="B2565" i="4" s="1"/>
  <c r="B3042" i="4" s="1"/>
  <c r="B3519" i="4" s="1"/>
  <c r="C180" i="4"/>
  <c r="C657" i="4" s="1"/>
  <c r="C1134" i="4" s="1"/>
  <c r="C1611" i="4" s="1"/>
  <c r="C2088" i="4" s="1"/>
  <c r="C2565" i="4" s="1"/>
  <c r="C3042" i="4" s="1"/>
  <c r="C3519" i="4" s="1"/>
  <c r="D180" i="4"/>
  <c r="D657" i="4" s="1"/>
  <c r="D1134" i="4" s="1"/>
  <c r="D1611" i="4" s="1"/>
  <c r="D2088" i="4" s="1"/>
  <c r="D2565" i="4" s="1"/>
  <c r="D3042" i="4" s="1"/>
  <c r="D3519" i="4" s="1"/>
  <c r="E180" i="4"/>
  <c r="E657" i="4" s="1"/>
  <c r="E1134" i="4" s="1"/>
  <c r="E1611" i="4" s="1"/>
  <c r="E2088" i="4" s="1"/>
  <c r="E2565" i="4" s="1"/>
  <c r="E3042" i="4" s="1"/>
  <c r="E3519" i="4" s="1"/>
  <c r="I180" i="4"/>
  <c r="J180" i="4"/>
  <c r="M180" i="4" s="1"/>
  <c r="A181" i="4"/>
  <c r="A658" i="4" s="1"/>
  <c r="A1135" i="4" s="1"/>
  <c r="A1612" i="4" s="1"/>
  <c r="A2089" i="4" s="1"/>
  <c r="A2566" i="4" s="1"/>
  <c r="A3043" i="4" s="1"/>
  <c r="A3520" i="4" s="1"/>
  <c r="B181" i="4"/>
  <c r="B658" i="4" s="1"/>
  <c r="B1135" i="4" s="1"/>
  <c r="B1612" i="4" s="1"/>
  <c r="B2089" i="4" s="1"/>
  <c r="B2566" i="4" s="1"/>
  <c r="B3043" i="4" s="1"/>
  <c r="B3520" i="4" s="1"/>
  <c r="C181" i="4"/>
  <c r="C658" i="4" s="1"/>
  <c r="C1135" i="4" s="1"/>
  <c r="C1612" i="4" s="1"/>
  <c r="C2089" i="4" s="1"/>
  <c r="C2566" i="4" s="1"/>
  <c r="C3043" i="4" s="1"/>
  <c r="C3520" i="4" s="1"/>
  <c r="D181" i="4"/>
  <c r="D658" i="4" s="1"/>
  <c r="D1135" i="4" s="1"/>
  <c r="D1612" i="4" s="1"/>
  <c r="D2089" i="4" s="1"/>
  <c r="D2566" i="4" s="1"/>
  <c r="D3043" i="4" s="1"/>
  <c r="D3520" i="4" s="1"/>
  <c r="E181" i="4"/>
  <c r="E658" i="4" s="1"/>
  <c r="E1135" i="4" s="1"/>
  <c r="E1612" i="4" s="1"/>
  <c r="E2089" i="4" s="1"/>
  <c r="E2566" i="4" s="1"/>
  <c r="E3043" i="4" s="1"/>
  <c r="E3520" i="4" s="1"/>
  <c r="I181" i="4"/>
  <c r="J181" i="4"/>
  <c r="M181" i="4" s="1"/>
  <c r="A182" i="4"/>
  <c r="A659" i="4" s="1"/>
  <c r="A1136" i="4" s="1"/>
  <c r="A1613" i="4" s="1"/>
  <c r="A2090" i="4" s="1"/>
  <c r="A2567" i="4" s="1"/>
  <c r="A3044" i="4" s="1"/>
  <c r="A3521" i="4" s="1"/>
  <c r="B182" i="4"/>
  <c r="B659" i="4" s="1"/>
  <c r="B1136" i="4" s="1"/>
  <c r="B1613" i="4" s="1"/>
  <c r="B2090" i="4" s="1"/>
  <c r="B2567" i="4" s="1"/>
  <c r="B3044" i="4" s="1"/>
  <c r="B3521" i="4" s="1"/>
  <c r="C182" i="4"/>
  <c r="C659" i="4" s="1"/>
  <c r="C1136" i="4" s="1"/>
  <c r="C1613" i="4" s="1"/>
  <c r="C2090" i="4" s="1"/>
  <c r="C2567" i="4" s="1"/>
  <c r="C3044" i="4" s="1"/>
  <c r="C3521" i="4" s="1"/>
  <c r="D182" i="4"/>
  <c r="D659" i="4" s="1"/>
  <c r="D1136" i="4" s="1"/>
  <c r="D1613" i="4" s="1"/>
  <c r="D2090" i="4" s="1"/>
  <c r="D2567" i="4" s="1"/>
  <c r="D3044" i="4" s="1"/>
  <c r="D3521" i="4" s="1"/>
  <c r="E182" i="4"/>
  <c r="E659" i="4" s="1"/>
  <c r="E1136" i="4" s="1"/>
  <c r="E1613" i="4" s="1"/>
  <c r="E2090" i="4" s="1"/>
  <c r="E2567" i="4" s="1"/>
  <c r="E3044" i="4" s="1"/>
  <c r="E3521" i="4" s="1"/>
  <c r="I182" i="4"/>
  <c r="J182" i="4"/>
  <c r="M182" i="4" s="1"/>
  <c r="A183" i="4"/>
  <c r="A660" i="4" s="1"/>
  <c r="A1137" i="4" s="1"/>
  <c r="A1614" i="4" s="1"/>
  <c r="A2091" i="4" s="1"/>
  <c r="A2568" i="4" s="1"/>
  <c r="A3045" i="4" s="1"/>
  <c r="A3522" i="4" s="1"/>
  <c r="B183" i="4"/>
  <c r="B660" i="4" s="1"/>
  <c r="B1137" i="4" s="1"/>
  <c r="B1614" i="4" s="1"/>
  <c r="B2091" i="4" s="1"/>
  <c r="B2568" i="4" s="1"/>
  <c r="B3045" i="4" s="1"/>
  <c r="B3522" i="4" s="1"/>
  <c r="C183" i="4"/>
  <c r="C660" i="4" s="1"/>
  <c r="C1137" i="4" s="1"/>
  <c r="C1614" i="4" s="1"/>
  <c r="C2091" i="4" s="1"/>
  <c r="C2568" i="4" s="1"/>
  <c r="C3045" i="4" s="1"/>
  <c r="C3522" i="4" s="1"/>
  <c r="D183" i="4"/>
  <c r="D660" i="4" s="1"/>
  <c r="D1137" i="4" s="1"/>
  <c r="D1614" i="4" s="1"/>
  <c r="D2091" i="4" s="1"/>
  <c r="D2568" i="4" s="1"/>
  <c r="D3045" i="4" s="1"/>
  <c r="D3522" i="4" s="1"/>
  <c r="E183" i="4"/>
  <c r="E660" i="4" s="1"/>
  <c r="E1137" i="4" s="1"/>
  <c r="E1614" i="4" s="1"/>
  <c r="E2091" i="4" s="1"/>
  <c r="E2568" i="4" s="1"/>
  <c r="E3045" i="4" s="1"/>
  <c r="E3522" i="4" s="1"/>
  <c r="I183" i="4"/>
  <c r="J183" i="4"/>
  <c r="M183" i="4" s="1"/>
  <c r="A184" i="4"/>
  <c r="A661" i="4" s="1"/>
  <c r="A1138" i="4" s="1"/>
  <c r="A1615" i="4" s="1"/>
  <c r="A2092" i="4" s="1"/>
  <c r="A2569" i="4" s="1"/>
  <c r="A3046" i="4" s="1"/>
  <c r="A3523" i="4" s="1"/>
  <c r="B184" i="4"/>
  <c r="B661" i="4" s="1"/>
  <c r="B1138" i="4" s="1"/>
  <c r="B1615" i="4" s="1"/>
  <c r="B2092" i="4" s="1"/>
  <c r="B2569" i="4" s="1"/>
  <c r="B3046" i="4" s="1"/>
  <c r="B3523" i="4" s="1"/>
  <c r="C184" i="4"/>
  <c r="C661" i="4" s="1"/>
  <c r="C1138" i="4" s="1"/>
  <c r="C1615" i="4" s="1"/>
  <c r="C2092" i="4" s="1"/>
  <c r="C2569" i="4" s="1"/>
  <c r="C3046" i="4" s="1"/>
  <c r="C3523" i="4" s="1"/>
  <c r="D184" i="4"/>
  <c r="D661" i="4" s="1"/>
  <c r="D1138" i="4" s="1"/>
  <c r="D1615" i="4" s="1"/>
  <c r="D2092" i="4" s="1"/>
  <c r="D2569" i="4" s="1"/>
  <c r="D3046" i="4" s="1"/>
  <c r="D3523" i="4" s="1"/>
  <c r="E184" i="4"/>
  <c r="E661" i="4" s="1"/>
  <c r="E1138" i="4" s="1"/>
  <c r="E1615" i="4" s="1"/>
  <c r="E2092" i="4" s="1"/>
  <c r="E2569" i="4" s="1"/>
  <c r="E3046" i="4" s="1"/>
  <c r="E3523" i="4" s="1"/>
  <c r="I184" i="4"/>
  <c r="J184" i="4"/>
  <c r="M184" i="4" s="1"/>
  <c r="A185" i="4"/>
  <c r="A662" i="4" s="1"/>
  <c r="A1139" i="4" s="1"/>
  <c r="A1616" i="4" s="1"/>
  <c r="A2093" i="4" s="1"/>
  <c r="A2570" i="4" s="1"/>
  <c r="A3047" i="4" s="1"/>
  <c r="A3524" i="4" s="1"/>
  <c r="B185" i="4"/>
  <c r="B662" i="4" s="1"/>
  <c r="B1139" i="4" s="1"/>
  <c r="B1616" i="4" s="1"/>
  <c r="B2093" i="4" s="1"/>
  <c r="B2570" i="4" s="1"/>
  <c r="B3047" i="4" s="1"/>
  <c r="B3524" i="4" s="1"/>
  <c r="C185" i="4"/>
  <c r="C662" i="4" s="1"/>
  <c r="C1139" i="4" s="1"/>
  <c r="C1616" i="4" s="1"/>
  <c r="C2093" i="4" s="1"/>
  <c r="C2570" i="4" s="1"/>
  <c r="C3047" i="4" s="1"/>
  <c r="C3524" i="4" s="1"/>
  <c r="D185" i="4"/>
  <c r="D662" i="4" s="1"/>
  <c r="D1139" i="4" s="1"/>
  <c r="D1616" i="4" s="1"/>
  <c r="D2093" i="4" s="1"/>
  <c r="D2570" i="4" s="1"/>
  <c r="D3047" i="4" s="1"/>
  <c r="D3524" i="4" s="1"/>
  <c r="E185" i="4"/>
  <c r="E662" i="4" s="1"/>
  <c r="E1139" i="4" s="1"/>
  <c r="E1616" i="4" s="1"/>
  <c r="E2093" i="4" s="1"/>
  <c r="E2570" i="4" s="1"/>
  <c r="E3047" i="4" s="1"/>
  <c r="E3524" i="4" s="1"/>
  <c r="I185" i="4"/>
  <c r="J185" i="4"/>
  <c r="M185" i="4" s="1"/>
  <c r="A186" i="4"/>
  <c r="A663" i="4" s="1"/>
  <c r="A1140" i="4" s="1"/>
  <c r="A1617" i="4" s="1"/>
  <c r="A2094" i="4" s="1"/>
  <c r="A2571" i="4" s="1"/>
  <c r="A3048" i="4" s="1"/>
  <c r="A3525" i="4" s="1"/>
  <c r="B186" i="4"/>
  <c r="B663" i="4" s="1"/>
  <c r="B1140" i="4" s="1"/>
  <c r="B1617" i="4" s="1"/>
  <c r="B2094" i="4" s="1"/>
  <c r="B2571" i="4" s="1"/>
  <c r="B3048" i="4" s="1"/>
  <c r="B3525" i="4" s="1"/>
  <c r="C186" i="4"/>
  <c r="C663" i="4" s="1"/>
  <c r="C1140" i="4" s="1"/>
  <c r="C1617" i="4" s="1"/>
  <c r="C2094" i="4" s="1"/>
  <c r="C2571" i="4" s="1"/>
  <c r="C3048" i="4" s="1"/>
  <c r="C3525" i="4" s="1"/>
  <c r="D186" i="4"/>
  <c r="D663" i="4" s="1"/>
  <c r="D1140" i="4" s="1"/>
  <c r="D1617" i="4" s="1"/>
  <c r="D2094" i="4" s="1"/>
  <c r="D2571" i="4" s="1"/>
  <c r="D3048" i="4" s="1"/>
  <c r="D3525" i="4" s="1"/>
  <c r="E186" i="4"/>
  <c r="E663" i="4" s="1"/>
  <c r="E1140" i="4" s="1"/>
  <c r="E1617" i="4" s="1"/>
  <c r="E2094" i="4" s="1"/>
  <c r="E2571" i="4" s="1"/>
  <c r="E3048" i="4" s="1"/>
  <c r="E3525" i="4" s="1"/>
  <c r="I186" i="4"/>
  <c r="J186" i="4"/>
  <c r="M186" i="4" s="1"/>
  <c r="A187" i="4"/>
  <c r="A664" i="4" s="1"/>
  <c r="A1141" i="4" s="1"/>
  <c r="A1618" i="4" s="1"/>
  <c r="A2095" i="4" s="1"/>
  <c r="A2572" i="4" s="1"/>
  <c r="A3049" i="4" s="1"/>
  <c r="A3526" i="4" s="1"/>
  <c r="B187" i="4"/>
  <c r="B664" i="4" s="1"/>
  <c r="B1141" i="4" s="1"/>
  <c r="B1618" i="4" s="1"/>
  <c r="B2095" i="4" s="1"/>
  <c r="B2572" i="4" s="1"/>
  <c r="B3049" i="4" s="1"/>
  <c r="B3526" i="4" s="1"/>
  <c r="C187" i="4"/>
  <c r="C664" i="4" s="1"/>
  <c r="C1141" i="4" s="1"/>
  <c r="C1618" i="4" s="1"/>
  <c r="C2095" i="4" s="1"/>
  <c r="C2572" i="4" s="1"/>
  <c r="C3049" i="4" s="1"/>
  <c r="C3526" i="4" s="1"/>
  <c r="D187" i="4"/>
  <c r="D664" i="4" s="1"/>
  <c r="D1141" i="4" s="1"/>
  <c r="D1618" i="4" s="1"/>
  <c r="D2095" i="4" s="1"/>
  <c r="D2572" i="4" s="1"/>
  <c r="D3049" i="4" s="1"/>
  <c r="D3526" i="4" s="1"/>
  <c r="E187" i="4"/>
  <c r="E664" i="4" s="1"/>
  <c r="E1141" i="4" s="1"/>
  <c r="E1618" i="4" s="1"/>
  <c r="E2095" i="4" s="1"/>
  <c r="E2572" i="4" s="1"/>
  <c r="E3049" i="4" s="1"/>
  <c r="E3526" i="4" s="1"/>
  <c r="I187" i="4"/>
  <c r="J187" i="4"/>
  <c r="M187" i="4" s="1"/>
  <c r="A188" i="4"/>
  <c r="A665" i="4" s="1"/>
  <c r="A1142" i="4" s="1"/>
  <c r="A1619" i="4" s="1"/>
  <c r="A2096" i="4" s="1"/>
  <c r="A2573" i="4" s="1"/>
  <c r="A3050" i="4" s="1"/>
  <c r="A3527" i="4" s="1"/>
  <c r="B188" i="4"/>
  <c r="B665" i="4" s="1"/>
  <c r="B1142" i="4" s="1"/>
  <c r="B1619" i="4" s="1"/>
  <c r="B2096" i="4" s="1"/>
  <c r="B2573" i="4" s="1"/>
  <c r="B3050" i="4" s="1"/>
  <c r="B3527" i="4" s="1"/>
  <c r="C188" i="4"/>
  <c r="C665" i="4" s="1"/>
  <c r="C1142" i="4" s="1"/>
  <c r="C1619" i="4" s="1"/>
  <c r="C2096" i="4" s="1"/>
  <c r="C2573" i="4" s="1"/>
  <c r="C3050" i="4" s="1"/>
  <c r="C3527" i="4" s="1"/>
  <c r="D188" i="4"/>
  <c r="D665" i="4" s="1"/>
  <c r="D1142" i="4" s="1"/>
  <c r="D1619" i="4" s="1"/>
  <c r="D2096" i="4" s="1"/>
  <c r="D2573" i="4" s="1"/>
  <c r="D3050" i="4" s="1"/>
  <c r="D3527" i="4" s="1"/>
  <c r="E188" i="4"/>
  <c r="E665" i="4" s="1"/>
  <c r="E1142" i="4" s="1"/>
  <c r="E1619" i="4" s="1"/>
  <c r="E2096" i="4" s="1"/>
  <c r="E2573" i="4" s="1"/>
  <c r="E3050" i="4" s="1"/>
  <c r="E3527" i="4" s="1"/>
  <c r="I188" i="4"/>
  <c r="J188" i="4"/>
  <c r="M188" i="4" s="1"/>
  <c r="A189" i="4"/>
  <c r="A666" i="4" s="1"/>
  <c r="A1143" i="4" s="1"/>
  <c r="A1620" i="4" s="1"/>
  <c r="A2097" i="4" s="1"/>
  <c r="A2574" i="4" s="1"/>
  <c r="A3051" i="4" s="1"/>
  <c r="A3528" i="4" s="1"/>
  <c r="B189" i="4"/>
  <c r="B666" i="4" s="1"/>
  <c r="B1143" i="4" s="1"/>
  <c r="B1620" i="4" s="1"/>
  <c r="B2097" i="4" s="1"/>
  <c r="B2574" i="4" s="1"/>
  <c r="B3051" i="4" s="1"/>
  <c r="B3528" i="4" s="1"/>
  <c r="C189" i="4"/>
  <c r="C666" i="4" s="1"/>
  <c r="C1143" i="4" s="1"/>
  <c r="C1620" i="4" s="1"/>
  <c r="C2097" i="4" s="1"/>
  <c r="C2574" i="4" s="1"/>
  <c r="C3051" i="4" s="1"/>
  <c r="C3528" i="4" s="1"/>
  <c r="D189" i="4"/>
  <c r="D666" i="4" s="1"/>
  <c r="D1143" i="4" s="1"/>
  <c r="D1620" i="4" s="1"/>
  <c r="D2097" i="4" s="1"/>
  <c r="D2574" i="4" s="1"/>
  <c r="D3051" i="4" s="1"/>
  <c r="D3528" i="4" s="1"/>
  <c r="E189" i="4"/>
  <c r="E666" i="4" s="1"/>
  <c r="E1143" i="4" s="1"/>
  <c r="E1620" i="4" s="1"/>
  <c r="E2097" i="4" s="1"/>
  <c r="E2574" i="4" s="1"/>
  <c r="E3051" i="4" s="1"/>
  <c r="E3528" i="4" s="1"/>
  <c r="I189" i="4"/>
  <c r="J189" i="4"/>
  <c r="M189" i="4" s="1"/>
  <c r="A190" i="4"/>
  <c r="A667" i="4" s="1"/>
  <c r="A1144" i="4" s="1"/>
  <c r="A1621" i="4" s="1"/>
  <c r="A2098" i="4" s="1"/>
  <c r="A2575" i="4" s="1"/>
  <c r="A3052" i="4" s="1"/>
  <c r="A3529" i="4" s="1"/>
  <c r="B190" i="4"/>
  <c r="B667" i="4" s="1"/>
  <c r="B1144" i="4" s="1"/>
  <c r="B1621" i="4" s="1"/>
  <c r="B2098" i="4" s="1"/>
  <c r="B2575" i="4" s="1"/>
  <c r="B3052" i="4" s="1"/>
  <c r="B3529" i="4" s="1"/>
  <c r="C190" i="4"/>
  <c r="C667" i="4" s="1"/>
  <c r="C1144" i="4" s="1"/>
  <c r="C1621" i="4" s="1"/>
  <c r="C2098" i="4" s="1"/>
  <c r="C2575" i="4" s="1"/>
  <c r="C3052" i="4" s="1"/>
  <c r="C3529" i="4" s="1"/>
  <c r="D190" i="4"/>
  <c r="D667" i="4" s="1"/>
  <c r="D1144" i="4" s="1"/>
  <c r="D1621" i="4" s="1"/>
  <c r="D2098" i="4" s="1"/>
  <c r="D2575" i="4" s="1"/>
  <c r="D3052" i="4" s="1"/>
  <c r="D3529" i="4" s="1"/>
  <c r="E190" i="4"/>
  <c r="E667" i="4" s="1"/>
  <c r="E1144" i="4" s="1"/>
  <c r="E1621" i="4" s="1"/>
  <c r="E2098" i="4" s="1"/>
  <c r="E2575" i="4" s="1"/>
  <c r="E3052" i="4" s="1"/>
  <c r="E3529" i="4" s="1"/>
  <c r="I190" i="4"/>
  <c r="J190" i="4"/>
  <c r="M190" i="4" s="1"/>
  <c r="A191" i="4"/>
  <c r="A668" i="4" s="1"/>
  <c r="A1145" i="4" s="1"/>
  <c r="A1622" i="4" s="1"/>
  <c r="A2099" i="4" s="1"/>
  <c r="A2576" i="4" s="1"/>
  <c r="A3053" i="4" s="1"/>
  <c r="A3530" i="4" s="1"/>
  <c r="B191" i="4"/>
  <c r="B668" i="4" s="1"/>
  <c r="B1145" i="4" s="1"/>
  <c r="B1622" i="4" s="1"/>
  <c r="B2099" i="4" s="1"/>
  <c r="B2576" i="4" s="1"/>
  <c r="B3053" i="4" s="1"/>
  <c r="B3530" i="4" s="1"/>
  <c r="C191" i="4"/>
  <c r="C668" i="4" s="1"/>
  <c r="C1145" i="4" s="1"/>
  <c r="C1622" i="4" s="1"/>
  <c r="C2099" i="4" s="1"/>
  <c r="C2576" i="4" s="1"/>
  <c r="C3053" i="4" s="1"/>
  <c r="C3530" i="4" s="1"/>
  <c r="D191" i="4"/>
  <c r="D668" i="4" s="1"/>
  <c r="D1145" i="4" s="1"/>
  <c r="D1622" i="4" s="1"/>
  <c r="D2099" i="4" s="1"/>
  <c r="D2576" i="4" s="1"/>
  <c r="D3053" i="4" s="1"/>
  <c r="D3530" i="4" s="1"/>
  <c r="E191" i="4"/>
  <c r="E668" i="4" s="1"/>
  <c r="E1145" i="4" s="1"/>
  <c r="E1622" i="4" s="1"/>
  <c r="E2099" i="4" s="1"/>
  <c r="E2576" i="4" s="1"/>
  <c r="E3053" i="4" s="1"/>
  <c r="E3530" i="4" s="1"/>
  <c r="I191" i="4"/>
  <c r="J191" i="4"/>
  <c r="M191" i="4" s="1"/>
  <c r="A192" i="4"/>
  <c r="A669" i="4" s="1"/>
  <c r="A1146" i="4" s="1"/>
  <c r="A1623" i="4" s="1"/>
  <c r="A2100" i="4" s="1"/>
  <c r="A2577" i="4" s="1"/>
  <c r="A3054" i="4" s="1"/>
  <c r="A3531" i="4" s="1"/>
  <c r="B192" i="4"/>
  <c r="B669" i="4" s="1"/>
  <c r="B1146" i="4" s="1"/>
  <c r="B1623" i="4" s="1"/>
  <c r="B2100" i="4" s="1"/>
  <c r="B2577" i="4" s="1"/>
  <c r="B3054" i="4" s="1"/>
  <c r="B3531" i="4" s="1"/>
  <c r="C192" i="4"/>
  <c r="C669" i="4" s="1"/>
  <c r="C1146" i="4" s="1"/>
  <c r="C1623" i="4" s="1"/>
  <c r="C2100" i="4" s="1"/>
  <c r="C2577" i="4" s="1"/>
  <c r="C3054" i="4" s="1"/>
  <c r="C3531" i="4" s="1"/>
  <c r="D192" i="4"/>
  <c r="D669" i="4" s="1"/>
  <c r="D1146" i="4" s="1"/>
  <c r="D1623" i="4" s="1"/>
  <c r="D2100" i="4" s="1"/>
  <c r="D2577" i="4" s="1"/>
  <c r="D3054" i="4" s="1"/>
  <c r="D3531" i="4" s="1"/>
  <c r="E192" i="4"/>
  <c r="E669" i="4" s="1"/>
  <c r="E1146" i="4" s="1"/>
  <c r="E1623" i="4" s="1"/>
  <c r="E2100" i="4" s="1"/>
  <c r="E2577" i="4" s="1"/>
  <c r="E3054" i="4" s="1"/>
  <c r="E3531" i="4" s="1"/>
  <c r="I192" i="4"/>
  <c r="J192" i="4"/>
  <c r="M192" i="4" s="1"/>
  <c r="A193" i="4"/>
  <c r="A670" i="4" s="1"/>
  <c r="A1147" i="4" s="1"/>
  <c r="A1624" i="4" s="1"/>
  <c r="A2101" i="4" s="1"/>
  <c r="A2578" i="4" s="1"/>
  <c r="A3055" i="4" s="1"/>
  <c r="A3532" i="4" s="1"/>
  <c r="B193" i="4"/>
  <c r="B670" i="4" s="1"/>
  <c r="B1147" i="4" s="1"/>
  <c r="B1624" i="4" s="1"/>
  <c r="B2101" i="4" s="1"/>
  <c r="B2578" i="4" s="1"/>
  <c r="B3055" i="4" s="1"/>
  <c r="B3532" i="4" s="1"/>
  <c r="C193" i="4"/>
  <c r="C670" i="4" s="1"/>
  <c r="C1147" i="4" s="1"/>
  <c r="C1624" i="4" s="1"/>
  <c r="C2101" i="4" s="1"/>
  <c r="C2578" i="4" s="1"/>
  <c r="C3055" i="4" s="1"/>
  <c r="C3532" i="4" s="1"/>
  <c r="D193" i="4"/>
  <c r="D670" i="4" s="1"/>
  <c r="D1147" i="4" s="1"/>
  <c r="D1624" i="4" s="1"/>
  <c r="D2101" i="4" s="1"/>
  <c r="D2578" i="4" s="1"/>
  <c r="D3055" i="4" s="1"/>
  <c r="D3532" i="4" s="1"/>
  <c r="E193" i="4"/>
  <c r="E670" i="4" s="1"/>
  <c r="E1147" i="4" s="1"/>
  <c r="E1624" i="4" s="1"/>
  <c r="E2101" i="4" s="1"/>
  <c r="E2578" i="4" s="1"/>
  <c r="E3055" i="4" s="1"/>
  <c r="E3532" i="4" s="1"/>
  <c r="I193" i="4"/>
  <c r="J193" i="4"/>
  <c r="M193" i="4" s="1"/>
  <c r="A194" i="4"/>
  <c r="A671" i="4" s="1"/>
  <c r="A1148" i="4" s="1"/>
  <c r="A1625" i="4" s="1"/>
  <c r="A2102" i="4" s="1"/>
  <c r="A2579" i="4" s="1"/>
  <c r="A3056" i="4" s="1"/>
  <c r="A3533" i="4" s="1"/>
  <c r="B194" i="4"/>
  <c r="B671" i="4" s="1"/>
  <c r="B1148" i="4" s="1"/>
  <c r="B1625" i="4" s="1"/>
  <c r="B2102" i="4" s="1"/>
  <c r="B2579" i="4" s="1"/>
  <c r="B3056" i="4" s="1"/>
  <c r="B3533" i="4" s="1"/>
  <c r="C194" i="4"/>
  <c r="C671" i="4" s="1"/>
  <c r="C1148" i="4" s="1"/>
  <c r="C1625" i="4" s="1"/>
  <c r="C2102" i="4" s="1"/>
  <c r="C2579" i="4" s="1"/>
  <c r="C3056" i="4" s="1"/>
  <c r="C3533" i="4" s="1"/>
  <c r="D194" i="4"/>
  <c r="D671" i="4" s="1"/>
  <c r="D1148" i="4" s="1"/>
  <c r="D1625" i="4" s="1"/>
  <c r="D2102" i="4" s="1"/>
  <c r="D2579" i="4" s="1"/>
  <c r="D3056" i="4" s="1"/>
  <c r="D3533" i="4" s="1"/>
  <c r="E194" i="4"/>
  <c r="E671" i="4" s="1"/>
  <c r="E1148" i="4" s="1"/>
  <c r="E1625" i="4" s="1"/>
  <c r="E2102" i="4" s="1"/>
  <c r="E2579" i="4" s="1"/>
  <c r="E3056" i="4" s="1"/>
  <c r="E3533" i="4" s="1"/>
  <c r="I194" i="4"/>
  <c r="J194" i="4"/>
  <c r="M194" i="4" s="1"/>
  <c r="A195" i="4"/>
  <c r="A672" i="4" s="1"/>
  <c r="A1149" i="4" s="1"/>
  <c r="A1626" i="4" s="1"/>
  <c r="A2103" i="4" s="1"/>
  <c r="A2580" i="4" s="1"/>
  <c r="A3057" i="4" s="1"/>
  <c r="A3534" i="4" s="1"/>
  <c r="B195" i="4"/>
  <c r="B672" i="4" s="1"/>
  <c r="B1149" i="4" s="1"/>
  <c r="B1626" i="4" s="1"/>
  <c r="B2103" i="4" s="1"/>
  <c r="B2580" i="4" s="1"/>
  <c r="B3057" i="4" s="1"/>
  <c r="B3534" i="4" s="1"/>
  <c r="C195" i="4"/>
  <c r="C672" i="4" s="1"/>
  <c r="C1149" i="4" s="1"/>
  <c r="C1626" i="4" s="1"/>
  <c r="C2103" i="4" s="1"/>
  <c r="C2580" i="4" s="1"/>
  <c r="C3057" i="4" s="1"/>
  <c r="C3534" i="4" s="1"/>
  <c r="D195" i="4"/>
  <c r="D672" i="4" s="1"/>
  <c r="D1149" i="4" s="1"/>
  <c r="D1626" i="4" s="1"/>
  <c r="D2103" i="4" s="1"/>
  <c r="D2580" i="4" s="1"/>
  <c r="D3057" i="4" s="1"/>
  <c r="D3534" i="4" s="1"/>
  <c r="E195" i="4"/>
  <c r="E672" i="4" s="1"/>
  <c r="E1149" i="4" s="1"/>
  <c r="E1626" i="4" s="1"/>
  <c r="E2103" i="4" s="1"/>
  <c r="E2580" i="4" s="1"/>
  <c r="E3057" i="4" s="1"/>
  <c r="E3534" i="4" s="1"/>
  <c r="I195" i="4"/>
  <c r="J195" i="4"/>
  <c r="M195" i="4" s="1"/>
  <c r="A196" i="4"/>
  <c r="A673" i="4" s="1"/>
  <c r="A1150" i="4" s="1"/>
  <c r="A1627" i="4" s="1"/>
  <c r="A2104" i="4" s="1"/>
  <c r="A2581" i="4" s="1"/>
  <c r="A3058" i="4" s="1"/>
  <c r="A3535" i="4" s="1"/>
  <c r="B196" i="4"/>
  <c r="B673" i="4" s="1"/>
  <c r="B1150" i="4" s="1"/>
  <c r="B1627" i="4" s="1"/>
  <c r="B2104" i="4" s="1"/>
  <c r="B2581" i="4" s="1"/>
  <c r="B3058" i="4" s="1"/>
  <c r="B3535" i="4" s="1"/>
  <c r="C196" i="4"/>
  <c r="C673" i="4" s="1"/>
  <c r="C1150" i="4" s="1"/>
  <c r="C1627" i="4" s="1"/>
  <c r="C2104" i="4" s="1"/>
  <c r="C2581" i="4" s="1"/>
  <c r="C3058" i="4" s="1"/>
  <c r="C3535" i="4" s="1"/>
  <c r="D196" i="4"/>
  <c r="D673" i="4" s="1"/>
  <c r="D1150" i="4" s="1"/>
  <c r="D1627" i="4" s="1"/>
  <c r="D2104" i="4" s="1"/>
  <c r="D2581" i="4" s="1"/>
  <c r="D3058" i="4" s="1"/>
  <c r="D3535" i="4" s="1"/>
  <c r="E196" i="4"/>
  <c r="E673" i="4" s="1"/>
  <c r="E1150" i="4" s="1"/>
  <c r="E1627" i="4" s="1"/>
  <c r="E2104" i="4" s="1"/>
  <c r="E2581" i="4" s="1"/>
  <c r="E3058" i="4" s="1"/>
  <c r="E3535" i="4" s="1"/>
  <c r="I196" i="4"/>
  <c r="J196" i="4"/>
  <c r="M196" i="4" s="1"/>
  <c r="A197" i="4"/>
  <c r="A674" i="4" s="1"/>
  <c r="A1151" i="4" s="1"/>
  <c r="A1628" i="4" s="1"/>
  <c r="A2105" i="4" s="1"/>
  <c r="A2582" i="4" s="1"/>
  <c r="A3059" i="4" s="1"/>
  <c r="A3536" i="4" s="1"/>
  <c r="B197" i="4"/>
  <c r="B674" i="4" s="1"/>
  <c r="B1151" i="4" s="1"/>
  <c r="B1628" i="4" s="1"/>
  <c r="B2105" i="4" s="1"/>
  <c r="B2582" i="4" s="1"/>
  <c r="B3059" i="4" s="1"/>
  <c r="B3536" i="4" s="1"/>
  <c r="C197" i="4"/>
  <c r="C674" i="4" s="1"/>
  <c r="C1151" i="4" s="1"/>
  <c r="C1628" i="4" s="1"/>
  <c r="C2105" i="4" s="1"/>
  <c r="C2582" i="4" s="1"/>
  <c r="C3059" i="4" s="1"/>
  <c r="C3536" i="4" s="1"/>
  <c r="D197" i="4"/>
  <c r="D674" i="4" s="1"/>
  <c r="D1151" i="4" s="1"/>
  <c r="D1628" i="4" s="1"/>
  <c r="D2105" i="4" s="1"/>
  <c r="D2582" i="4" s="1"/>
  <c r="D3059" i="4" s="1"/>
  <c r="D3536" i="4" s="1"/>
  <c r="E197" i="4"/>
  <c r="E674" i="4" s="1"/>
  <c r="E1151" i="4" s="1"/>
  <c r="E1628" i="4" s="1"/>
  <c r="E2105" i="4" s="1"/>
  <c r="E2582" i="4" s="1"/>
  <c r="E3059" i="4" s="1"/>
  <c r="E3536" i="4" s="1"/>
  <c r="I197" i="4"/>
  <c r="J197" i="4"/>
  <c r="M197" i="4" s="1"/>
  <c r="A198" i="4"/>
  <c r="A675" i="4" s="1"/>
  <c r="A1152" i="4" s="1"/>
  <c r="A1629" i="4" s="1"/>
  <c r="A2106" i="4" s="1"/>
  <c r="A2583" i="4" s="1"/>
  <c r="A3060" i="4" s="1"/>
  <c r="A3537" i="4" s="1"/>
  <c r="B198" i="4"/>
  <c r="B675" i="4" s="1"/>
  <c r="B1152" i="4" s="1"/>
  <c r="B1629" i="4" s="1"/>
  <c r="B2106" i="4" s="1"/>
  <c r="B2583" i="4" s="1"/>
  <c r="B3060" i="4" s="1"/>
  <c r="B3537" i="4" s="1"/>
  <c r="C198" i="4"/>
  <c r="C675" i="4" s="1"/>
  <c r="C1152" i="4" s="1"/>
  <c r="C1629" i="4" s="1"/>
  <c r="C2106" i="4" s="1"/>
  <c r="C2583" i="4" s="1"/>
  <c r="C3060" i="4" s="1"/>
  <c r="C3537" i="4" s="1"/>
  <c r="D198" i="4"/>
  <c r="D675" i="4" s="1"/>
  <c r="D1152" i="4" s="1"/>
  <c r="D1629" i="4" s="1"/>
  <c r="D2106" i="4" s="1"/>
  <c r="D2583" i="4" s="1"/>
  <c r="D3060" i="4" s="1"/>
  <c r="D3537" i="4" s="1"/>
  <c r="E198" i="4"/>
  <c r="E675" i="4" s="1"/>
  <c r="E1152" i="4" s="1"/>
  <c r="E1629" i="4" s="1"/>
  <c r="E2106" i="4" s="1"/>
  <c r="E2583" i="4" s="1"/>
  <c r="E3060" i="4" s="1"/>
  <c r="E3537" i="4" s="1"/>
  <c r="I198" i="4"/>
  <c r="J198" i="4"/>
  <c r="M198" i="4" s="1"/>
  <c r="A199" i="4"/>
  <c r="A676" i="4" s="1"/>
  <c r="A1153" i="4" s="1"/>
  <c r="A1630" i="4" s="1"/>
  <c r="A2107" i="4" s="1"/>
  <c r="A2584" i="4" s="1"/>
  <c r="A3061" i="4" s="1"/>
  <c r="A3538" i="4" s="1"/>
  <c r="B199" i="4"/>
  <c r="B676" i="4" s="1"/>
  <c r="B1153" i="4" s="1"/>
  <c r="B1630" i="4" s="1"/>
  <c r="B2107" i="4" s="1"/>
  <c r="B2584" i="4" s="1"/>
  <c r="B3061" i="4" s="1"/>
  <c r="B3538" i="4" s="1"/>
  <c r="C199" i="4"/>
  <c r="C676" i="4" s="1"/>
  <c r="C1153" i="4" s="1"/>
  <c r="C1630" i="4" s="1"/>
  <c r="C2107" i="4" s="1"/>
  <c r="C2584" i="4" s="1"/>
  <c r="C3061" i="4" s="1"/>
  <c r="C3538" i="4" s="1"/>
  <c r="D199" i="4"/>
  <c r="D676" i="4" s="1"/>
  <c r="D1153" i="4" s="1"/>
  <c r="D1630" i="4" s="1"/>
  <c r="D2107" i="4" s="1"/>
  <c r="D2584" i="4" s="1"/>
  <c r="D3061" i="4" s="1"/>
  <c r="D3538" i="4" s="1"/>
  <c r="E199" i="4"/>
  <c r="E676" i="4" s="1"/>
  <c r="E1153" i="4" s="1"/>
  <c r="E1630" i="4" s="1"/>
  <c r="E2107" i="4" s="1"/>
  <c r="E2584" i="4" s="1"/>
  <c r="E3061" i="4" s="1"/>
  <c r="E3538" i="4" s="1"/>
  <c r="I199" i="4"/>
  <c r="J199" i="4"/>
  <c r="M199" i="4" s="1"/>
  <c r="A200" i="4"/>
  <c r="A677" i="4" s="1"/>
  <c r="A1154" i="4" s="1"/>
  <c r="A1631" i="4" s="1"/>
  <c r="A2108" i="4" s="1"/>
  <c r="A2585" i="4" s="1"/>
  <c r="A3062" i="4" s="1"/>
  <c r="A3539" i="4" s="1"/>
  <c r="B200" i="4"/>
  <c r="B677" i="4" s="1"/>
  <c r="B1154" i="4" s="1"/>
  <c r="B1631" i="4" s="1"/>
  <c r="B2108" i="4" s="1"/>
  <c r="B2585" i="4" s="1"/>
  <c r="B3062" i="4" s="1"/>
  <c r="B3539" i="4" s="1"/>
  <c r="C200" i="4"/>
  <c r="C677" i="4" s="1"/>
  <c r="C1154" i="4" s="1"/>
  <c r="C1631" i="4" s="1"/>
  <c r="C2108" i="4" s="1"/>
  <c r="C2585" i="4" s="1"/>
  <c r="C3062" i="4" s="1"/>
  <c r="C3539" i="4" s="1"/>
  <c r="D200" i="4"/>
  <c r="D677" i="4" s="1"/>
  <c r="D1154" i="4" s="1"/>
  <c r="D1631" i="4" s="1"/>
  <c r="D2108" i="4" s="1"/>
  <c r="D2585" i="4" s="1"/>
  <c r="D3062" i="4" s="1"/>
  <c r="D3539" i="4" s="1"/>
  <c r="E200" i="4"/>
  <c r="E677" i="4" s="1"/>
  <c r="E1154" i="4" s="1"/>
  <c r="E1631" i="4" s="1"/>
  <c r="E2108" i="4" s="1"/>
  <c r="E2585" i="4" s="1"/>
  <c r="E3062" i="4" s="1"/>
  <c r="E3539" i="4" s="1"/>
  <c r="I200" i="4"/>
  <c r="J200" i="4"/>
  <c r="M200" i="4" s="1"/>
  <c r="A201" i="4"/>
  <c r="A678" i="4" s="1"/>
  <c r="A1155" i="4" s="1"/>
  <c r="A1632" i="4" s="1"/>
  <c r="A2109" i="4" s="1"/>
  <c r="A2586" i="4" s="1"/>
  <c r="A3063" i="4" s="1"/>
  <c r="A3540" i="4" s="1"/>
  <c r="B201" i="4"/>
  <c r="B678" i="4" s="1"/>
  <c r="B1155" i="4" s="1"/>
  <c r="B1632" i="4" s="1"/>
  <c r="B2109" i="4" s="1"/>
  <c r="B2586" i="4" s="1"/>
  <c r="B3063" i="4" s="1"/>
  <c r="B3540" i="4" s="1"/>
  <c r="C201" i="4"/>
  <c r="C678" i="4" s="1"/>
  <c r="C1155" i="4" s="1"/>
  <c r="C1632" i="4" s="1"/>
  <c r="C2109" i="4" s="1"/>
  <c r="C2586" i="4" s="1"/>
  <c r="C3063" i="4" s="1"/>
  <c r="C3540" i="4" s="1"/>
  <c r="D201" i="4"/>
  <c r="D678" i="4" s="1"/>
  <c r="D1155" i="4" s="1"/>
  <c r="D1632" i="4" s="1"/>
  <c r="D2109" i="4" s="1"/>
  <c r="D2586" i="4" s="1"/>
  <c r="D3063" i="4" s="1"/>
  <c r="D3540" i="4" s="1"/>
  <c r="E201" i="4"/>
  <c r="E678" i="4" s="1"/>
  <c r="E1155" i="4" s="1"/>
  <c r="E1632" i="4" s="1"/>
  <c r="E2109" i="4" s="1"/>
  <c r="E2586" i="4" s="1"/>
  <c r="E3063" i="4" s="1"/>
  <c r="E3540" i="4" s="1"/>
  <c r="I201" i="4"/>
  <c r="J201" i="4"/>
  <c r="M201" i="4" s="1"/>
  <c r="A202" i="4"/>
  <c r="A679" i="4" s="1"/>
  <c r="A1156" i="4" s="1"/>
  <c r="A1633" i="4" s="1"/>
  <c r="A2110" i="4" s="1"/>
  <c r="A2587" i="4" s="1"/>
  <c r="A3064" i="4" s="1"/>
  <c r="A3541" i="4" s="1"/>
  <c r="B202" i="4"/>
  <c r="B679" i="4" s="1"/>
  <c r="B1156" i="4" s="1"/>
  <c r="B1633" i="4" s="1"/>
  <c r="B2110" i="4" s="1"/>
  <c r="B2587" i="4" s="1"/>
  <c r="B3064" i="4" s="1"/>
  <c r="B3541" i="4" s="1"/>
  <c r="C202" i="4"/>
  <c r="C679" i="4" s="1"/>
  <c r="C1156" i="4" s="1"/>
  <c r="C1633" i="4" s="1"/>
  <c r="C2110" i="4" s="1"/>
  <c r="C2587" i="4" s="1"/>
  <c r="C3064" i="4" s="1"/>
  <c r="C3541" i="4" s="1"/>
  <c r="D202" i="4"/>
  <c r="D679" i="4" s="1"/>
  <c r="D1156" i="4" s="1"/>
  <c r="D1633" i="4" s="1"/>
  <c r="D2110" i="4" s="1"/>
  <c r="D2587" i="4" s="1"/>
  <c r="D3064" i="4" s="1"/>
  <c r="D3541" i="4" s="1"/>
  <c r="E202" i="4"/>
  <c r="E679" i="4" s="1"/>
  <c r="E1156" i="4" s="1"/>
  <c r="E1633" i="4" s="1"/>
  <c r="E2110" i="4" s="1"/>
  <c r="E2587" i="4" s="1"/>
  <c r="E3064" i="4" s="1"/>
  <c r="E3541" i="4" s="1"/>
  <c r="I202" i="4"/>
  <c r="J202" i="4"/>
  <c r="M202" i="4" s="1"/>
  <c r="A203" i="4"/>
  <c r="A680" i="4" s="1"/>
  <c r="A1157" i="4" s="1"/>
  <c r="A1634" i="4" s="1"/>
  <c r="A2111" i="4" s="1"/>
  <c r="A2588" i="4" s="1"/>
  <c r="A3065" i="4" s="1"/>
  <c r="A3542" i="4" s="1"/>
  <c r="B203" i="4"/>
  <c r="B680" i="4" s="1"/>
  <c r="B1157" i="4" s="1"/>
  <c r="B1634" i="4" s="1"/>
  <c r="B2111" i="4" s="1"/>
  <c r="B2588" i="4" s="1"/>
  <c r="B3065" i="4" s="1"/>
  <c r="B3542" i="4" s="1"/>
  <c r="C203" i="4"/>
  <c r="C680" i="4" s="1"/>
  <c r="C1157" i="4" s="1"/>
  <c r="C1634" i="4" s="1"/>
  <c r="C2111" i="4" s="1"/>
  <c r="C2588" i="4" s="1"/>
  <c r="C3065" i="4" s="1"/>
  <c r="C3542" i="4" s="1"/>
  <c r="D203" i="4"/>
  <c r="D680" i="4" s="1"/>
  <c r="D1157" i="4" s="1"/>
  <c r="D1634" i="4" s="1"/>
  <c r="D2111" i="4" s="1"/>
  <c r="D2588" i="4" s="1"/>
  <c r="D3065" i="4" s="1"/>
  <c r="D3542" i="4" s="1"/>
  <c r="E203" i="4"/>
  <c r="E680" i="4" s="1"/>
  <c r="E1157" i="4" s="1"/>
  <c r="E1634" i="4" s="1"/>
  <c r="E2111" i="4" s="1"/>
  <c r="E2588" i="4" s="1"/>
  <c r="E3065" i="4" s="1"/>
  <c r="E3542" i="4" s="1"/>
  <c r="I203" i="4"/>
  <c r="J203" i="4"/>
  <c r="M203" i="4" s="1"/>
  <c r="A204" i="4"/>
  <c r="A681" i="4" s="1"/>
  <c r="A1158" i="4" s="1"/>
  <c r="A1635" i="4" s="1"/>
  <c r="A2112" i="4" s="1"/>
  <c r="A2589" i="4" s="1"/>
  <c r="A3066" i="4" s="1"/>
  <c r="A3543" i="4" s="1"/>
  <c r="B204" i="4"/>
  <c r="B681" i="4" s="1"/>
  <c r="B1158" i="4" s="1"/>
  <c r="B1635" i="4" s="1"/>
  <c r="B2112" i="4" s="1"/>
  <c r="B2589" i="4" s="1"/>
  <c r="B3066" i="4" s="1"/>
  <c r="B3543" i="4" s="1"/>
  <c r="C204" i="4"/>
  <c r="C681" i="4" s="1"/>
  <c r="C1158" i="4" s="1"/>
  <c r="C1635" i="4" s="1"/>
  <c r="C2112" i="4" s="1"/>
  <c r="C2589" i="4" s="1"/>
  <c r="C3066" i="4" s="1"/>
  <c r="C3543" i="4" s="1"/>
  <c r="D204" i="4"/>
  <c r="D681" i="4" s="1"/>
  <c r="D1158" i="4" s="1"/>
  <c r="D1635" i="4" s="1"/>
  <c r="D2112" i="4" s="1"/>
  <c r="D2589" i="4" s="1"/>
  <c r="D3066" i="4" s="1"/>
  <c r="D3543" i="4" s="1"/>
  <c r="E204" i="4"/>
  <c r="E681" i="4" s="1"/>
  <c r="E1158" i="4" s="1"/>
  <c r="E1635" i="4" s="1"/>
  <c r="E2112" i="4" s="1"/>
  <c r="E2589" i="4" s="1"/>
  <c r="E3066" i="4" s="1"/>
  <c r="E3543" i="4" s="1"/>
  <c r="I204" i="4"/>
  <c r="J204" i="4"/>
  <c r="M204" i="4" s="1"/>
  <c r="A205" i="4"/>
  <c r="A682" i="4" s="1"/>
  <c r="A1159" i="4" s="1"/>
  <c r="A1636" i="4" s="1"/>
  <c r="A2113" i="4" s="1"/>
  <c r="A2590" i="4" s="1"/>
  <c r="A3067" i="4" s="1"/>
  <c r="A3544" i="4" s="1"/>
  <c r="B205" i="4"/>
  <c r="B682" i="4" s="1"/>
  <c r="B1159" i="4" s="1"/>
  <c r="B1636" i="4" s="1"/>
  <c r="B2113" i="4" s="1"/>
  <c r="B2590" i="4" s="1"/>
  <c r="B3067" i="4" s="1"/>
  <c r="B3544" i="4" s="1"/>
  <c r="C205" i="4"/>
  <c r="C682" i="4" s="1"/>
  <c r="C1159" i="4" s="1"/>
  <c r="C1636" i="4" s="1"/>
  <c r="C2113" i="4" s="1"/>
  <c r="C2590" i="4" s="1"/>
  <c r="C3067" i="4" s="1"/>
  <c r="C3544" i="4" s="1"/>
  <c r="D205" i="4"/>
  <c r="D682" i="4" s="1"/>
  <c r="D1159" i="4" s="1"/>
  <c r="D1636" i="4" s="1"/>
  <c r="D2113" i="4" s="1"/>
  <c r="D2590" i="4" s="1"/>
  <c r="D3067" i="4" s="1"/>
  <c r="D3544" i="4" s="1"/>
  <c r="E205" i="4"/>
  <c r="E682" i="4" s="1"/>
  <c r="E1159" i="4" s="1"/>
  <c r="E1636" i="4" s="1"/>
  <c r="E2113" i="4" s="1"/>
  <c r="E2590" i="4" s="1"/>
  <c r="E3067" i="4" s="1"/>
  <c r="E3544" i="4" s="1"/>
  <c r="I205" i="4"/>
  <c r="J205" i="4"/>
  <c r="M205" i="4" s="1"/>
  <c r="A206" i="4"/>
  <c r="A683" i="4" s="1"/>
  <c r="A1160" i="4" s="1"/>
  <c r="A1637" i="4" s="1"/>
  <c r="A2114" i="4" s="1"/>
  <c r="A2591" i="4" s="1"/>
  <c r="A3068" i="4" s="1"/>
  <c r="A3545" i="4" s="1"/>
  <c r="B206" i="4"/>
  <c r="B683" i="4" s="1"/>
  <c r="B1160" i="4" s="1"/>
  <c r="B1637" i="4" s="1"/>
  <c r="B2114" i="4" s="1"/>
  <c r="B2591" i="4" s="1"/>
  <c r="B3068" i="4" s="1"/>
  <c r="B3545" i="4" s="1"/>
  <c r="C206" i="4"/>
  <c r="C683" i="4" s="1"/>
  <c r="C1160" i="4" s="1"/>
  <c r="C1637" i="4" s="1"/>
  <c r="C2114" i="4" s="1"/>
  <c r="C2591" i="4" s="1"/>
  <c r="C3068" i="4" s="1"/>
  <c r="C3545" i="4" s="1"/>
  <c r="D206" i="4"/>
  <c r="D683" i="4" s="1"/>
  <c r="D1160" i="4" s="1"/>
  <c r="D1637" i="4" s="1"/>
  <c r="D2114" i="4" s="1"/>
  <c r="D2591" i="4" s="1"/>
  <c r="D3068" i="4" s="1"/>
  <c r="D3545" i="4" s="1"/>
  <c r="E206" i="4"/>
  <c r="E683" i="4" s="1"/>
  <c r="E1160" i="4" s="1"/>
  <c r="E1637" i="4" s="1"/>
  <c r="E2114" i="4" s="1"/>
  <c r="E2591" i="4" s="1"/>
  <c r="E3068" i="4" s="1"/>
  <c r="E3545" i="4" s="1"/>
  <c r="I206" i="4"/>
  <c r="J206" i="4"/>
  <c r="M206" i="4" s="1"/>
  <c r="A207" i="4"/>
  <c r="A684" i="4" s="1"/>
  <c r="A1161" i="4" s="1"/>
  <c r="A1638" i="4" s="1"/>
  <c r="A2115" i="4" s="1"/>
  <c r="A2592" i="4" s="1"/>
  <c r="A3069" i="4" s="1"/>
  <c r="A3546" i="4" s="1"/>
  <c r="B207" i="4"/>
  <c r="B684" i="4" s="1"/>
  <c r="B1161" i="4" s="1"/>
  <c r="B1638" i="4" s="1"/>
  <c r="B2115" i="4" s="1"/>
  <c r="B2592" i="4" s="1"/>
  <c r="B3069" i="4" s="1"/>
  <c r="B3546" i="4" s="1"/>
  <c r="C207" i="4"/>
  <c r="C684" i="4" s="1"/>
  <c r="C1161" i="4" s="1"/>
  <c r="C1638" i="4" s="1"/>
  <c r="C2115" i="4" s="1"/>
  <c r="C2592" i="4" s="1"/>
  <c r="C3069" i="4" s="1"/>
  <c r="C3546" i="4" s="1"/>
  <c r="D207" i="4"/>
  <c r="D684" i="4" s="1"/>
  <c r="D1161" i="4" s="1"/>
  <c r="D1638" i="4" s="1"/>
  <c r="D2115" i="4" s="1"/>
  <c r="D2592" i="4" s="1"/>
  <c r="D3069" i="4" s="1"/>
  <c r="D3546" i="4" s="1"/>
  <c r="E207" i="4"/>
  <c r="E684" i="4" s="1"/>
  <c r="E1161" i="4" s="1"/>
  <c r="E1638" i="4" s="1"/>
  <c r="E2115" i="4" s="1"/>
  <c r="E2592" i="4" s="1"/>
  <c r="E3069" i="4" s="1"/>
  <c r="E3546" i="4" s="1"/>
  <c r="I207" i="4"/>
  <c r="J207" i="4"/>
  <c r="M207" i="4" s="1"/>
  <c r="A208" i="4"/>
  <c r="A685" i="4" s="1"/>
  <c r="A1162" i="4" s="1"/>
  <c r="A1639" i="4" s="1"/>
  <c r="A2116" i="4" s="1"/>
  <c r="A2593" i="4" s="1"/>
  <c r="A3070" i="4" s="1"/>
  <c r="A3547" i="4" s="1"/>
  <c r="B208" i="4"/>
  <c r="B685" i="4" s="1"/>
  <c r="B1162" i="4" s="1"/>
  <c r="B1639" i="4" s="1"/>
  <c r="B2116" i="4" s="1"/>
  <c r="B2593" i="4" s="1"/>
  <c r="B3070" i="4" s="1"/>
  <c r="B3547" i="4" s="1"/>
  <c r="C208" i="4"/>
  <c r="C685" i="4" s="1"/>
  <c r="C1162" i="4" s="1"/>
  <c r="C1639" i="4" s="1"/>
  <c r="C2116" i="4" s="1"/>
  <c r="C2593" i="4" s="1"/>
  <c r="C3070" i="4" s="1"/>
  <c r="C3547" i="4" s="1"/>
  <c r="D208" i="4"/>
  <c r="D685" i="4" s="1"/>
  <c r="D1162" i="4" s="1"/>
  <c r="D1639" i="4" s="1"/>
  <c r="D2116" i="4" s="1"/>
  <c r="D2593" i="4" s="1"/>
  <c r="D3070" i="4" s="1"/>
  <c r="D3547" i="4" s="1"/>
  <c r="E208" i="4"/>
  <c r="E685" i="4" s="1"/>
  <c r="E1162" i="4" s="1"/>
  <c r="E1639" i="4" s="1"/>
  <c r="E2116" i="4" s="1"/>
  <c r="E2593" i="4" s="1"/>
  <c r="E3070" i="4" s="1"/>
  <c r="E3547" i="4" s="1"/>
  <c r="I208" i="4"/>
  <c r="J208" i="4"/>
  <c r="M208" i="4" s="1"/>
  <c r="A209" i="4"/>
  <c r="A686" i="4" s="1"/>
  <c r="A1163" i="4" s="1"/>
  <c r="A1640" i="4" s="1"/>
  <c r="A2117" i="4" s="1"/>
  <c r="A2594" i="4" s="1"/>
  <c r="A3071" i="4" s="1"/>
  <c r="A3548" i="4" s="1"/>
  <c r="B209" i="4"/>
  <c r="B686" i="4" s="1"/>
  <c r="B1163" i="4" s="1"/>
  <c r="B1640" i="4" s="1"/>
  <c r="B2117" i="4" s="1"/>
  <c r="B2594" i="4" s="1"/>
  <c r="B3071" i="4" s="1"/>
  <c r="B3548" i="4" s="1"/>
  <c r="C209" i="4"/>
  <c r="C686" i="4" s="1"/>
  <c r="C1163" i="4" s="1"/>
  <c r="C1640" i="4" s="1"/>
  <c r="C2117" i="4" s="1"/>
  <c r="C2594" i="4" s="1"/>
  <c r="C3071" i="4" s="1"/>
  <c r="C3548" i="4" s="1"/>
  <c r="D209" i="4"/>
  <c r="D686" i="4" s="1"/>
  <c r="D1163" i="4" s="1"/>
  <c r="D1640" i="4" s="1"/>
  <c r="D2117" i="4" s="1"/>
  <c r="D2594" i="4" s="1"/>
  <c r="D3071" i="4" s="1"/>
  <c r="D3548" i="4" s="1"/>
  <c r="E209" i="4"/>
  <c r="E686" i="4" s="1"/>
  <c r="E1163" i="4" s="1"/>
  <c r="E1640" i="4" s="1"/>
  <c r="E2117" i="4" s="1"/>
  <c r="E2594" i="4" s="1"/>
  <c r="E3071" i="4" s="1"/>
  <c r="E3548" i="4" s="1"/>
  <c r="I209" i="4"/>
  <c r="J209" i="4"/>
  <c r="M209" i="4" s="1"/>
  <c r="A210" i="4"/>
  <c r="A687" i="4" s="1"/>
  <c r="A1164" i="4" s="1"/>
  <c r="A1641" i="4" s="1"/>
  <c r="A2118" i="4" s="1"/>
  <c r="A2595" i="4" s="1"/>
  <c r="A3072" i="4" s="1"/>
  <c r="A3549" i="4" s="1"/>
  <c r="B210" i="4"/>
  <c r="B687" i="4" s="1"/>
  <c r="B1164" i="4" s="1"/>
  <c r="B1641" i="4" s="1"/>
  <c r="B2118" i="4" s="1"/>
  <c r="B2595" i="4" s="1"/>
  <c r="B3072" i="4" s="1"/>
  <c r="B3549" i="4" s="1"/>
  <c r="C210" i="4"/>
  <c r="C687" i="4" s="1"/>
  <c r="C1164" i="4" s="1"/>
  <c r="C1641" i="4" s="1"/>
  <c r="C2118" i="4" s="1"/>
  <c r="C2595" i="4" s="1"/>
  <c r="C3072" i="4" s="1"/>
  <c r="C3549" i="4" s="1"/>
  <c r="D210" i="4"/>
  <c r="D687" i="4" s="1"/>
  <c r="D1164" i="4" s="1"/>
  <c r="D1641" i="4" s="1"/>
  <c r="D2118" i="4" s="1"/>
  <c r="D2595" i="4" s="1"/>
  <c r="D3072" i="4" s="1"/>
  <c r="D3549" i="4" s="1"/>
  <c r="E210" i="4"/>
  <c r="E687" i="4" s="1"/>
  <c r="E1164" i="4" s="1"/>
  <c r="E1641" i="4" s="1"/>
  <c r="E2118" i="4" s="1"/>
  <c r="E2595" i="4" s="1"/>
  <c r="E3072" i="4" s="1"/>
  <c r="E3549" i="4" s="1"/>
  <c r="I210" i="4"/>
  <c r="J210" i="4"/>
  <c r="M210" i="4" s="1"/>
  <c r="A211" i="4"/>
  <c r="A688" i="4" s="1"/>
  <c r="A1165" i="4" s="1"/>
  <c r="A1642" i="4" s="1"/>
  <c r="A2119" i="4" s="1"/>
  <c r="A2596" i="4" s="1"/>
  <c r="A3073" i="4" s="1"/>
  <c r="A3550" i="4" s="1"/>
  <c r="B211" i="4"/>
  <c r="B688" i="4" s="1"/>
  <c r="B1165" i="4" s="1"/>
  <c r="B1642" i="4" s="1"/>
  <c r="B2119" i="4" s="1"/>
  <c r="B2596" i="4" s="1"/>
  <c r="B3073" i="4" s="1"/>
  <c r="B3550" i="4" s="1"/>
  <c r="C211" i="4"/>
  <c r="C688" i="4" s="1"/>
  <c r="C1165" i="4" s="1"/>
  <c r="C1642" i="4" s="1"/>
  <c r="C2119" i="4" s="1"/>
  <c r="C2596" i="4" s="1"/>
  <c r="C3073" i="4" s="1"/>
  <c r="C3550" i="4" s="1"/>
  <c r="D211" i="4"/>
  <c r="D688" i="4" s="1"/>
  <c r="D1165" i="4" s="1"/>
  <c r="D1642" i="4" s="1"/>
  <c r="D2119" i="4" s="1"/>
  <c r="D2596" i="4" s="1"/>
  <c r="D3073" i="4" s="1"/>
  <c r="D3550" i="4" s="1"/>
  <c r="E211" i="4"/>
  <c r="E688" i="4" s="1"/>
  <c r="E1165" i="4" s="1"/>
  <c r="E1642" i="4" s="1"/>
  <c r="E2119" i="4" s="1"/>
  <c r="E2596" i="4" s="1"/>
  <c r="E3073" i="4" s="1"/>
  <c r="E3550" i="4" s="1"/>
  <c r="I211" i="4"/>
  <c r="J211" i="4"/>
  <c r="M211" i="4" s="1"/>
  <c r="A212" i="4"/>
  <c r="A689" i="4" s="1"/>
  <c r="A1166" i="4" s="1"/>
  <c r="A1643" i="4" s="1"/>
  <c r="A2120" i="4" s="1"/>
  <c r="A2597" i="4" s="1"/>
  <c r="A3074" i="4" s="1"/>
  <c r="A3551" i="4" s="1"/>
  <c r="B212" i="4"/>
  <c r="B689" i="4" s="1"/>
  <c r="B1166" i="4" s="1"/>
  <c r="B1643" i="4" s="1"/>
  <c r="B2120" i="4" s="1"/>
  <c r="B2597" i="4" s="1"/>
  <c r="B3074" i="4" s="1"/>
  <c r="B3551" i="4" s="1"/>
  <c r="C212" i="4"/>
  <c r="C689" i="4" s="1"/>
  <c r="C1166" i="4" s="1"/>
  <c r="C1643" i="4" s="1"/>
  <c r="C2120" i="4" s="1"/>
  <c r="C2597" i="4" s="1"/>
  <c r="C3074" i="4" s="1"/>
  <c r="C3551" i="4" s="1"/>
  <c r="D212" i="4"/>
  <c r="D689" i="4" s="1"/>
  <c r="D1166" i="4" s="1"/>
  <c r="D1643" i="4" s="1"/>
  <c r="D2120" i="4" s="1"/>
  <c r="D2597" i="4" s="1"/>
  <c r="D3074" i="4" s="1"/>
  <c r="D3551" i="4" s="1"/>
  <c r="E212" i="4"/>
  <c r="E689" i="4" s="1"/>
  <c r="E1166" i="4" s="1"/>
  <c r="E1643" i="4" s="1"/>
  <c r="E2120" i="4" s="1"/>
  <c r="E2597" i="4" s="1"/>
  <c r="E3074" i="4" s="1"/>
  <c r="E3551" i="4" s="1"/>
  <c r="I212" i="4"/>
  <c r="J212" i="4"/>
  <c r="M212" i="4" s="1"/>
  <c r="A213" i="4"/>
  <c r="A690" i="4" s="1"/>
  <c r="A1167" i="4" s="1"/>
  <c r="A1644" i="4" s="1"/>
  <c r="A2121" i="4" s="1"/>
  <c r="A2598" i="4" s="1"/>
  <c r="A3075" i="4" s="1"/>
  <c r="A3552" i="4" s="1"/>
  <c r="B213" i="4"/>
  <c r="B690" i="4" s="1"/>
  <c r="B1167" i="4" s="1"/>
  <c r="B1644" i="4" s="1"/>
  <c r="B2121" i="4" s="1"/>
  <c r="B2598" i="4" s="1"/>
  <c r="B3075" i="4" s="1"/>
  <c r="B3552" i="4" s="1"/>
  <c r="C213" i="4"/>
  <c r="C690" i="4" s="1"/>
  <c r="C1167" i="4" s="1"/>
  <c r="C1644" i="4" s="1"/>
  <c r="C2121" i="4" s="1"/>
  <c r="C2598" i="4" s="1"/>
  <c r="C3075" i="4" s="1"/>
  <c r="C3552" i="4" s="1"/>
  <c r="D213" i="4"/>
  <c r="D690" i="4" s="1"/>
  <c r="D1167" i="4" s="1"/>
  <c r="D1644" i="4" s="1"/>
  <c r="D2121" i="4" s="1"/>
  <c r="D2598" i="4" s="1"/>
  <c r="D3075" i="4" s="1"/>
  <c r="D3552" i="4" s="1"/>
  <c r="E213" i="4"/>
  <c r="E690" i="4" s="1"/>
  <c r="E1167" i="4" s="1"/>
  <c r="E1644" i="4" s="1"/>
  <c r="E2121" i="4" s="1"/>
  <c r="E2598" i="4" s="1"/>
  <c r="E3075" i="4" s="1"/>
  <c r="E3552" i="4" s="1"/>
  <c r="I213" i="4"/>
  <c r="J213" i="4"/>
  <c r="M213" i="4" s="1"/>
  <c r="A214" i="4"/>
  <c r="A691" i="4" s="1"/>
  <c r="A1168" i="4" s="1"/>
  <c r="A1645" i="4" s="1"/>
  <c r="A2122" i="4" s="1"/>
  <c r="A2599" i="4" s="1"/>
  <c r="A3076" i="4" s="1"/>
  <c r="A3553" i="4" s="1"/>
  <c r="B214" i="4"/>
  <c r="B691" i="4" s="1"/>
  <c r="B1168" i="4" s="1"/>
  <c r="B1645" i="4" s="1"/>
  <c r="B2122" i="4" s="1"/>
  <c r="B2599" i="4" s="1"/>
  <c r="B3076" i="4" s="1"/>
  <c r="B3553" i="4" s="1"/>
  <c r="C214" i="4"/>
  <c r="C691" i="4" s="1"/>
  <c r="C1168" i="4" s="1"/>
  <c r="C1645" i="4" s="1"/>
  <c r="C2122" i="4" s="1"/>
  <c r="C2599" i="4" s="1"/>
  <c r="C3076" i="4" s="1"/>
  <c r="C3553" i="4" s="1"/>
  <c r="D214" i="4"/>
  <c r="D691" i="4" s="1"/>
  <c r="D1168" i="4" s="1"/>
  <c r="D1645" i="4" s="1"/>
  <c r="D2122" i="4" s="1"/>
  <c r="D2599" i="4" s="1"/>
  <c r="D3076" i="4" s="1"/>
  <c r="D3553" i="4" s="1"/>
  <c r="E214" i="4"/>
  <c r="E691" i="4" s="1"/>
  <c r="E1168" i="4" s="1"/>
  <c r="E1645" i="4" s="1"/>
  <c r="E2122" i="4" s="1"/>
  <c r="E2599" i="4" s="1"/>
  <c r="E3076" i="4" s="1"/>
  <c r="E3553" i="4" s="1"/>
  <c r="I214" i="4"/>
  <c r="J214" i="4"/>
  <c r="M214" i="4" s="1"/>
  <c r="A215" i="4"/>
  <c r="A692" i="4" s="1"/>
  <c r="A1169" i="4" s="1"/>
  <c r="A1646" i="4" s="1"/>
  <c r="A2123" i="4" s="1"/>
  <c r="A2600" i="4" s="1"/>
  <c r="A3077" i="4" s="1"/>
  <c r="A3554" i="4" s="1"/>
  <c r="B215" i="4"/>
  <c r="B692" i="4" s="1"/>
  <c r="B1169" i="4" s="1"/>
  <c r="B1646" i="4" s="1"/>
  <c r="B2123" i="4" s="1"/>
  <c r="B2600" i="4" s="1"/>
  <c r="B3077" i="4" s="1"/>
  <c r="B3554" i="4" s="1"/>
  <c r="C215" i="4"/>
  <c r="C692" i="4" s="1"/>
  <c r="C1169" i="4" s="1"/>
  <c r="C1646" i="4" s="1"/>
  <c r="C2123" i="4" s="1"/>
  <c r="C2600" i="4" s="1"/>
  <c r="C3077" i="4" s="1"/>
  <c r="C3554" i="4" s="1"/>
  <c r="D215" i="4"/>
  <c r="D692" i="4" s="1"/>
  <c r="D1169" i="4" s="1"/>
  <c r="D1646" i="4" s="1"/>
  <c r="D2123" i="4" s="1"/>
  <c r="D2600" i="4" s="1"/>
  <c r="D3077" i="4" s="1"/>
  <c r="D3554" i="4" s="1"/>
  <c r="E215" i="4"/>
  <c r="E692" i="4" s="1"/>
  <c r="E1169" i="4" s="1"/>
  <c r="E1646" i="4" s="1"/>
  <c r="E2123" i="4" s="1"/>
  <c r="E2600" i="4" s="1"/>
  <c r="E3077" i="4" s="1"/>
  <c r="E3554" i="4" s="1"/>
  <c r="I215" i="4"/>
  <c r="J215" i="4"/>
  <c r="M215" i="4" s="1"/>
  <c r="A216" i="4"/>
  <c r="A693" i="4" s="1"/>
  <c r="A1170" i="4" s="1"/>
  <c r="A1647" i="4" s="1"/>
  <c r="A2124" i="4" s="1"/>
  <c r="A2601" i="4" s="1"/>
  <c r="A3078" i="4" s="1"/>
  <c r="A3555" i="4" s="1"/>
  <c r="B216" i="4"/>
  <c r="B693" i="4" s="1"/>
  <c r="B1170" i="4" s="1"/>
  <c r="B1647" i="4" s="1"/>
  <c r="B2124" i="4" s="1"/>
  <c r="B2601" i="4" s="1"/>
  <c r="B3078" i="4" s="1"/>
  <c r="B3555" i="4" s="1"/>
  <c r="C216" i="4"/>
  <c r="C693" i="4" s="1"/>
  <c r="C1170" i="4" s="1"/>
  <c r="C1647" i="4" s="1"/>
  <c r="C2124" i="4" s="1"/>
  <c r="C2601" i="4" s="1"/>
  <c r="C3078" i="4" s="1"/>
  <c r="C3555" i="4" s="1"/>
  <c r="D216" i="4"/>
  <c r="D693" i="4" s="1"/>
  <c r="D1170" i="4" s="1"/>
  <c r="D1647" i="4" s="1"/>
  <c r="D2124" i="4" s="1"/>
  <c r="D2601" i="4" s="1"/>
  <c r="D3078" i="4" s="1"/>
  <c r="D3555" i="4" s="1"/>
  <c r="E216" i="4"/>
  <c r="E693" i="4" s="1"/>
  <c r="E1170" i="4" s="1"/>
  <c r="E1647" i="4" s="1"/>
  <c r="E2124" i="4" s="1"/>
  <c r="E2601" i="4" s="1"/>
  <c r="E3078" i="4" s="1"/>
  <c r="E3555" i="4" s="1"/>
  <c r="I216" i="4"/>
  <c r="J216" i="4"/>
  <c r="M216" i="4" s="1"/>
  <c r="A217" i="4"/>
  <c r="A694" i="4" s="1"/>
  <c r="A1171" i="4" s="1"/>
  <c r="A1648" i="4" s="1"/>
  <c r="A2125" i="4" s="1"/>
  <c r="A2602" i="4" s="1"/>
  <c r="A3079" i="4" s="1"/>
  <c r="A3556" i="4" s="1"/>
  <c r="B217" i="4"/>
  <c r="B694" i="4" s="1"/>
  <c r="B1171" i="4" s="1"/>
  <c r="B1648" i="4" s="1"/>
  <c r="B2125" i="4" s="1"/>
  <c r="B2602" i="4" s="1"/>
  <c r="B3079" i="4" s="1"/>
  <c r="B3556" i="4" s="1"/>
  <c r="C217" i="4"/>
  <c r="C694" i="4" s="1"/>
  <c r="C1171" i="4" s="1"/>
  <c r="C1648" i="4" s="1"/>
  <c r="C2125" i="4" s="1"/>
  <c r="C2602" i="4" s="1"/>
  <c r="C3079" i="4" s="1"/>
  <c r="C3556" i="4" s="1"/>
  <c r="D217" i="4"/>
  <c r="D694" i="4" s="1"/>
  <c r="D1171" i="4" s="1"/>
  <c r="D1648" i="4" s="1"/>
  <c r="D2125" i="4" s="1"/>
  <c r="D2602" i="4" s="1"/>
  <c r="D3079" i="4" s="1"/>
  <c r="D3556" i="4" s="1"/>
  <c r="E217" i="4"/>
  <c r="E694" i="4" s="1"/>
  <c r="E1171" i="4" s="1"/>
  <c r="E1648" i="4" s="1"/>
  <c r="E2125" i="4" s="1"/>
  <c r="E2602" i="4" s="1"/>
  <c r="E3079" i="4" s="1"/>
  <c r="E3556" i="4" s="1"/>
  <c r="I217" i="4"/>
  <c r="J217" i="4"/>
  <c r="M217" i="4" s="1"/>
  <c r="A218" i="4"/>
  <c r="A695" i="4" s="1"/>
  <c r="A1172" i="4" s="1"/>
  <c r="A1649" i="4" s="1"/>
  <c r="A2126" i="4" s="1"/>
  <c r="A2603" i="4" s="1"/>
  <c r="A3080" i="4" s="1"/>
  <c r="A3557" i="4" s="1"/>
  <c r="B218" i="4"/>
  <c r="B695" i="4" s="1"/>
  <c r="B1172" i="4" s="1"/>
  <c r="B1649" i="4" s="1"/>
  <c r="B2126" i="4" s="1"/>
  <c r="B2603" i="4" s="1"/>
  <c r="B3080" i="4" s="1"/>
  <c r="B3557" i="4" s="1"/>
  <c r="C218" i="4"/>
  <c r="C695" i="4" s="1"/>
  <c r="C1172" i="4" s="1"/>
  <c r="C1649" i="4" s="1"/>
  <c r="C2126" i="4" s="1"/>
  <c r="C2603" i="4" s="1"/>
  <c r="C3080" i="4" s="1"/>
  <c r="C3557" i="4" s="1"/>
  <c r="D218" i="4"/>
  <c r="D695" i="4" s="1"/>
  <c r="D1172" i="4" s="1"/>
  <c r="D1649" i="4" s="1"/>
  <c r="D2126" i="4" s="1"/>
  <c r="D2603" i="4" s="1"/>
  <c r="D3080" i="4" s="1"/>
  <c r="D3557" i="4" s="1"/>
  <c r="E218" i="4"/>
  <c r="E695" i="4" s="1"/>
  <c r="E1172" i="4" s="1"/>
  <c r="E1649" i="4" s="1"/>
  <c r="E2126" i="4" s="1"/>
  <c r="E2603" i="4" s="1"/>
  <c r="E3080" i="4" s="1"/>
  <c r="E3557" i="4" s="1"/>
  <c r="I218" i="4"/>
  <c r="J218" i="4"/>
  <c r="M218" i="4" s="1"/>
  <c r="A219" i="4"/>
  <c r="A696" i="4" s="1"/>
  <c r="A1173" i="4" s="1"/>
  <c r="A1650" i="4" s="1"/>
  <c r="A2127" i="4" s="1"/>
  <c r="A2604" i="4" s="1"/>
  <c r="A3081" i="4" s="1"/>
  <c r="A3558" i="4" s="1"/>
  <c r="B219" i="4"/>
  <c r="B696" i="4" s="1"/>
  <c r="B1173" i="4" s="1"/>
  <c r="B1650" i="4" s="1"/>
  <c r="B2127" i="4" s="1"/>
  <c r="B2604" i="4" s="1"/>
  <c r="B3081" i="4" s="1"/>
  <c r="B3558" i="4" s="1"/>
  <c r="C219" i="4"/>
  <c r="C696" i="4" s="1"/>
  <c r="C1173" i="4" s="1"/>
  <c r="C1650" i="4" s="1"/>
  <c r="C2127" i="4" s="1"/>
  <c r="C2604" i="4" s="1"/>
  <c r="C3081" i="4" s="1"/>
  <c r="C3558" i="4" s="1"/>
  <c r="D219" i="4"/>
  <c r="D696" i="4" s="1"/>
  <c r="D1173" i="4" s="1"/>
  <c r="D1650" i="4" s="1"/>
  <c r="D2127" i="4" s="1"/>
  <c r="D2604" i="4" s="1"/>
  <c r="D3081" i="4" s="1"/>
  <c r="D3558" i="4" s="1"/>
  <c r="E219" i="4"/>
  <c r="E696" i="4" s="1"/>
  <c r="E1173" i="4" s="1"/>
  <c r="E1650" i="4" s="1"/>
  <c r="E2127" i="4" s="1"/>
  <c r="E2604" i="4" s="1"/>
  <c r="E3081" i="4" s="1"/>
  <c r="E3558" i="4" s="1"/>
  <c r="I219" i="4"/>
  <c r="J219" i="4"/>
  <c r="M219" i="4" s="1"/>
  <c r="A220" i="4"/>
  <c r="A697" i="4" s="1"/>
  <c r="A1174" i="4" s="1"/>
  <c r="A1651" i="4" s="1"/>
  <c r="A2128" i="4" s="1"/>
  <c r="A2605" i="4" s="1"/>
  <c r="A3082" i="4" s="1"/>
  <c r="A3559" i="4" s="1"/>
  <c r="B220" i="4"/>
  <c r="B697" i="4" s="1"/>
  <c r="B1174" i="4" s="1"/>
  <c r="B1651" i="4" s="1"/>
  <c r="B2128" i="4" s="1"/>
  <c r="B2605" i="4" s="1"/>
  <c r="B3082" i="4" s="1"/>
  <c r="B3559" i="4" s="1"/>
  <c r="C220" i="4"/>
  <c r="C697" i="4" s="1"/>
  <c r="C1174" i="4" s="1"/>
  <c r="C1651" i="4" s="1"/>
  <c r="C2128" i="4" s="1"/>
  <c r="C2605" i="4" s="1"/>
  <c r="C3082" i="4" s="1"/>
  <c r="C3559" i="4" s="1"/>
  <c r="D220" i="4"/>
  <c r="D697" i="4" s="1"/>
  <c r="D1174" i="4" s="1"/>
  <c r="D1651" i="4" s="1"/>
  <c r="D2128" i="4" s="1"/>
  <c r="D2605" i="4" s="1"/>
  <c r="D3082" i="4" s="1"/>
  <c r="D3559" i="4" s="1"/>
  <c r="E220" i="4"/>
  <c r="E697" i="4" s="1"/>
  <c r="E1174" i="4" s="1"/>
  <c r="E1651" i="4" s="1"/>
  <c r="E2128" i="4" s="1"/>
  <c r="E2605" i="4" s="1"/>
  <c r="E3082" i="4" s="1"/>
  <c r="E3559" i="4" s="1"/>
  <c r="I220" i="4"/>
  <c r="J220" i="4"/>
  <c r="M220" i="4" s="1"/>
  <c r="A221" i="4"/>
  <c r="A698" i="4" s="1"/>
  <c r="A1175" i="4" s="1"/>
  <c r="A1652" i="4" s="1"/>
  <c r="A2129" i="4" s="1"/>
  <c r="A2606" i="4" s="1"/>
  <c r="A3083" i="4" s="1"/>
  <c r="A3560" i="4" s="1"/>
  <c r="B221" i="4"/>
  <c r="B698" i="4" s="1"/>
  <c r="B1175" i="4" s="1"/>
  <c r="B1652" i="4" s="1"/>
  <c r="B2129" i="4" s="1"/>
  <c r="B2606" i="4" s="1"/>
  <c r="B3083" i="4" s="1"/>
  <c r="B3560" i="4" s="1"/>
  <c r="C221" i="4"/>
  <c r="C698" i="4" s="1"/>
  <c r="C1175" i="4" s="1"/>
  <c r="C1652" i="4" s="1"/>
  <c r="C2129" i="4" s="1"/>
  <c r="C2606" i="4" s="1"/>
  <c r="C3083" i="4" s="1"/>
  <c r="C3560" i="4" s="1"/>
  <c r="D221" i="4"/>
  <c r="D698" i="4" s="1"/>
  <c r="D1175" i="4" s="1"/>
  <c r="D1652" i="4" s="1"/>
  <c r="D2129" i="4" s="1"/>
  <c r="D2606" i="4" s="1"/>
  <c r="D3083" i="4" s="1"/>
  <c r="D3560" i="4" s="1"/>
  <c r="E221" i="4"/>
  <c r="E698" i="4" s="1"/>
  <c r="E1175" i="4" s="1"/>
  <c r="E1652" i="4" s="1"/>
  <c r="E2129" i="4" s="1"/>
  <c r="E2606" i="4" s="1"/>
  <c r="E3083" i="4" s="1"/>
  <c r="E3560" i="4" s="1"/>
  <c r="I221" i="4"/>
  <c r="J221" i="4"/>
  <c r="M221" i="4" s="1"/>
  <c r="A222" i="4"/>
  <c r="A699" i="4" s="1"/>
  <c r="A1176" i="4" s="1"/>
  <c r="A1653" i="4" s="1"/>
  <c r="A2130" i="4" s="1"/>
  <c r="A2607" i="4" s="1"/>
  <c r="A3084" i="4" s="1"/>
  <c r="A3561" i="4" s="1"/>
  <c r="B222" i="4"/>
  <c r="B699" i="4" s="1"/>
  <c r="B1176" i="4" s="1"/>
  <c r="B1653" i="4" s="1"/>
  <c r="B2130" i="4" s="1"/>
  <c r="B2607" i="4" s="1"/>
  <c r="B3084" i="4" s="1"/>
  <c r="B3561" i="4" s="1"/>
  <c r="C222" i="4"/>
  <c r="C699" i="4" s="1"/>
  <c r="C1176" i="4" s="1"/>
  <c r="C1653" i="4" s="1"/>
  <c r="C2130" i="4" s="1"/>
  <c r="C2607" i="4" s="1"/>
  <c r="C3084" i="4" s="1"/>
  <c r="C3561" i="4" s="1"/>
  <c r="D222" i="4"/>
  <c r="D699" i="4" s="1"/>
  <c r="D1176" i="4" s="1"/>
  <c r="D1653" i="4" s="1"/>
  <c r="D2130" i="4" s="1"/>
  <c r="D2607" i="4" s="1"/>
  <c r="D3084" i="4" s="1"/>
  <c r="D3561" i="4" s="1"/>
  <c r="E222" i="4"/>
  <c r="E699" i="4" s="1"/>
  <c r="E1176" i="4" s="1"/>
  <c r="E1653" i="4" s="1"/>
  <c r="E2130" i="4" s="1"/>
  <c r="E2607" i="4" s="1"/>
  <c r="E3084" i="4" s="1"/>
  <c r="E3561" i="4" s="1"/>
  <c r="I222" i="4"/>
  <c r="J222" i="4"/>
  <c r="M222" i="4" s="1"/>
  <c r="A223" i="4"/>
  <c r="A700" i="4" s="1"/>
  <c r="A1177" i="4" s="1"/>
  <c r="A1654" i="4" s="1"/>
  <c r="A2131" i="4" s="1"/>
  <c r="A2608" i="4" s="1"/>
  <c r="A3085" i="4" s="1"/>
  <c r="A3562" i="4" s="1"/>
  <c r="B223" i="4"/>
  <c r="B700" i="4" s="1"/>
  <c r="B1177" i="4" s="1"/>
  <c r="B1654" i="4" s="1"/>
  <c r="B2131" i="4" s="1"/>
  <c r="B2608" i="4" s="1"/>
  <c r="B3085" i="4" s="1"/>
  <c r="B3562" i="4" s="1"/>
  <c r="C223" i="4"/>
  <c r="C700" i="4" s="1"/>
  <c r="C1177" i="4" s="1"/>
  <c r="C1654" i="4" s="1"/>
  <c r="C2131" i="4" s="1"/>
  <c r="C2608" i="4" s="1"/>
  <c r="C3085" i="4" s="1"/>
  <c r="C3562" i="4" s="1"/>
  <c r="D223" i="4"/>
  <c r="D700" i="4" s="1"/>
  <c r="D1177" i="4" s="1"/>
  <c r="D1654" i="4" s="1"/>
  <c r="D2131" i="4" s="1"/>
  <c r="D2608" i="4" s="1"/>
  <c r="D3085" i="4" s="1"/>
  <c r="D3562" i="4" s="1"/>
  <c r="E223" i="4"/>
  <c r="E700" i="4" s="1"/>
  <c r="E1177" i="4" s="1"/>
  <c r="E1654" i="4" s="1"/>
  <c r="E2131" i="4" s="1"/>
  <c r="E2608" i="4" s="1"/>
  <c r="E3085" i="4" s="1"/>
  <c r="E3562" i="4" s="1"/>
  <c r="I223" i="4"/>
  <c r="J223" i="4"/>
  <c r="M223" i="4" s="1"/>
  <c r="A224" i="4"/>
  <c r="A701" i="4" s="1"/>
  <c r="A1178" i="4" s="1"/>
  <c r="A1655" i="4" s="1"/>
  <c r="A2132" i="4" s="1"/>
  <c r="A2609" i="4" s="1"/>
  <c r="A3086" i="4" s="1"/>
  <c r="A3563" i="4" s="1"/>
  <c r="B224" i="4"/>
  <c r="B701" i="4" s="1"/>
  <c r="B1178" i="4" s="1"/>
  <c r="B1655" i="4" s="1"/>
  <c r="B2132" i="4" s="1"/>
  <c r="B2609" i="4" s="1"/>
  <c r="B3086" i="4" s="1"/>
  <c r="B3563" i="4" s="1"/>
  <c r="C224" i="4"/>
  <c r="C701" i="4" s="1"/>
  <c r="C1178" i="4" s="1"/>
  <c r="C1655" i="4" s="1"/>
  <c r="C2132" i="4" s="1"/>
  <c r="C2609" i="4" s="1"/>
  <c r="C3086" i="4" s="1"/>
  <c r="C3563" i="4" s="1"/>
  <c r="D224" i="4"/>
  <c r="D701" i="4" s="1"/>
  <c r="D1178" i="4" s="1"/>
  <c r="D1655" i="4" s="1"/>
  <c r="D2132" i="4" s="1"/>
  <c r="D2609" i="4" s="1"/>
  <c r="D3086" i="4" s="1"/>
  <c r="D3563" i="4" s="1"/>
  <c r="E224" i="4"/>
  <c r="E701" i="4" s="1"/>
  <c r="E1178" i="4" s="1"/>
  <c r="E1655" i="4" s="1"/>
  <c r="E2132" i="4" s="1"/>
  <c r="E2609" i="4" s="1"/>
  <c r="E3086" i="4" s="1"/>
  <c r="E3563" i="4" s="1"/>
  <c r="I224" i="4"/>
  <c r="J224" i="4"/>
  <c r="M224" i="4" s="1"/>
  <c r="A225" i="4"/>
  <c r="A702" i="4" s="1"/>
  <c r="A1179" i="4" s="1"/>
  <c r="A1656" i="4" s="1"/>
  <c r="A2133" i="4" s="1"/>
  <c r="A2610" i="4" s="1"/>
  <c r="A3087" i="4" s="1"/>
  <c r="A3564" i="4" s="1"/>
  <c r="B225" i="4"/>
  <c r="B702" i="4" s="1"/>
  <c r="B1179" i="4" s="1"/>
  <c r="B1656" i="4" s="1"/>
  <c r="B2133" i="4" s="1"/>
  <c r="B2610" i="4" s="1"/>
  <c r="B3087" i="4" s="1"/>
  <c r="B3564" i="4" s="1"/>
  <c r="C225" i="4"/>
  <c r="C702" i="4" s="1"/>
  <c r="C1179" i="4" s="1"/>
  <c r="C1656" i="4" s="1"/>
  <c r="C2133" i="4" s="1"/>
  <c r="C2610" i="4" s="1"/>
  <c r="C3087" i="4" s="1"/>
  <c r="C3564" i="4" s="1"/>
  <c r="D225" i="4"/>
  <c r="D702" i="4" s="1"/>
  <c r="D1179" i="4" s="1"/>
  <c r="D1656" i="4" s="1"/>
  <c r="D2133" i="4" s="1"/>
  <c r="D2610" i="4" s="1"/>
  <c r="D3087" i="4" s="1"/>
  <c r="D3564" i="4" s="1"/>
  <c r="E225" i="4"/>
  <c r="E702" i="4" s="1"/>
  <c r="E1179" i="4" s="1"/>
  <c r="E1656" i="4" s="1"/>
  <c r="E2133" i="4" s="1"/>
  <c r="E2610" i="4" s="1"/>
  <c r="E3087" i="4" s="1"/>
  <c r="E3564" i="4" s="1"/>
  <c r="I225" i="4"/>
  <c r="J225" i="4"/>
  <c r="M225" i="4" s="1"/>
  <c r="A226" i="4"/>
  <c r="A703" i="4" s="1"/>
  <c r="A1180" i="4" s="1"/>
  <c r="A1657" i="4" s="1"/>
  <c r="A2134" i="4" s="1"/>
  <c r="A2611" i="4" s="1"/>
  <c r="A3088" i="4" s="1"/>
  <c r="A3565" i="4" s="1"/>
  <c r="B226" i="4"/>
  <c r="B703" i="4" s="1"/>
  <c r="B1180" i="4" s="1"/>
  <c r="B1657" i="4" s="1"/>
  <c r="B2134" i="4" s="1"/>
  <c r="B2611" i="4" s="1"/>
  <c r="B3088" i="4" s="1"/>
  <c r="B3565" i="4" s="1"/>
  <c r="C226" i="4"/>
  <c r="C703" i="4" s="1"/>
  <c r="C1180" i="4" s="1"/>
  <c r="C1657" i="4" s="1"/>
  <c r="C2134" i="4" s="1"/>
  <c r="C2611" i="4" s="1"/>
  <c r="C3088" i="4" s="1"/>
  <c r="C3565" i="4" s="1"/>
  <c r="D226" i="4"/>
  <c r="D703" i="4" s="1"/>
  <c r="D1180" i="4" s="1"/>
  <c r="D1657" i="4" s="1"/>
  <c r="D2134" i="4" s="1"/>
  <c r="D2611" i="4" s="1"/>
  <c r="D3088" i="4" s="1"/>
  <c r="D3565" i="4" s="1"/>
  <c r="E226" i="4"/>
  <c r="E703" i="4" s="1"/>
  <c r="E1180" i="4" s="1"/>
  <c r="E1657" i="4" s="1"/>
  <c r="E2134" i="4" s="1"/>
  <c r="E2611" i="4" s="1"/>
  <c r="E3088" i="4" s="1"/>
  <c r="E3565" i="4" s="1"/>
  <c r="I226" i="4"/>
  <c r="J226" i="4"/>
  <c r="M226" i="4" s="1"/>
  <c r="A227" i="4"/>
  <c r="A704" i="4" s="1"/>
  <c r="A1181" i="4" s="1"/>
  <c r="A1658" i="4" s="1"/>
  <c r="A2135" i="4" s="1"/>
  <c r="A2612" i="4" s="1"/>
  <c r="A3089" i="4" s="1"/>
  <c r="A3566" i="4" s="1"/>
  <c r="B227" i="4"/>
  <c r="B704" i="4" s="1"/>
  <c r="B1181" i="4" s="1"/>
  <c r="B1658" i="4" s="1"/>
  <c r="B2135" i="4" s="1"/>
  <c r="B2612" i="4" s="1"/>
  <c r="B3089" i="4" s="1"/>
  <c r="B3566" i="4" s="1"/>
  <c r="C227" i="4"/>
  <c r="C704" i="4" s="1"/>
  <c r="C1181" i="4" s="1"/>
  <c r="C1658" i="4" s="1"/>
  <c r="C2135" i="4" s="1"/>
  <c r="C2612" i="4" s="1"/>
  <c r="C3089" i="4" s="1"/>
  <c r="C3566" i="4" s="1"/>
  <c r="D227" i="4"/>
  <c r="D704" i="4" s="1"/>
  <c r="D1181" i="4" s="1"/>
  <c r="D1658" i="4" s="1"/>
  <c r="D2135" i="4" s="1"/>
  <c r="D2612" i="4" s="1"/>
  <c r="D3089" i="4" s="1"/>
  <c r="D3566" i="4" s="1"/>
  <c r="E227" i="4"/>
  <c r="E704" i="4" s="1"/>
  <c r="E1181" i="4" s="1"/>
  <c r="E1658" i="4" s="1"/>
  <c r="E2135" i="4" s="1"/>
  <c r="E2612" i="4" s="1"/>
  <c r="E3089" i="4" s="1"/>
  <c r="E3566" i="4" s="1"/>
  <c r="I227" i="4"/>
  <c r="J227" i="4"/>
  <c r="M227" i="4" s="1"/>
  <c r="A228" i="4"/>
  <c r="A705" i="4" s="1"/>
  <c r="A1182" i="4" s="1"/>
  <c r="A1659" i="4" s="1"/>
  <c r="A2136" i="4" s="1"/>
  <c r="A2613" i="4" s="1"/>
  <c r="A3090" i="4" s="1"/>
  <c r="A3567" i="4" s="1"/>
  <c r="B228" i="4"/>
  <c r="B705" i="4" s="1"/>
  <c r="B1182" i="4" s="1"/>
  <c r="B1659" i="4" s="1"/>
  <c r="B2136" i="4" s="1"/>
  <c r="B2613" i="4" s="1"/>
  <c r="B3090" i="4" s="1"/>
  <c r="B3567" i="4" s="1"/>
  <c r="C228" i="4"/>
  <c r="C705" i="4" s="1"/>
  <c r="C1182" i="4" s="1"/>
  <c r="C1659" i="4" s="1"/>
  <c r="C2136" i="4" s="1"/>
  <c r="C2613" i="4" s="1"/>
  <c r="C3090" i="4" s="1"/>
  <c r="C3567" i="4" s="1"/>
  <c r="D228" i="4"/>
  <c r="D705" i="4" s="1"/>
  <c r="D1182" i="4" s="1"/>
  <c r="D1659" i="4" s="1"/>
  <c r="D2136" i="4" s="1"/>
  <c r="D2613" i="4" s="1"/>
  <c r="D3090" i="4" s="1"/>
  <c r="D3567" i="4" s="1"/>
  <c r="E228" i="4"/>
  <c r="E705" i="4" s="1"/>
  <c r="E1182" i="4" s="1"/>
  <c r="E1659" i="4" s="1"/>
  <c r="E2136" i="4" s="1"/>
  <c r="E2613" i="4" s="1"/>
  <c r="E3090" i="4" s="1"/>
  <c r="E3567" i="4" s="1"/>
  <c r="I228" i="4"/>
  <c r="J228" i="4"/>
  <c r="M228" i="4" s="1"/>
  <c r="A229" i="4"/>
  <c r="A706" i="4" s="1"/>
  <c r="A1183" i="4" s="1"/>
  <c r="A1660" i="4" s="1"/>
  <c r="A2137" i="4" s="1"/>
  <c r="A2614" i="4" s="1"/>
  <c r="A3091" i="4" s="1"/>
  <c r="A3568" i="4" s="1"/>
  <c r="B229" i="4"/>
  <c r="B706" i="4" s="1"/>
  <c r="B1183" i="4" s="1"/>
  <c r="B1660" i="4" s="1"/>
  <c r="B2137" i="4" s="1"/>
  <c r="B2614" i="4" s="1"/>
  <c r="B3091" i="4" s="1"/>
  <c r="B3568" i="4" s="1"/>
  <c r="C229" i="4"/>
  <c r="C706" i="4" s="1"/>
  <c r="C1183" i="4" s="1"/>
  <c r="C1660" i="4" s="1"/>
  <c r="C2137" i="4" s="1"/>
  <c r="C2614" i="4" s="1"/>
  <c r="C3091" i="4" s="1"/>
  <c r="C3568" i="4" s="1"/>
  <c r="D229" i="4"/>
  <c r="D706" i="4" s="1"/>
  <c r="D1183" i="4" s="1"/>
  <c r="D1660" i="4" s="1"/>
  <c r="D2137" i="4" s="1"/>
  <c r="D2614" i="4" s="1"/>
  <c r="D3091" i="4" s="1"/>
  <c r="D3568" i="4" s="1"/>
  <c r="E229" i="4"/>
  <c r="E706" i="4" s="1"/>
  <c r="E1183" i="4" s="1"/>
  <c r="E1660" i="4" s="1"/>
  <c r="E2137" i="4" s="1"/>
  <c r="E2614" i="4" s="1"/>
  <c r="E3091" i="4" s="1"/>
  <c r="E3568" i="4" s="1"/>
  <c r="I229" i="4"/>
  <c r="J229" i="4"/>
  <c r="M229" i="4" s="1"/>
  <c r="A230" i="4"/>
  <c r="A707" i="4" s="1"/>
  <c r="A1184" i="4" s="1"/>
  <c r="A1661" i="4" s="1"/>
  <c r="A2138" i="4" s="1"/>
  <c r="A2615" i="4" s="1"/>
  <c r="A3092" i="4" s="1"/>
  <c r="A3569" i="4" s="1"/>
  <c r="B230" i="4"/>
  <c r="B707" i="4" s="1"/>
  <c r="B1184" i="4" s="1"/>
  <c r="B1661" i="4" s="1"/>
  <c r="B2138" i="4" s="1"/>
  <c r="B2615" i="4" s="1"/>
  <c r="B3092" i="4" s="1"/>
  <c r="B3569" i="4" s="1"/>
  <c r="C230" i="4"/>
  <c r="C707" i="4" s="1"/>
  <c r="C1184" i="4" s="1"/>
  <c r="C1661" i="4" s="1"/>
  <c r="C2138" i="4" s="1"/>
  <c r="C2615" i="4" s="1"/>
  <c r="C3092" i="4" s="1"/>
  <c r="C3569" i="4" s="1"/>
  <c r="D230" i="4"/>
  <c r="D707" i="4" s="1"/>
  <c r="D1184" i="4" s="1"/>
  <c r="D1661" i="4" s="1"/>
  <c r="D2138" i="4" s="1"/>
  <c r="D2615" i="4" s="1"/>
  <c r="D3092" i="4" s="1"/>
  <c r="D3569" i="4" s="1"/>
  <c r="E230" i="4"/>
  <c r="E707" i="4" s="1"/>
  <c r="E1184" i="4" s="1"/>
  <c r="E1661" i="4" s="1"/>
  <c r="E2138" i="4" s="1"/>
  <c r="E2615" i="4" s="1"/>
  <c r="E3092" i="4" s="1"/>
  <c r="E3569" i="4" s="1"/>
  <c r="I230" i="4"/>
  <c r="J230" i="4"/>
  <c r="M230" i="4" s="1"/>
  <c r="A231" i="4"/>
  <c r="A708" i="4" s="1"/>
  <c r="A1185" i="4" s="1"/>
  <c r="A1662" i="4" s="1"/>
  <c r="A2139" i="4" s="1"/>
  <c r="A2616" i="4" s="1"/>
  <c r="A3093" i="4" s="1"/>
  <c r="A3570" i="4" s="1"/>
  <c r="B231" i="4"/>
  <c r="B708" i="4" s="1"/>
  <c r="B1185" i="4" s="1"/>
  <c r="B1662" i="4" s="1"/>
  <c r="B2139" i="4" s="1"/>
  <c r="B2616" i="4" s="1"/>
  <c r="B3093" i="4" s="1"/>
  <c r="B3570" i="4" s="1"/>
  <c r="C231" i="4"/>
  <c r="C708" i="4" s="1"/>
  <c r="C1185" i="4" s="1"/>
  <c r="C1662" i="4" s="1"/>
  <c r="C2139" i="4" s="1"/>
  <c r="C2616" i="4" s="1"/>
  <c r="C3093" i="4" s="1"/>
  <c r="C3570" i="4" s="1"/>
  <c r="D231" i="4"/>
  <c r="D708" i="4" s="1"/>
  <c r="D1185" i="4" s="1"/>
  <c r="D1662" i="4" s="1"/>
  <c r="D2139" i="4" s="1"/>
  <c r="D2616" i="4" s="1"/>
  <c r="D3093" i="4" s="1"/>
  <c r="D3570" i="4" s="1"/>
  <c r="E231" i="4"/>
  <c r="E708" i="4" s="1"/>
  <c r="E1185" i="4" s="1"/>
  <c r="E1662" i="4" s="1"/>
  <c r="E2139" i="4" s="1"/>
  <c r="E2616" i="4" s="1"/>
  <c r="E3093" i="4" s="1"/>
  <c r="E3570" i="4" s="1"/>
  <c r="I231" i="4"/>
  <c r="J231" i="4"/>
  <c r="M231" i="4" s="1"/>
  <c r="A232" i="4"/>
  <c r="A709" i="4" s="1"/>
  <c r="A1186" i="4" s="1"/>
  <c r="A1663" i="4" s="1"/>
  <c r="A2140" i="4" s="1"/>
  <c r="A2617" i="4" s="1"/>
  <c r="A3094" i="4" s="1"/>
  <c r="A3571" i="4" s="1"/>
  <c r="B232" i="4"/>
  <c r="B709" i="4" s="1"/>
  <c r="B1186" i="4" s="1"/>
  <c r="B1663" i="4" s="1"/>
  <c r="B2140" i="4" s="1"/>
  <c r="B2617" i="4" s="1"/>
  <c r="B3094" i="4" s="1"/>
  <c r="B3571" i="4" s="1"/>
  <c r="C232" i="4"/>
  <c r="C709" i="4" s="1"/>
  <c r="C1186" i="4" s="1"/>
  <c r="C1663" i="4" s="1"/>
  <c r="C2140" i="4" s="1"/>
  <c r="C2617" i="4" s="1"/>
  <c r="C3094" i="4" s="1"/>
  <c r="C3571" i="4" s="1"/>
  <c r="D232" i="4"/>
  <c r="D709" i="4" s="1"/>
  <c r="D1186" i="4" s="1"/>
  <c r="D1663" i="4" s="1"/>
  <c r="D2140" i="4" s="1"/>
  <c r="D2617" i="4" s="1"/>
  <c r="D3094" i="4" s="1"/>
  <c r="D3571" i="4" s="1"/>
  <c r="E232" i="4"/>
  <c r="E709" i="4" s="1"/>
  <c r="E1186" i="4" s="1"/>
  <c r="E1663" i="4" s="1"/>
  <c r="E2140" i="4" s="1"/>
  <c r="E2617" i="4" s="1"/>
  <c r="E3094" i="4" s="1"/>
  <c r="E3571" i="4" s="1"/>
  <c r="I232" i="4"/>
  <c r="J232" i="4"/>
  <c r="M232" i="4" s="1"/>
  <c r="A233" i="4"/>
  <c r="A710" i="4" s="1"/>
  <c r="A1187" i="4" s="1"/>
  <c r="A1664" i="4" s="1"/>
  <c r="A2141" i="4" s="1"/>
  <c r="A2618" i="4" s="1"/>
  <c r="A3095" i="4" s="1"/>
  <c r="A3572" i="4" s="1"/>
  <c r="B233" i="4"/>
  <c r="B710" i="4" s="1"/>
  <c r="B1187" i="4" s="1"/>
  <c r="B1664" i="4" s="1"/>
  <c r="B2141" i="4" s="1"/>
  <c r="B2618" i="4" s="1"/>
  <c r="B3095" i="4" s="1"/>
  <c r="B3572" i="4" s="1"/>
  <c r="C233" i="4"/>
  <c r="C710" i="4" s="1"/>
  <c r="C1187" i="4" s="1"/>
  <c r="C1664" i="4" s="1"/>
  <c r="C2141" i="4" s="1"/>
  <c r="C2618" i="4" s="1"/>
  <c r="C3095" i="4" s="1"/>
  <c r="C3572" i="4" s="1"/>
  <c r="D233" i="4"/>
  <c r="D710" i="4" s="1"/>
  <c r="D1187" i="4" s="1"/>
  <c r="D1664" i="4" s="1"/>
  <c r="D2141" i="4" s="1"/>
  <c r="D2618" i="4" s="1"/>
  <c r="D3095" i="4" s="1"/>
  <c r="D3572" i="4" s="1"/>
  <c r="E233" i="4"/>
  <c r="E710" i="4" s="1"/>
  <c r="E1187" i="4" s="1"/>
  <c r="E1664" i="4" s="1"/>
  <c r="E2141" i="4" s="1"/>
  <c r="E2618" i="4" s="1"/>
  <c r="E3095" i="4" s="1"/>
  <c r="E3572" i="4" s="1"/>
  <c r="I233" i="4"/>
  <c r="J233" i="4"/>
  <c r="M233" i="4" s="1"/>
  <c r="A234" i="4"/>
  <c r="A711" i="4" s="1"/>
  <c r="A1188" i="4" s="1"/>
  <c r="A1665" i="4" s="1"/>
  <c r="A2142" i="4" s="1"/>
  <c r="A2619" i="4" s="1"/>
  <c r="A3096" i="4" s="1"/>
  <c r="A3573" i="4" s="1"/>
  <c r="B234" i="4"/>
  <c r="B711" i="4" s="1"/>
  <c r="B1188" i="4" s="1"/>
  <c r="B1665" i="4" s="1"/>
  <c r="B2142" i="4" s="1"/>
  <c r="B2619" i="4" s="1"/>
  <c r="B3096" i="4" s="1"/>
  <c r="B3573" i="4" s="1"/>
  <c r="C234" i="4"/>
  <c r="C711" i="4" s="1"/>
  <c r="C1188" i="4" s="1"/>
  <c r="C1665" i="4" s="1"/>
  <c r="C2142" i="4" s="1"/>
  <c r="C2619" i="4" s="1"/>
  <c r="C3096" i="4" s="1"/>
  <c r="C3573" i="4" s="1"/>
  <c r="D234" i="4"/>
  <c r="D711" i="4" s="1"/>
  <c r="D1188" i="4" s="1"/>
  <c r="D1665" i="4" s="1"/>
  <c r="D2142" i="4" s="1"/>
  <c r="D2619" i="4" s="1"/>
  <c r="D3096" i="4" s="1"/>
  <c r="D3573" i="4" s="1"/>
  <c r="E234" i="4"/>
  <c r="E711" i="4" s="1"/>
  <c r="E1188" i="4" s="1"/>
  <c r="E1665" i="4" s="1"/>
  <c r="E2142" i="4" s="1"/>
  <c r="E2619" i="4" s="1"/>
  <c r="E3096" i="4" s="1"/>
  <c r="E3573" i="4" s="1"/>
  <c r="I234" i="4"/>
  <c r="J234" i="4"/>
  <c r="M234" i="4" s="1"/>
  <c r="A235" i="4"/>
  <c r="A712" i="4" s="1"/>
  <c r="A1189" i="4" s="1"/>
  <c r="A1666" i="4" s="1"/>
  <c r="A2143" i="4" s="1"/>
  <c r="A2620" i="4" s="1"/>
  <c r="A3097" i="4" s="1"/>
  <c r="A3574" i="4" s="1"/>
  <c r="B235" i="4"/>
  <c r="B712" i="4" s="1"/>
  <c r="B1189" i="4" s="1"/>
  <c r="B1666" i="4" s="1"/>
  <c r="B2143" i="4" s="1"/>
  <c r="B2620" i="4" s="1"/>
  <c r="B3097" i="4" s="1"/>
  <c r="B3574" i="4" s="1"/>
  <c r="C235" i="4"/>
  <c r="C712" i="4" s="1"/>
  <c r="C1189" i="4" s="1"/>
  <c r="C1666" i="4" s="1"/>
  <c r="C2143" i="4" s="1"/>
  <c r="C2620" i="4" s="1"/>
  <c r="C3097" i="4" s="1"/>
  <c r="C3574" i="4" s="1"/>
  <c r="D235" i="4"/>
  <c r="D712" i="4" s="1"/>
  <c r="D1189" i="4" s="1"/>
  <c r="D1666" i="4" s="1"/>
  <c r="D2143" i="4" s="1"/>
  <c r="D2620" i="4" s="1"/>
  <c r="D3097" i="4" s="1"/>
  <c r="D3574" i="4" s="1"/>
  <c r="E235" i="4"/>
  <c r="E712" i="4" s="1"/>
  <c r="E1189" i="4" s="1"/>
  <c r="E1666" i="4" s="1"/>
  <c r="E2143" i="4" s="1"/>
  <c r="E2620" i="4" s="1"/>
  <c r="E3097" i="4" s="1"/>
  <c r="E3574" i="4" s="1"/>
  <c r="I235" i="4"/>
  <c r="J235" i="4"/>
  <c r="M235" i="4" s="1"/>
  <c r="A236" i="4"/>
  <c r="A713" i="4" s="1"/>
  <c r="A1190" i="4" s="1"/>
  <c r="A1667" i="4" s="1"/>
  <c r="A2144" i="4" s="1"/>
  <c r="A2621" i="4" s="1"/>
  <c r="A3098" i="4" s="1"/>
  <c r="A3575" i="4" s="1"/>
  <c r="B236" i="4"/>
  <c r="B713" i="4" s="1"/>
  <c r="B1190" i="4" s="1"/>
  <c r="B1667" i="4" s="1"/>
  <c r="B2144" i="4" s="1"/>
  <c r="B2621" i="4" s="1"/>
  <c r="B3098" i="4" s="1"/>
  <c r="B3575" i="4" s="1"/>
  <c r="C236" i="4"/>
  <c r="C713" i="4" s="1"/>
  <c r="C1190" i="4" s="1"/>
  <c r="C1667" i="4" s="1"/>
  <c r="C2144" i="4" s="1"/>
  <c r="C2621" i="4" s="1"/>
  <c r="C3098" i="4" s="1"/>
  <c r="C3575" i="4" s="1"/>
  <c r="D236" i="4"/>
  <c r="D713" i="4" s="1"/>
  <c r="D1190" i="4" s="1"/>
  <c r="D1667" i="4" s="1"/>
  <c r="D2144" i="4" s="1"/>
  <c r="D2621" i="4" s="1"/>
  <c r="D3098" i="4" s="1"/>
  <c r="D3575" i="4" s="1"/>
  <c r="E236" i="4"/>
  <c r="E713" i="4" s="1"/>
  <c r="E1190" i="4" s="1"/>
  <c r="E1667" i="4" s="1"/>
  <c r="E2144" i="4" s="1"/>
  <c r="E2621" i="4" s="1"/>
  <c r="E3098" i="4" s="1"/>
  <c r="E3575" i="4" s="1"/>
  <c r="I236" i="4"/>
  <c r="J236" i="4"/>
  <c r="M236" i="4" s="1"/>
  <c r="A237" i="4"/>
  <c r="A714" i="4" s="1"/>
  <c r="A1191" i="4" s="1"/>
  <c r="A1668" i="4" s="1"/>
  <c r="A2145" i="4" s="1"/>
  <c r="A2622" i="4" s="1"/>
  <c r="A3099" i="4" s="1"/>
  <c r="A3576" i="4" s="1"/>
  <c r="B237" i="4"/>
  <c r="B714" i="4" s="1"/>
  <c r="B1191" i="4" s="1"/>
  <c r="B1668" i="4" s="1"/>
  <c r="B2145" i="4" s="1"/>
  <c r="B2622" i="4" s="1"/>
  <c r="B3099" i="4" s="1"/>
  <c r="B3576" i="4" s="1"/>
  <c r="C237" i="4"/>
  <c r="C714" i="4" s="1"/>
  <c r="C1191" i="4" s="1"/>
  <c r="C1668" i="4" s="1"/>
  <c r="C2145" i="4" s="1"/>
  <c r="C2622" i="4" s="1"/>
  <c r="C3099" i="4" s="1"/>
  <c r="C3576" i="4" s="1"/>
  <c r="D237" i="4"/>
  <c r="D714" i="4" s="1"/>
  <c r="D1191" i="4" s="1"/>
  <c r="D1668" i="4" s="1"/>
  <c r="D2145" i="4" s="1"/>
  <c r="D2622" i="4" s="1"/>
  <c r="D3099" i="4" s="1"/>
  <c r="D3576" i="4" s="1"/>
  <c r="E237" i="4"/>
  <c r="E714" i="4" s="1"/>
  <c r="E1191" i="4" s="1"/>
  <c r="E1668" i="4" s="1"/>
  <c r="E2145" i="4" s="1"/>
  <c r="E2622" i="4" s="1"/>
  <c r="E3099" i="4" s="1"/>
  <c r="E3576" i="4" s="1"/>
  <c r="I237" i="4"/>
  <c r="J237" i="4"/>
  <c r="M237" i="4" s="1"/>
  <c r="A238" i="4"/>
  <c r="A715" i="4" s="1"/>
  <c r="A1192" i="4" s="1"/>
  <c r="A1669" i="4" s="1"/>
  <c r="A2146" i="4" s="1"/>
  <c r="A2623" i="4" s="1"/>
  <c r="A3100" i="4" s="1"/>
  <c r="A3577" i="4" s="1"/>
  <c r="B238" i="4"/>
  <c r="B715" i="4" s="1"/>
  <c r="B1192" i="4" s="1"/>
  <c r="B1669" i="4" s="1"/>
  <c r="B2146" i="4" s="1"/>
  <c r="B2623" i="4" s="1"/>
  <c r="B3100" i="4" s="1"/>
  <c r="B3577" i="4" s="1"/>
  <c r="C238" i="4"/>
  <c r="C715" i="4" s="1"/>
  <c r="C1192" i="4" s="1"/>
  <c r="C1669" i="4" s="1"/>
  <c r="C2146" i="4" s="1"/>
  <c r="C2623" i="4" s="1"/>
  <c r="C3100" i="4" s="1"/>
  <c r="C3577" i="4" s="1"/>
  <c r="D238" i="4"/>
  <c r="D715" i="4" s="1"/>
  <c r="D1192" i="4" s="1"/>
  <c r="D1669" i="4" s="1"/>
  <c r="D2146" i="4" s="1"/>
  <c r="D2623" i="4" s="1"/>
  <c r="D3100" i="4" s="1"/>
  <c r="D3577" i="4" s="1"/>
  <c r="E238" i="4"/>
  <c r="E715" i="4" s="1"/>
  <c r="E1192" i="4" s="1"/>
  <c r="E1669" i="4" s="1"/>
  <c r="E2146" i="4" s="1"/>
  <c r="E2623" i="4" s="1"/>
  <c r="E3100" i="4" s="1"/>
  <c r="E3577" i="4" s="1"/>
  <c r="I238" i="4"/>
  <c r="J238" i="4"/>
  <c r="M238" i="4" s="1"/>
  <c r="A239" i="4"/>
  <c r="A716" i="4" s="1"/>
  <c r="A1193" i="4" s="1"/>
  <c r="A1670" i="4" s="1"/>
  <c r="A2147" i="4" s="1"/>
  <c r="A2624" i="4" s="1"/>
  <c r="A3101" i="4" s="1"/>
  <c r="A3578" i="4" s="1"/>
  <c r="B239" i="4"/>
  <c r="B716" i="4" s="1"/>
  <c r="B1193" i="4" s="1"/>
  <c r="B1670" i="4" s="1"/>
  <c r="B2147" i="4" s="1"/>
  <c r="B2624" i="4" s="1"/>
  <c r="B3101" i="4" s="1"/>
  <c r="B3578" i="4" s="1"/>
  <c r="C239" i="4"/>
  <c r="C716" i="4" s="1"/>
  <c r="C1193" i="4" s="1"/>
  <c r="C1670" i="4" s="1"/>
  <c r="C2147" i="4" s="1"/>
  <c r="C2624" i="4" s="1"/>
  <c r="C3101" i="4" s="1"/>
  <c r="C3578" i="4" s="1"/>
  <c r="D239" i="4"/>
  <c r="D716" i="4" s="1"/>
  <c r="D1193" i="4" s="1"/>
  <c r="D1670" i="4" s="1"/>
  <c r="D2147" i="4" s="1"/>
  <c r="D2624" i="4" s="1"/>
  <c r="D3101" i="4" s="1"/>
  <c r="D3578" i="4" s="1"/>
  <c r="E239" i="4"/>
  <c r="E716" i="4" s="1"/>
  <c r="E1193" i="4" s="1"/>
  <c r="E1670" i="4" s="1"/>
  <c r="E2147" i="4" s="1"/>
  <c r="E2624" i="4" s="1"/>
  <c r="E3101" i="4" s="1"/>
  <c r="E3578" i="4" s="1"/>
  <c r="I239" i="4"/>
  <c r="J239" i="4"/>
  <c r="M239" i="4" s="1"/>
  <c r="A240" i="4"/>
  <c r="A717" i="4" s="1"/>
  <c r="A1194" i="4" s="1"/>
  <c r="A1671" i="4" s="1"/>
  <c r="A2148" i="4" s="1"/>
  <c r="A2625" i="4" s="1"/>
  <c r="A3102" i="4" s="1"/>
  <c r="A3579" i="4" s="1"/>
  <c r="B240" i="4"/>
  <c r="B717" i="4" s="1"/>
  <c r="B1194" i="4" s="1"/>
  <c r="B1671" i="4" s="1"/>
  <c r="B2148" i="4" s="1"/>
  <c r="B2625" i="4" s="1"/>
  <c r="B3102" i="4" s="1"/>
  <c r="B3579" i="4" s="1"/>
  <c r="C240" i="4"/>
  <c r="C717" i="4" s="1"/>
  <c r="C1194" i="4" s="1"/>
  <c r="C1671" i="4" s="1"/>
  <c r="C2148" i="4" s="1"/>
  <c r="C2625" i="4" s="1"/>
  <c r="C3102" i="4" s="1"/>
  <c r="C3579" i="4" s="1"/>
  <c r="D240" i="4"/>
  <c r="D717" i="4" s="1"/>
  <c r="D1194" i="4" s="1"/>
  <c r="D1671" i="4" s="1"/>
  <c r="D2148" i="4" s="1"/>
  <c r="D2625" i="4" s="1"/>
  <c r="D3102" i="4" s="1"/>
  <c r="D3579" i="4" s="1"/>
  <c r="E240" i="4"/>
  <c r="E717" i="4" s="1"/>
  <c r="E1194" i="4" s="1"/>
  <c r="E1671" i="4" s="1"/>
  <c r="E2148" i="4" s="1"/>
  <c r="E2625" i="4" s="1"/>
  <c r="E3102" i="4" s="1"/>
  <c r="E3579" i="4" s="1"/>
  <c r="I240" i="4"/>
  <c r="J240" i="4"/>
  <c r="M240" i="4" s="1"/>
  <c r="A241" i="4"/>
  <c r="A718" i="4" s="1"/>
  <c r="A1195" i="4" s="1"/>
  <c r="A1672" i="4" s="1"/>
  <c r="A2149" i="4" s="1"/>
  <c r="A2626" i="4" s="1"/>
  <c r="A3103" i="4" s="1"/>
  <c r="A3580" i="4" s="1"/>
  <c r="B241" i="4"/>
  <c r="B718" i="4" s="1"/>
  <c r="B1195" i="4" s="1"/>
  <c r="B1672" i="4" s="1"/>
  <c r="B2149" i="4" s="1"/>
  <c r="B2626" i="4" s="1"/>
  <c r="B3103" i="4" s="1"/>
  <c r="B3580" i="4" s="1"/>
  <c r="C241" i="4"/>
  <c r="C718" i="4" s="1"/>
  <c r="C1195" i="4" s="1"/>
  <c r="C1672" i="4" s="1"/>
  <c r="C2149" i="4" s="1"/>
  <c r="C2626" i="4" s="1"/>
  <c r="C3103" i="4" s="1"/>
  <c r="C3580" i="4" s="1"/>
  <c r="D241" i="4"/>
  <c r="D718" i="4" s="1"/>
  <c r="D1195" i="4" s="1"/>
  <c r="D1672" i="4" s="1"/>
  <c r="D2149" i="4" s="1"/>
  <c r="D2626" i="4" s="1"/>
  <c r="D3103" i="4" s="1"/>
  <c r="D3580" i="4" s="1"/>
  <c r="E241" i="4"/>
  <c r="E718" i="4" s="1"/>
  <c r="E1195" i="4" s="1"/>
  <c r="E1672" i="4" s="1"/>
  <c r="E2149" i="4" s="1"/>
  <c r="E2626" i="4" s="1"/>
  <c r="E3103" i="4" s="1"/>
  <c r="E3580" i="4" s="1"/>
  <c r="I241" i="4"/>
  <c r="J241" i="4"/>
  <c r="M241" i="4" s="1"/>
  <c r="A242" i="4"/>
  <c r="A719" i="4" s="1"/>
  <c r="A1196" i="4" s="1"/>
  <c r="A1673" i="4" s="1"/>
  <c r="A2150" i="4" s="1"/>
  <c r="A2627" i="4" s="1"/>
  <c r="A3104" i="4" s="1"/>
  <c r="A3581" i="4" s="1"/>
  <c r="B242" i="4"/>
  <c r="B719" i="4" s="1"/>
  <c r="B1196" i="4" s="1"/>
  <c r="B1673" i="4" s="1"/>
  <c r="B2150" i="4" s="1"/>
  <c r="B2627" i="4" s="1"/>
  <c r="B3104" i="4" s="1"/>
  <c r="B3581" i="4" s="1"/>
  <c r="C242" i="4"/>
  <c r="C719" i="4" s="1"/>
  <c r="C1196" i="4" s="1"/>
  <c r="C1673" i="4" s="1"/>
  <c r="C2150" i="4" s="1"/>
  <c r="C2627" i="4" s="1"/>
  <c r="C3104" i="4" s="1"/>
  <c r="C3581" i="4" s="1"/>
  <c r="D242" i="4"/>
  <c r="D719" i="4" s="1"/>
  <c r="D1196" i="4" s="1"/>
  <c r="D1673" i="4" s="1"/>
  <c r="D2150" i="4" s="1"/>
  <c r="D2627" i="4" s="1"/>
  <c r="D3104" i="4" s="1"/>
  <c r="D3581" i="4" s="1"/>
  <c r="E242" i="4"/>
  <c r="E719" i="4" s="1"/>
  <c r="E1196" i="4" s="1"/>
  <c r="E1673" i="4" s="1"/>
  <c r="E2150" i="4" s="1"/>
  <c r="E2627" i="4" s="1"/>
  <c r="E3104" i="4" s="1"/>
  <c r="E3581" i="4" s="1"/>
  <c r="I242" i="4"/>
  <c r="J242" i="4"/>
  <c r="M242" i="4" s="1"/>
  <c r="A243" i="4"/>
  <c r="A720" i="4" s="1"/>
  <c r="A1197" i="4" s="1"/>
  <c r="A1674" i="4" s="1"/>
  <c r="A2151" i="4" s="1"/>
  <c r="A2628" i="4" s="1"/>
  <c r="A3105" i="4" s="1"/>
  <c r="A3582" i="4" s="1"/>
  <c r="B243" i="4"/>
  <c r="B720" i="4" s="1"/>
  <c r="B1197" i="4" s="1"/>
  <c r="B1674" i="4" s="1"/>
  <c r="B2151" i="4" s="1"/>
  <c r="B2628" i="4" s="1"/>
  <c r="B3105" i="4" s="1"/>
  <c r="B3582" i="4" s="1"/>
  <c r="C243" i="4"/>
  <c r="C720" i="4" s="1"/>
  <c r="C1197" i="4" s="1"/>
  <c r="C1674" i="4" s="1"/>
  <c r="C2151" i="4" s="1"/>
  <c r="C2628" i="4" s="1"/>
  <c r="C3105" i="4" s="1"/>
  <c r="C3582" i="4" s="1"/>
  <c r="D243" i="4"/>
  <c r="D720" i="4" s="1"/>
  <c r="D1197" i="4" s="1"/>
  <c r="D1674" i="4" s="1"/>
  <c r="D2151" i="4" s="1"/>
  <c r="D2628" i="4" s="1"/>
  <c r="D3105" i="4" s="1"/>
  <c r="D3582" i="4" s="1"/>
  <c r="E243" i="4"/>
  <c r="E720" i="4" s="1"/>
  <c r="E1197" i="4" s="1"/>
  <c r="E1674" i="4" s="1"/>
  <c r="E2151" i="4" s="1"/>
  <c r="E2628" i="4" s="1"/>
  <c r="E3105" i="4" s="1"/>
  <c r="E3582" i="4" s="1"/>
  <c r="I243" i="4"/>
  <c r="J243" i="4"/>
  <c r="M243" i="4" s="1"/>
  <c r="A244" i="4"/>
  <c r="A721" i="4" s="1"/>
  <c r="A1198" i="4" s="1"/>
  <c r="A1675" i="4" s="1"/>
  <c r="A2152" i="4" s="1"/>
  <c r="A2629" i="4" s="1"/>
  <c r="A3106" i="4" s="1"/>
  <c r="A3583" i="4" s="1"/>
  <c r="B244" i="4"/>
  <c r="B721" i="4" s="1"/>
  <c r="B1198" i="4" s="1"/>
  <c r="B1675" i="4" s="1"/>
  <c r="B2152" i="4" s="1"/>
  <c r="B2629" i="4" s="1"/>
  <c r="B3106" i="4" s="1"/>
  <c r="B3583" i="4" s="1"/>
  <c r="C244" i="4"/>
  <c r="C721" i="4" s="1"/>
  <c r="C1198" i="4" s="1"/>
  <c r="C1675" i="4" s="1"/>
  <c r="C2152" i="4" s="1"/>
  <c r="C2629" i="4" s="1"/>
  <c r="C3106" i="4" s="1"/>
  <c r="C3583" i="4" s="1"/>
  <c r="D244" i="4"/>
  <c r="D721" i="4" s="1"/>
  <c r="D1198" i="4" s="1"/>
  <c r="D1675" i="4" s="1"/>
  <c r="D2152" i="4" s="1"/>
  <c r="D2629" i="4" s="1"/>
  <c r="D3106" i="4" s="1"/>
  <c r="D3583" i="4" s="1"/>
  <c r="E244" i="4"/>
  <c r="E721" i="4" s="1"/>
  <c r="E1198" i="4" s="1"/>
  <c r="E1675" i="4" s="1"/>
  <c r="E2152" i="4" s="1"/>
  <c r="E2629" i="4" s="1"/>
  <c r="E3106" i="4" s="1"/>
  <c r="E3583" i="4" s="1"/>
  <c r="I244" i="4"/>
  <c r="J244" i="4"/>
  <c r="M244" i="4" s="1"/>
  <c r="A245" i="4"/>
  <c r="A722" i="4" s="1"/>
  <c r="A1199" i="4" s="1"/>
  <c r="A1676" i="4" s="1"/>
  <c r="A2153" i="4" s="1"/>
  <c r="A2630" i="4" s="1"/>
  <c r="A3107" i="4" s="1"/>
  <c r="A3584" i="4" s="1"/>
  <c r="B245" i="4"/>
  <c r="B722" i="4" s="1"/>
  <c r="B1199" i="4" s="1"/>
  <c r="B1676" i="4" s="1"/>
  <c r="B2153" i="4" s="1"/>
  <c r="B2630" i="4" s="1"/>
  <c r="B3107" i="4" s="1"/>
  <c r="B3584" i="4" s="1"/>
  <c r="C245" i="4"/>
  <c r="C722" i="4" s="1"/>
  <c r="C1199" i="4" s="1"/>
  <c r="C1676" i="4" s="1"/>
  <c r="C2153" i="4" s="1"/>
  <c r="C2630" i="4" s="1"/>
  <c r="C3107" i="4" s="1"/>
  <c r="C3584" i="4" s="1"/>
  <c r="D245" i="4"/>
  <c r="D722" i="4" s="1"/>
  <c r="D1199" i="4" s="1"/>
  <c r="D1676" i="4" s="1"/>
  <c r="D2153" i="4" s="1"/>
  <c r="D2630" i="4" s="1"/>
  <c r="D3107" i="4" s="1"/>
  <c r="D3584" i="4" s="1"/>
  <c r="E245" i="4"/>
  <c r="E722" i="4" s="1"/>
  <c r="E1199" i="4" s="1"/>
  <c r="E1676" i="4" s="1"/>
  <c r="E2153" i="4" s="1"/>
  <c r="E2630" i="4" s="1"/>
  <c r="E3107" i="4" s="1"/>
  <c r="E3584" i="4" s="1"/>
  <c r="I245" i="4"/>
  <c r="J245" i="4"/>
  <c r="M245" i="4" s="1"/>
  <c r="A246" i="4"/>
  <c r="A723" i="4" s="1"/>
  <c r="A1200" i="4" s="1"/>
  <c r="A1677" i="4" s="1"/>
  <c r="A2154" i="4" s="1"/>
  <c r="A2631" i="4" s="1"/>
  <c r="A3108" i="4" s="1"/>
  <c r="A3585" i="4" s="1"/>
  <c r="B246" i="4"/>
  <c r="B723" i="4" s="1"/>
  <c r="B1200" i="4" s="1"/>
  <c r="B1677" i="4" s="1"/>
  <c r="B2154" i="4" s="1"/>
  <c r="B2631" i="4" s="1"/>
  <c r="B3108" i="4" s="1"/>
  <c r="B3585" i="4" s="1"/>
  <c r="C246" i="4"/>
  <c r="C723" i="4" s="1"/>
  <c r="C1200" i="4" s="1"/>
  <c r="C1677" i="4" s="1"/>
  <c r="C2154" i="4" s="1"/>
  <c r="C2631" i="4" s="1"/>
  <c r="C3108" i="4" s="1"/>
  <c r="C3585" i="4" s="1"/>
  <c r="D246" i="4"/>
  <c r="D723" i="4" s="1"/>
  <c r="D1200" i="4" s="1"/>
  <c r="D1677" i="4" s="1"/>
  <c r="D2154" i="4" s="1"/>
  <c r="D2631" i="4" s="1"/>
  <c r="D3108" i="4" s="1"/>
  <c r="D3585" i="4" s="1"/>
  <c r="E246" i="4"/>
  <c r="E723" i="4" s="1"/>
  <c r="E1200" i="4" s="1"/>
  <c r="E1677" i="4" s="1"/>
  <c r="E2154" i="4" s="1"/>
  <c r="E2631" i="4" s="1"/>
  <c r="E3108" i="4" s="1"/>
  <c r="E3585" i="4" s="1"/>
  <c r="I246" i="4"/>
  <c r="J246" i="4"/>
  <c r="M246" i="4" s="1"/>
  <c r="A247" i="4"/>
  <c r="A724" i="4" s="1"/>
  <c r="A1201" i="4" s="1"/>
  <c r="A1678" i="4" s="1"/>
  <c r="A2155" i="4" s="1"/>
  <c r="A2632" i="4" s="1"/>
  <c r="A3109" i="4" s="1"/>
  <c r="A3586" i="4" s="1"/>
  <c r="B247" i="4"/>
  <c r="B724" i="4" s="1"/>
  <c r="B1201" i="4" s="1"/>
  <c r="B1678" i="4" s="1"/>
  <c r="B2155" i="4" s="1"/>
  <c r="B2632" i="4" s="1"/>
  <c r="B3109" i="4" s="1"/>
  <c r="B3586" i="4" s="1"/>
  <c r="C247" i="4"/>
  <c r="C724" i="4" s="1"/>
  <c r="C1201" i="4" s="1"/>
  <c r="C1678" i="4" s="1"/>
  <c r="C2155" i="4" s="1"/>
  <c r="C2632" i="4" s="1"/>
  <c r="C3109" i="4" s="1"/>
  <c r="C3586" i="4" s="1"/>
  <c r="D247" i="4"/>
  <c r="D724" i="4" s="1"/>
  <c r="D1201" i="4" s="1"/>
  <c r="D1678" i="4" s="1"/>
  <c r="D2155" i="4" s="1"/>
  <c r="D2632" i="4" s="1"/>
  <c r="D3109" i="4" s="1"/>
  <c r="D3586" i="4" s="1"/>
  <c r="E247" i="4"/>
  <c r="E724" i="4" s="1"/>
  <c r="E1201" i="4" s="1"/>
  <c r="E1678" i="4" s="1"/>
  <c r="E2155" i="4" s="1"/>
  <c r="E2632" i="4" s="1"/>
  <c r="E3109" i="4" s="1"/>
  <c r="E3586" i="4" s="1"/>
  <c r="I247" i="4"/>
  <c r="J247" i="4"/>
  <c r="M247" i="4" s="1"/>
  <c r="A248" i="4"/>
  <c r="A725" i="4" s="1"/>
  <c r="A1202" i="4" s="1"/>
  <c r="A1679" i="4" s="1"/>
  <c r="A2156" i="4" s="1"/>
  <c r="A2633" i="4" s="1"/>
  <c r="A3110" i="4" s="1"/>
  <c r="A3587" i="4" s="1"/>
  <c r="B248" i="4"/>
  <c r="B725" i="4" s="1"/>
  <c r="B1202" i="4" s="1"/>
  <c r="B1679" i="4" s="1"/>
  <c r="B2156" i="4" s="1"/>
  <c r="B2633" i="4" s="1"/>
  <c r="B3110" i="4" s="1"/>
  <c r="B3587" i="4" s="1"/>
  <c r="C248" i="4"/>
  <c r="C725" i="4" s="1"/>
  <c r="C1202" i="4" s="1"/>
  <c r="C1679" i="4" s="1"/>
  <c r="C2156" i="4" s="1"/>
  <c r="C2633" i="4" s="1"/>
  <c r="C3110" i="4" s="1"/>
  <c r="C3587" i="4" s="1"/>
  <c r="D248" i="4"/>
  <c r="D725" i="4" s="1"/>
  <c r="D1202" i="4" s="1"/>
  <c r="D1679" i="4" s="1"/>
  <c r="D2156" i="4" s="1"/>
  <c r="D2633" i="4" s="1"/>
  <c r="D3110" i="4" s="1"/>
  <c r="D3587" i="4" s="1"/>
  <c r="E248" i="4"/>
  <c r="E725" i="4" s="1"/>
  <c r="E1202" i="4" s="1"/>
  <c r="E1679" i="4" s="1"/>
  <c r="E2156" i="4" s="1"/>
  <c r="E2633" i="4" s="1"/>
  <c r="E3110" i="4" s="1"/>
  <c r="E3587" i="4" s="1"/>
  <c r="I248" i="4"/>
  <c r="J248" i="4"/>
  <c r="M248" i="4" s="1"/>
  <c r="A249" i="4"/>
  <c r="A726" i="4" s="1"/>
  <c r="A1203" i="4" s="1"/>
  <c r="A1680" i="4" s="1"/>
  <c r="A2157" i="4" s="1"/>
  <c r="A2634" i="4" s="1"/>
  <c r="A3111" i="4" s="1"/>
  <c r="A3588" i="4" s="1"/>
  <c r="B249" i="4"/>
  <c r="B726" i="4" s="1"/>
  <c r="B1203" i="4" s="1"/>
  <c r="B1680" i="4" s="1"/>
  <c r="B2157" i="4" s="1"/>
  <c r="B2634" i="4" s="1"/>
  <c r="B3111" i="4" s="1"/>
  <c r="B3588" i="4" s="1"/>
  <c r="C249" i="4"/>
  <c r="C726" i="4" s="1"/>
  <c r="C1203" i="4" s="1"/>
  <c r="C1680" i="4" s="1"/>
  <c r="C2157" i="4" s="1"/>
  <c r="C2634" i="4" s="1"/>
  <c r="C3111" i="4" s="1"/>
  <c r="C3588" i="4" s="1"/>
  <c r="D249" i="4"/>
  <c r="D726" i="4" s="1"/>
  <c r="D1203" i="4" s="1"/>
  <c r="D1680" i="4" s="1"/>
  <c r="D2157" i="4" s="1"/>
  <c r="D2634" i="4" s="1"/>
  <c r="D3111" i="4" s="1"/>
  <c r="D3588" i="4" s="1"/>
  <c r="E249" i="4"/>
  <c r="E726" i="4" s="1"/>
  <c r="E1203" i="4" s="1"/>
  <c r="E1680" i="4" s="1"/>
  <c r="E2157" i="4" s="1"/>
  <c r="E2634" i="4" s="1"/>
  <c r="E3111" i="4" s="1"/>
  <c r="E3588" i="4" s="1"/>
  <c r="I249" i="4"/>
  <c r="J249" i="4"/>
  <c r="M249" i="4" s="1"/>
  <c r="A250" i="4"/>
  <c r="A727" i="4" s="1"/>
  <c r="A1204" i="4" s="1"/>
  <c r="A1681" i="4" s="1"/>
  <c r="A2158" i="4" s="1"/>
  <c r="A2635" i="4" s="1"/>
  <c r="A3112" i="4" s="1"/>
  <c r="A3589" i="4" s="1"/>
  <c r="B250" i="4"/>
  <c r="B727" i="4" s="1"/>
  <c r="B1204" i="4" s="1"/>
  <c r="B1681" i="4" s="1"/>
  <c r="B2158" i="4" s="1"/>
  <c r="B2635" i="4" s="1"/>
  <c r="B3112" i="4" s="1"/>
  <c r="B3589" i="4" s="1"/>
  <c r="C250" i="4"/>
  <c r="C727" i="4" s="1"/>
  <c r="C1204" i="4" s="1"/>
  <c r="C1681" i="4" s="1"/>
  <c r="C2158" i="4" s="1"/>
  <c r="C2635" i="4" s="1"/>
  <c r="C3112" i="4" s="1"/>
  <c r="C3589" i="4" s="1"/>
  <c r="D250" i="4"/>
  <c r="D727" i="4" s="1"/>
  <c r="D1204" i="4" s="1"/>
  <c r="D1681" i="4" s="1"/>
  <c r="D2158" i="4" s="1"/>
  <c r="D2635" i="4" s="1"/>
  <c r="D3112" i="4" s="1"/>
  <c r="D3589" i="4" s="1"/>
  <c r="E250" i="4"/>
  <c r="E727" i="4" s="1"/>
  <c r="E1204" i="4" s="1"/>
  <c r="E1681" i="4" s="1"/>
  <c r="E2158" i="4" s="1"/>
  <c r="E2635" i="4" s="1"/>
  <c r="E3112" i="4" s="1"/>
  <c r="E3589" i="4" s="1"/>
  <c r="I250" i="4"/>
  <c r="J250" i="4"/>
  <c r="M250" i="4" s="1"/>
  <c r="A251" i="4"/>
  <c r="A728" i="4" s="1"/>
  <c r="A1205" i="4" s="1"/>
  <c r="A1682" i="4" s="1"/>
  <c r="A2159" i="4" s="1"/>
  <c r="A2636" i="4" s="1"/>
  <c r="A3113" i="4" s="1"/>
  <c r="A3590" i="4" s="1"/>
  <c r="B251" i="4"/>
  <c r="B728" i="4" s="1"/>
  <c r="B1205" i="4" s="1"/>
  <c r="B1682" i="4" s="1"/>
  <c r="B2159" i="4" s="1"/>
  <c r="B2636" i="4" s="1"/>
  <c r="B3113" i="4" s="1"/>
  <c r="B3590" i="4" s="1"/>
  <c r="C251" i="4"/>
  <c r="C728" i="4" s="1"/>
  <c r="C1205" i="4" s="1"/>
  <c r="C1682" i="4" s="1"/>
  <c r="C2159" i="4" s="1"/>
  <c r="C2636" i="4" s="1"/>
  <c r="C3113" i="4" s="1"/>
  <c r="C3590" i="4" s="1"/>
  <c r="D251" i="4"/>
  <c r="D728" i="4" s="1"/>
  <c r="D1205" i="4" s="1"/>
  <c r="D1682" i="4" s="1"/>
  <c r="D2159" i="4" s="1"/>
  <c r="D2636" i="4" s="1"/>
  <c r="D3113" i="4" s="1"/>
  <c r="D3590" i="4" s="1"/>
  <c r="E251" i="4"/>
  <c r="E728" i="4" s="1"/>
  <c r="E1205" i="4" s="1"/>
  <c r="E1682" i="4" s="1"/>
  <c r="E2159" i="4" s="1"/>
  <c r="E2636" i="4" s="1"/>
  <c r="E3113" i="4" s="1"/>
  <c r="E3590" i="4" s="1"/>
  <c r="I251" i="4"/>
  <c r="J251" i="4"/>
  <c r="M251" i="4" s="1"/>
  <c r="A252" i="4"/>
  <c r="A729" i="4" s="1"/>
  <c r="A1206" i="4" s="1"/>
  <c r="A1683" i="4" s="1"/>
  <c r="A2160" i="4" s="1"/>
  <c r="A2637" i="4" s="1"/>
  <c r="A3114" i="4" s="1"/>
  <c r="A3591" i="4" s="1"/>
  <c r="B252" i="4"/>
  <c r="B729" i="4" s="1"/>
  <c r="B1206" i="4" s="1"/>
  <c r="B1683" i="4" s="1"/>
  <c r="B2160" i="4" s="1"/>
  <c r="B2637" i="4" s="1"/>
  <c r="B3114" i="4" s="1"/>
  <c r="B3591" i="4" s="1"/>
  <c r="C252" i="4"/>
  <c r="C729" i="4" s="1"/>
  <c r="C1206" i="4" s="1"/>
  <c r="C1683" i="4" s="1"/>
  <c r="C2160" i="4" s="1"/>
  <c r="C2637" i="4" s="1"/>
  <c r="C3114" i="4" s="1"/>
  <c r="C3591" i="4" s="1"/>
  <c r="D252" i="4"/>
  <c r="D729" i="4" s="1"/>
  <c r="D1206" i="4" s="1"/>
  <c r="D1683" i="4" s="1"/>
  <c r="D2160" i="4" s="1"/>
  <c r="D2637" i="4" s="1"/>
  <c r="D3114" i="4" s="1"/>
  <c r="D3591" i="4" s="1"/>
  <c r="E252" i="4"/>
  <c r="E729" i="4" s="1"/>
  <c r="E1206" i="4" s="1"/>
  <c r="E1683" i="4" s="1"/>
  <c r="E2160" i="4" s="1"/>
  <c r="E2637" i="4" s="1"/>
  <c r="E3114" i="4" s="1"/>
  <c r="E3591" i="4" s="1"/>
  <c r="I252" i="4"/>
  <c r="J252" i="4"/>
  <c r="M252" i="4" s="1"/>
  <c r="A253" i="4"/>
  <c r="A730" i="4" s="1"/>
  <c r="A1207" i="4" s="1"/>
  <c r="A1684" i="4" s="1"/>
  <c r="A2161" i="4" s="1"/>
  <c r="A2638" i="4" s="1"/>
  <c r="A3115" i="4" s="1"/>
  <c r="A3592" i="4" s="1"/>
  <c r="B253" i="4"/>
  <c r="B730" i="4" s="1"/>
  <c r="B1207" i="4" s="1"/>
  <c r="B1684" i="4" s="1"/>
  <c r="B2161" i="4" s="1"/>
  <c r="B2638" i="4" s="1"/>
  <c r="B3115" i="4" s="1"/>
  <c r="B3592" i="4" s="1"/>
  <c r="C253" i="4"/>
  <c r="C730" i="4" s="1"/>
  <c r="C1207" i="4" s="1"/>
  <c r="C1684" i="4" s="1"/>
  <c r="C2161" i="4" s="1"/>
  <c r="C2638" i="4" s="1"/>
  <c r="C3115" i="4" s="1"/>
  <c r="C3592" i="4" s="1"/>
  <c r="D253" i="4"/>
  <c r="D730" i="4" s="1"/>
  <c r="D1207" i="4" s="1"/>
  <c r="D1684" i="4" s="1"/>
  <c r="D2161" i="4" s="1"/>
  <c r="D2638" i="4" s="1"/>
  <c r="D3115" i="4" s="1"/>
  <c r="D3592" i="4" s="1"/>
  <c r="E253" i="4"/>
  <c r="E730" i="4" s="1"/>
  <c r="E1207" i="4" s="1"/>
  <c r="E1684" i="4" s="1"/>
  <c r="E2161" i="4" s="1"/>
  <c r="E2638" i="4" s="1"/>
  <c r="E3115" i="4" s="1"/>
  <c r="E3592" i="4" s="1"/>
  <c r="I253" i="4"/>
  <c r="J253" i="4"/>
  <c r="M253" i="4" s="1"/>
  <c r="A254" i="4"/>
  <c r="A731" i="4" s="1"/>
  <c r="A1208" i="4" s="1"/>
  <c r="A1685" i="4" s="1"/>
  <c r="A2162" i="4" s="1"/>
  <c r="A2639" i="4" s="1"/>
  <c r="A3116" i="4" s="1"/>
  <c r="A3593" i="4" s="1"/>
  <c r="B254" i="4"/>
  <c r="B731" i="4" s="1"/>
  <c r="B1208" i="4" s="1"/>
  <c r="B1685" i="4" s="1"/>
  <c r="B2162" i="4" s="1"/>
  <c r="B2639" i="4" s="1"/>
  <c r="B3116" i="4" s="1"/>
  <c r="B3593" i="4" s="1"/>
  <c r="C254" i="4"/>
  <c r="C731" i="4" s="1"/>
  <c r="C1208" i="4" s="1"/>
  <c r="C1685" i="4" s="1"/>
  <c r="C2162" i="4" s="1"/>
  <c r="C2639" i="4" s="1"/>
  <c r="C3116" i="4" s="1"/>
  <c r="C3593" i="4" s="1"/>
  <c r="D254" i="4"/>
  <c r="D731" i="4" s="1"/>
  <c r="D1208" i="4" s="1"/>
  <c r="D1685" i="4" s="1"/>
  <c r="D2162" i="4" s="1"/>
  <c r="D2639" i="4" s="1"/>
  <c r="D3116" i="4" s="1"/>
  <c r="D3593" i="4" s="1"/>
  <c r="E254" i="4"/>
  <c r="E731" i="4" s="1"/>
  <c r="E1208" i="4" s="1"/>
  <c r="E1685" i="4" s="1"/>
  <c r="E2162" i="4" s="1"/>
  <c r="E2639" i="4" s="1"/>
  <c r="E3116" i="4" s="1"/>
  <c r="E3593" i="4" s="1"/>
  <c r="I254" i="4"/>
  <c r="J254" i="4"/>
  <c r="M254" i="4" s="1"/>
  <c r="A255" i="4"/>
  <c r="A732" i="4" s="1"/>
  <c r="A1209" i="4" s="1"/>
  <c r="A1686" i="4" s="1"/>
  <c r="A2163" i="4" s="1"/>
  <c r="A2640" i="4" s="1"/>
  <c r="A3117" i="4" s="1"/>
  <c r="A3594" i="4" s="1"/>
  <c r="B255" i="4"/>
  <c r="B732" i="4" s="1"/>
  <c r="B1209" i="4" s="1"/>
  <c r="B1686" i="4" s="1"/>
  <c r="B2163" i="4" s="1"/>
  <c r="B2640" i="4" s="1"/>
  <c r="B3117" i="4" s="1"/>
  <c r="B3594" i="4" s="1"/>
  <c r="C255" i="4"/>
  <c r="C732" i="4" s="1"/>
  <c r="C1209" i="4" s="1"/>
  <c r="C1686" i="4" s="1"/>
  <c r="C2163" i="4" s="1"/>
  <c r="C2640" i="4" s="1"/>
  <c r="C3117" i="4" s="1"/>
  <c r="C3594" i="4" s="1"/>
  <c r="D255" i="4"/>
  <c r="D732" i="4" s="1"/>
  <c r="D1209" i="4" s="1"/>
  <c r="D1686" i="4" s="1"/>
  <c r="D2163" i="4" s="1"/>
  <c r="D2640" i="4" s="1"/>
  <c r="D3117" i="4" s="1"/>
  <c r="D3594" i="4" s="1"/>
  <c r="E255" i="4"/>
  <c r="E732" i="4" s="1"/>
  <c r="E1209" i="4" s="1"/>
  <c r="E1686" i="4" s="1"/>
  <c r="E2163" i="4" s="1"/>
  <c r="E2640" i="4" s="1"/>
  <c r="E3117" i="4" s="1"/>
  <c r="E3594" i="4" s="1"/>
  <c r="I255" i="4"/>
  <c r="J255" i="4"/>
  <c r="M255" i="4" s="1"/>
  <c r="A256" i="4"/>
  <c r="A733" i="4" s="1"/>
  <c r="A1210" i="4" s="1"/>
  <c r="A1687" i="4" s="1"/>
  <c r="A2164" i="4" s="1"/>
  <c r="A2641" i="4" s="1"/>
  <c r="A3118" i="4" s="1"/>
  <c r="A3595" i="4" s="1"/>
  <c r="B256" i="4"/>
  <c r="B733" i="4" s="1"/>
  <c r="B1210" i="4" s="1"/>
  <c r="B1687" i="4" s="1"/>
  <c r="B2164" i="4" s="1"/>
  <c r="B2641" i="4" s="1"/>
  <c r="B3118" i="4" s="1"/>
  <c r="B3595" i="4" s="1"/>
  <c r="C256" i="4"/>
  <c r="C733" i="4" s="1"/>
  <c r="C1210" i="4" s="1"/>
  <c r="C1687" i="4" s="1"/>
  <c r="C2164" i="4" s="1"/>
  <c r="C2641" i="4" s="1"/>
  <c r="C3118" i="4" s="1"/>
  <c r="C3595" i="4" s="1"/>
  <c r="D256" i="4"/>
  <c r="D733" i="4" s="1"/>
  <c r="D1210" i="4" s="1"/>
  <c r="D1687" i="4" s="1"/>
  <c r="D2164" i="4" s="1"/>
  <c r="D2641" i="4" s="1"/>
  <c r="D3118" i="4" s="1"/>
  <c r="D3595" i="4" s="1"/>
  <c r="E256" i="4"/>
  <c r="E733" i="4" s="1"/>
  <c r="E1210" i="4" s="1"/>
  <c r="E1687" i="4" s="1"/>
  <c r="E2164" i="4" s="1"/>
  <c r="E2641" i="4" s="1"/>
  <c r="E3118" i="4" s="1"/>
  <c r="E3595" i="4" s="1"/>
  <c r="I256" i="4"/>
  <c r="J256" i="4"/>
  <c r="M256" i="4" s="1"/>
  <c r="A257" i="4"/>
  <c r="A734" i="4" s="1"/>
  <c r="A1211" i="4" s="1"/>
  <c r="A1688" i="4" s="1"/>
  <c r="A2165" i="4" s="1"/>
  <c r="A2642" i="4" s="1"/>
  <c r="A3119" i="4" s="1"/>
  <c r="A3596" i="4" s="1"/>
  <c r="B257" i="4"/>
  <c r="B734" i="4" s="1"/>
  <c r="B1211" i="4" s="1"/>
  <c r="B1688" i="4" s="1"/>
  <c r="B2165" i="4" s="1"/>
  <c r="B2642" i="4" s="1"/>
  <c r="B3119" i="4" s="1"/>
  <c r="B3596" i="4" s="1"/>
  <c r="C257" i="4"/>
  <c r="C734" i="4" s="1"/>
  <c r="C1211" i="4" s="1"/>
  <c r="C1688" i="4" s="1"/>
  <c r="C2165" i="4" s="1"/>
  <c r="C2642" i="4" s="1"/>
  <c r="C3119" i="4" s="1"/>
  <c r="C3596" i="4" s="1"/>
  <c r="D257" i="4"/>
  <c r="D734" i="4" s="1"/>
  <c r="D1211" i="4" s="1"/>
  <c r="D1688" i="4" s="1"/>
  <c r="D2165" i="4" s="1"/>
  <c r="D2642" i="4" s="1"/>
  <c r="D3119" i="4" s="1"/>
  <c r="D3596" i="4" s="1"/>
  <c r="E257" i="4"/>
  <c r="E734" i="4" s="1"/>
  <c r="E1211" i="4" s="1"/>
  <c r="E1688" i="4" s="1"/>
  <c r="E2165" i="4" s="1"/>
  <c r="E2642" i="4" s="1"/>
  <c r="E3119" i="4" s="1"/>
  <c r="E3596" i="4" s="1"/>
  <c r="I257" i="4"/>
  <c r="J257" i="4"/>
  <c r="M257" i="4" s="1"/>
  <c r="A258" i="4"/>
  <c r="A735" i="4" s="1"/>
  <c r="A1212" i="4" s="1"/>
  <c r="A1689" i="4" s="1"/>
  <c r="A2166" i="4" s="1"/>
  <c r="A2643" i="4" s="1"/>
  <c r="A3120" i="4" s="1"/>
  <c r="A3597" i="4" s="1"/>
  <c r="B258" i="4"/>
  <c r="B735" i="4" s="1"/>
  <c r="B1212" i="4" s="1"/>
  <c r="B1689" i="4" s="1"/>
  <c r="B2166" i="4" s="1"/>
  <c r="B2643" i="4" s="1"/>
  <c r="B3120" i="4" s="1"/>
  <c r="B3597" i="4" s="1"/>
  <c r="C258" i="4"/>
  <c r="C735" i="4" s="1"/>
  <c r="C1212" i="4" s="1"/>
  <c r="C1689" i="4" s="1"/>
  <c r="C2166" i="4" s="1"/>
  <c r="C2643" i="4" s="1"/>
  <c r="C3120" i="4" s="1"/>
  <c r="C3597" i="4" s="1"/>
  <c r="D258" i="4"/>
  <c r="D735" i="4" s="1"/>
  <c r="D1212" i="4" s="1"/>
  <c r="D1689" i="4" s="1"/>
  <c r="D2166" i="4" s="1"/>
  <c r="D2643" i="4" s="1"/>
  <c r="D3120" i="4" s="1"/>
  <c r="D3597" i="4" s="1"/>
  <c r="E258" i="4"/>
  <c r="E735" i="4" s="1"/>
  <c r="E1212" i="4" s="1"/>
  <c r="E1689" i="4" s="1"/>
  <c r="E2166" i="4" s="1"/>
  <c r="E2643" i="4" s="1"/>
  <c r="E3120" i="4" s="1"/>
  <c r="E3597" i="4" s="1"/>
  <c r="I258" i="4"/>
  <c r="J258" i="4"/>
  <c r="M258" i="4" s="1"/>
  <c r="A259" i="4"/>
  <c r="A736" i="4" s="1"/>
  <c r="A1213" i="4" s="1"/>
  <c r="A1690" i="4" s="1"/>
  <c r="A2167" i="4" s="1"/>
  <c r="A2644" i="4" s="1"/>
  <c r="A3121" i="4" s="1"/>
  <c r="A3598" i="4" s="1"/>
  <c r="B259" i="4"/>
  <c r="B736" i="4" s="1"/>
  <c r="B1213" i="4" s="1"/>
  <c r="B1690" i="4" s="1"/>
  <c r="B2167" i="4" s="1"/>
  <c r="B2644" i="4" s="1"/>
  <c r="B3121" i="4" s="1"/>
  <c r="B3598" i="4" s="1"/>
  <c r="C259" i="4"/>
  <c r="C736" i="4" s="1"/>
  <c r="C1213" i="4" s="1"/>
  <c r="C1690" i="4" s="1"/>
  <c r="C2167" i="4" s="1"/>
  <c r="C2644" i="4" s="1"/>
  <c r="C3121" i="4" s="1"/>
  <c r="C3598" i="4" s="1"/>
  <c r="D259" i="4"/>
  <c r="D736" i="4" s="1"/>
  <c r="D1213" i="4" s="1"/>
  <c r="D1690" i="4" s="1"/>
  <c r="D2167" i="4" s="1"/>
  <c r="D2644" i="4" s="1"/>
  <c r="D3121" i="4" s="1"/>
  <c r="D3598" i="4" s="1"/>
  <c r="E259" i="4"/>
  <c r="E736" i="4" s="1"/>
  <c r="E1213" i="4" s="1"/>
  <c r="E1690" i="4" s="1"/>
  <c r="E2167" i="4" s="1"/>
  <c r="E2644" i="4" s="1"/>
  <c r="E3121" i="4" s="1"/>
  <c r="E3598" i="4" s="1"/>
  <c r="I259" i="4"/>
  <c r="J259" i="4"/>
  <c r="M259" i="4" s="1"/>
  <c r="A260" i="4"/>
  <c r="A737" i="4" s="1"/>
  <c r="A1214" i="4" s="1"/>
  <c r="A1691" i="4" s="1"/>
  <c r="A2168" i="4" s="1"/>
  <c r="A2645" i="4" s="1"/>
  <c r="A3122" i="4" s="1"/>
  <c r="A3599" i="4" s="1"/>
  <c r="B260" i="4"/>
  <c r="B737" i="4" s="1"/>
  <c r="B1214" i="4" s="1"/>
  <c r="B1691" i="4" s="1"/>
  <c r="B2168" i="4" s="1"/>
  <c r="B2645" i="4" s="1"/>
  <c r="B3122" i="4" s="1"/>
  <c r="B3599" i="4" s="1"/>
  <c r="C260" i="4"/>
  <c r="C737" i="4" s="1"/>
  <c r="C1214" i="4" s="1"/>
  <c r="C1691" i="4" s="1"/>
  <c r="C2168" i="4" s="1"/>
  <c r="C2645" i="4" s="1"/>
  <c r="C3122" i="4" s="1"/>
  <c r="C3599" i="4" s="1"/>
  <c r="D260" i="4"/>
  <c r="D737" i="4" s="1"/>
  <c r="D1214" i="4" s="1"/>
  <c r="D1691" i="4" s="1"/>
  <c r="D2168" i="4" s="1"/>
  <c r="D2645" i="4" s="1"/>
  <c r="D3122" i="4" s="1"/>
  <c r="D3599" i="4" s="1"/>
  <c r="E260" i="4"/>
  <c r="E737" i="4" s="1"/>
  <c r="E1214" i="4" s="1"/>
  <c r="E1691" i="4" s="1"/>
  <c r="E2168" i="4" s="1"/>
  <c r="E2645" i="4" s="1"/>
  <c r="E3122" i="4" s="1"/>
  <c r="E3599" i="4" s="1"/>
  <c r="I260" i="4"/>
  <c r="J260" i="4"/>
  <c r="M260" i="4" s="1"/>
  <c r="A261" i="4"/>
  <c r="A738" i="4" s="1"/>
  <c r="A1215" i="4" s="1"/>
  <c r="A1692" i="4" s="1"/>
  <c r="A2169" i="4" s="1"/>
  <c r="A2646" i="4" s="1"/>
  <c r="A3123" i="4" s="1"/>
  <c r="A3600" i="4" s="1"/>
  <c r="B261" i="4"/>
  <c r="B738" i="4" s="1"/>
  <c r="B1215" i="4" s="1"/>
  <c r="B1692" i="4" s="1"/>
  <c r="B2169" i="4" s="1"/>
  <c r="B2646" i="4" s="1"/>
  <c r="B3123" i="4" s="1"/>
  <c r="B3600" i="4" s="1"/>
  <c r="C261" i="4"/>
  <c r="C738" i="4" s="1"/>
  <c r="C1215" i="4" s="1"/>
  <c r="C1692" i="4" s="1"/>
  <c r="C2169" i="4" s="1"/>
  <c r="C2646" i="4" s="1"/>
  <c r="C3123" i="4" s="1"/>
  <c r="C3600" i="4" s="1"/>
  <c r="D261" i="4"/>
  <c r="D738" i="4" s="1"/>
  <c r="D1215" i="4" s="1"/>
  <c r="D1692" i="4" s="1"/>
  <c r="D2169" i="4" s="1"/>
  <c r="D2646" i="4" s="1"/>
  <c r="D3123" i="4" s="1"/>
  <c r="D3600" i="4" s="1"/>
  <c r="E261" i="4"/>
  <c r="E738" i="4" s="1"/>
  <c r="E1215" i="4" s="1"/>
  <c r="E1692" i="4" s="1"/>
  <c r="E2169" i="4" s="1"/>
  <c r="E2646" i="4" s="1"/>
  <c r="E3123" i="4" s="1"/>
  <c r="E3600" i="4" s="1"/>
  <c r="I261" i="4"/>
  <c r="J261" i="4"/>
  <c r="M261" i="4" s="1"/>
  <c r="A262" i="4"/>
  <c r="A739" i="4" s="1"/>
  <c r="A1216" i="4" s="1"/>
  <c r="A1693" i="4" s="1"/>
  <c r="A2170" i="4" s="1"/>
  <c r="A2647" i="4" s="1"/>
  <c r="A3124" i="4" s="1"/>
  <c r="A3601" i="4" s="1"/>
  <c r="B262" i="4"/>
  <c r="B739" i="4" s="1"/>
  <c r="B1216" i="4" s="1"/>
  <c r="B1693" i="4" s="1"/>
  <c r="B2170" i="4" s="1"/>
  <c r="B2647" i="4" s="1"/>
  <c r="B3124" i="4" s="1"/>
  <c r="B3601" i="4" s="1"/>
  <c r="C262" i="4"/>
  <c r="C739" i="4" s="1"/>
  <c r="C1216" i="4" s="1"/>
  <c r="C1693" i="4" s="1"/>
  <c r="C2170" i="4" s="1"/>
  <c r="C2647" i="4" s="1"/>
  <c r="C3124" i="4" s="1"/>
  <c r="C3601" i="4" s="1"/>
  <c r="D262" i="4"/>
  <c r="D739" i="4" s="1"/>
  <c r="D1216" i="4" s="1"/>
  <c r="D1693" i="4" s="1"/>
  <c r="D2170" i="4" s="1"/>
  <c r="D2647" i="4" s="1"/>
  <c r="D3124" i="4" s="1"/>
  <c r="D3601" i="4" s="1"/>
  <c r="E262" i="4"/>
  <c r="E739" i="4" s="1"/>
  <c r="E1216" i="4" s="1"/>
  <c r="E1693" i="4" s="1"/>
  <c r="E2170" i="4" s="1"/>
  <c r="E2647" i="4" s="1"/>
  <c r="E3124" i="4" s="1"/>
  <c r="E3601" i="4" s="1"/>
  <c r="I262" i="4"/>
  <c r="J262" i="4"/>
  <c r="M262" i="4" s="1"/>
  <c r="A263" i="4"/>
  <c r="A740" i="4" s="1"/>
  <c r="A1217" i="4" s="1"/>
  <c r="A1694" i="4" s="1"/>
  <c r="A2171" i="4" s="1"/>
  <c r="A2648" i="4" s="1"/>
  <c r="A3125" i="4" s="1"/>
  <c r="A3602" i="4" s="1"/>
  <c r="B263" i="4"/>
  <c r="B740" i="4" s="1"/>
  <c r="B1217" i="4" s="1"/>
  <c r="B1694" i="4" s="1"/>
  <c r="B2171" i="4" s="1"/>
  <c r="B2648" i="4" s="1"/>
  <c r="B3125" i="4" s="1"/>
  <c r="B3602" i="4" s="1"/>
  <c r="C263" i="4"/>
  <c r="C740" i="4" s="1"/>
  <c r="C1217" i="4" s="1"/>
  <c r="C1694" i="4" s="1"/>
  <c r="C2171" i="4" s="1"/>
  <c r="C2648" i="4" s="1"/>
  <c r="C3125" i="4" s="1"/>
  <c r="C3602" i="4" s="1"/>
  <c r="D263" i="4"/>
  <c r="D740" i="4" s="1"/>
  <c r="D1217" i="4" s="1"/>
  <c r="D1694" i="4" s="1"/>
  <c r="D2171" i="4" s="1"/>
  <c r="D2648" i="4" s="1"/>
  <c r="D3125" i="4" s="1"/>
  <c r="D3602" i="4" s="1"/>
  <c r="E263" i="4"/>
  <c r="E740" i="4" s="1"/>
  <c r="E1217" i="4" s="1"/>
  <c r="E1694" i="4" s="1"/>
  <c r="E2171" i="4" s="1"/>
  <c r="E2648" i="4" s="1"/>
  <c r="E3125" i="4" s="1"/>
  <c r="E3602" i="4" s="1"/>
  <c r="I263" i="4"/>
  <c r="J263" i="4"/>
  <c r="M263" i="4" s="1"/>
  <c r="A264" i="4"/>
  <c r="A741" i="4" s="1"/>
  <c r="A1218" i="4" s="1"/>
  <c r="A1695" i="4" s="1"/>
  <c r="A2172" i="4" s="1"/>
  <c r="A2649" i="4" s="1"/>
  <c r="A3126" i="4" s="1"/>
  <c r="A3603" i="4" s="1"/>
  <c r="B264" i="4"/>
  <c r="B741" i="4" s="1"/>
  <c r="B1218" i="4" s="1"/>
  <c r="B1695" i="4" s="1"/>
  <c r="B2172" i="4" s="1"/>
  <c r="B2649" i="4" s="1"/>
  <c r="B3126" i="4" s="1"/>
  <c r="B3603" i="4" s="1"/>
  <c r="C264" i="4"/>
  <c r="C741" i="4" s="1"/>
  <c r="C1218" i="4" s="1"/>
  <c r="C1695" i="4" s="1"/>
  <c r="C2172" i="4" s="1"/>
  <c r="C2649" i="4" s="1"/>
  <c r="C3126" i="4" s="1"/>
  <c r="C3603" i="4" s="1"/>
  <c r="D264" i="4"/>
  <c r="D741" i="4" s="1"/>
  <c r="D1218" i="4" s="1"/>
  <c r="D1695" i="4" s="1"/>
  <c r="D2172" i="4" s="1"/>
  <c r="D2649" i="4" s="1"/>
  <c r="D3126" i="4" s="1"/>
  <c r="D3603" i="4" s="1"/>
  <c r="E264" i="4"/>
  <c r="E741" i="4" s="1"/>
  <c r="E1218" i="4" s="1"/>
  <c r="E1695" i="4" s="1"/>
  <c r="E2172" i="4" s="1"/>
  <c r="E2649" i="4" s="1"/>
  <c r="E3126" i="4" s="1"/>
  <c r="E3603" i="4" s="1"/>
  <c r="I264" i="4"/>
  <c r="J264" i="4"/>
  <c r="M264" i="4" s="1"/>
  <c r="A265" i="4"/>
  <c r="A742" i="4" s="1"/>
  <c r="A1219" i="4" s="1"/>
  <c r="A1696" i="4" s="1"/>
  <c r="A2173" i="4" s="1"/>
  <c r="A2650" i="4" s="1"/>
  <c r="A3127" i="4" s="1"/>
  <c r="A3604" i="4" s="1"/>
  <c r="B265" i="4"/>
  <c r="B742" i="4" s="1"/>
  <c r="B1219" i="4" s="1"/>
  <c r="B1696" i="4" s="1"/>
  <c r="B2173" i="4" s="1"/>
  <c r="B2650" i="4" s="1"/>
  <c r="B3127" i="4" s="1"/>
  <c r="B3604" i="4" s="1"/>
  <c r="C265" i="4"/>
  <c r="C742" i="4" s="1"/>
  <c r="C1219" i="4" s="1"/>
  <c r="C1696" i="4" s="1"/>
  <c r="C2173" i="4" s="1"/>
  <c r="C2650" i="4" s="1"/>
  <c r="C3127" i="4" s="1"/>
  <c r="C3604" i="4" s="1"/>
  <c r="D265" i="4"/>
  <c r="D742" i="4" s="1"/>
  <c r="D1219" i="4" s="1"/>
  <c r="D1696" i="4" s="1"/>
  <c r="D2173" i="4" s="1"/>
  <c r="D2650" i="4" s="1"/>
  <c r="D3127" i="4" s="1"/>
  <c r="D3604" i="4" s="1"/>
  <c r="E265" i="4"/>
  <c r="E742" i="4" s="1"/>
  <c r="E1219" i="4" s="1"/>
  <c r="E1696" i="4" s="1"/>
  <c r="E2173" i="4" s="1"/>
  <c r="E2650" i="4" s="1"/>
  <c r="E3127" i="4" s="1"/>
  <c r="E3604" i="4" s="1"/>
  <c r="I265" i="4"/>
  <c r="J265" i="4"/>
  <c r="M265" i="4" s="1"/>
  <c r="A266" i="4"/>
  <c r="A743" i="4" s="1"/>
  <c r="A1220" i="4" s="1"/>
  <c r="A1697" i="4" s="1"/>
  <c r="A2174" i="4" s="1"/>
  <c r="A2651" i="4" s="1"/>
  <c r="A3128" i="4" s="1"/>
  <c r="A3605" i="4" s="1"/>
  <c r="B266" i="4"/>
  <c r="B743" i="4" s="1"/>
  <c r="B1220" i="4" s="1"/>
  <c r="B1697" i="4" s="1"/>
  <c r="B2174" i="4" s="1"/>
  <c r="B2651" i="4" s="1"/>
  <c r="B3128" i="4" s="1"/>
  <c r="B3605" i="4" s="1"/>
  <c r="C266" i="4"/>
  <c r="C743" i="4" s="1"/>
  <c r="C1220" i="4" s="1"/>
  <c r="C1697" i="4" s="1"/>
  <c r="C2174" i="4" s="1"/>
  <c r="C2651" i="4" s="1"/>
  <c r="C3128" i="4" s="1"/>
  <c r="C3605" i="4" s="1"/>
  <c r="D266" i="4"/>
  <c r="D743" i="4" s="1"/>
  <c r="D1220" i="4" s="1"/>
  <c r="D1697" i="4" s="1"/>
  <c r="D2174" i="4" s="1"/>
  <c r="D2651" i="4" s="1"/>
  <c r="D3128" i="4" s="1"/>
  <c r="D3605" i="4" s="1"/>
  <c r="E266" i="4"/>
  <c r="E743" i="4" s="1"/>
  <c r="E1220" i="4" s="1"/>
  <c r="E1697" i="4" s="1"/>
  <c r="E2174" i="4" s="1"/>
  <c r="E2651" i="4" s="1"/>
  <c r="E3128" i="4" s="1"/>
  <c r="E3605" i="4" s="1"/>
  <c r="I266" i="4"/>
  <c r="J266" i="4"/>
  <c r="M266" i="4" s="1"/>
  <c r="A267" i="4"/>
  <c r="A744" i="4" s="1"/>
  <c r="A1221" i="4" s="1"/>
  <c r="A1698" i="4" s="1"/>
  <c r="A2175" i="4" s="1"/>
  <c r="A2652" i="4" s="1"/>
  <c r="A3129" i="4" s="1"/>
  <c r="A3606" i="4" s="1"/>
  <c r="B267" i="4"/>
  <c r="B744" i="4" s="1"/>
  <c r="B1221" i="4" s="1"/>
  <c r="B1698" i="4" s="1"/>
  <c r="B2175" i="4" s="1"/>
  <c r="B2652" i="4" s="1"/>
  <c r="B3129" i="4" s="1"/>
  <c r="B3606" i="4" s="1"/>
  <c r="C267" i="4"/>
  <c r="C744" i="4" s="1"/>
  <c r="C1221" i="4" s="1"/>
  <c r="C1698" i="4" s="1"/>
  <c r="C2175" i="4" s="1"/>
  <c r="C2652" i="4" s="1"/>
  <c r="C3129" i="4" s="1"/>
  <c r="C3606" i="4" s="1"/>
  <c r="D267" i="4"/>
  <c r="D744" i="4" s="1"/>
  <c r="D1221" i="4" s="1"/>
  <c r="D1698" i="4" s="1"/>
  <c r="D2175" i="4" s="1"/>
  <c r="D2652" i="4" s="1"/>
  <c r="D3129" i="4" s="1"/>
  <c r="D3606" i="4" s="1"/>
  <c r="E267" i="4"/>
  <c r="E744" i="4" s="1"/>
  <c r="E1221" i="4" s="1"/>
  <c r="E1698" i="4" s="1"/>
  <c r="E2175" i="4" s="1"/>
  <c r="E2652" i="4" s="1"/>
  <c r="E3129" i="4" s="1"/>
  <c r="E3606" i="4" s="1"/>
  <c r="I267" i="4"/>
  <c r="J267" i="4"/>
  <c r="M267" i="4" s="1"/>
  <c r="A268" i="4"/>
  <c r="A745" i="4" s="1"/>
  <c r="A1222" i="4" s="1"/>
  <c r="A1699" i="4" s="1"/>
  <c r="A2176" i="4" s="1"/>
  <c r="A2653" i="4" s="1"/>
  <c r="A3130" i="4" s="1"/>
  <c r="A3607" i="4" s="1"/>
  <c r="B268" i="4"/>
  <c r="B745" i="4" s="1"/>
  <c r="B1222" i="4" s="1"/>
  <c r="B1699" i="4" s="1"/>
  <c r="B2176" i="4" s="1"/>
  <c r="B2653" i="4" s="1"/>
  <c r="B3130" i="4" s="1"/>
  <c r="B3607" i="4" s="1"/>
  <c r="C268" i="4"/>
  <c r="C745" i="4" s="1"/>
  <c r="C1222" i="4" s="1"/>
  <c r="C1699" i="4" s="1"/>
  <c r="C2176" i="4" s="1"/>
  <c r="C2653" i="4" s="1"/>
  <c r="C3130" i="4" s="1"/>
  <c r="C3607" i="4" s="1"/>
  <c r="D268" i="4"/>
  <c r="D745" i="4" s="1"/>
  <c r="D1222" i="4" s="1"/>
  <c r="D1699" i="4" s="1"/>
  <c r="D2176" i="4" s="1"/>
  <c r="D2653" i="4" s="1"/>
  <c r="D3130" i="4" s="1"/>
  <c r="D3607" i="4" s="1"/>
  <c r="E268" i="4"/>
  <c r="E745" i="4" s="1"/>
  <c r="E1222" i="4" s="1"/>
  <c r="E1699" i="4" s="1"/>
  <c r="E2176" i="4" s="1"/>
  <c r="E2653" i="4" s="1"/>
  <c r="E3130" i="4" s="1"/>
  <c r="E3607" i="4" s="1"/>
  <c r="I268" i="4"/>
  <c r="J268" i="4"/>
  <c r="M268" i="4" s="1"/>
  <c r="A269" i="4"/>
  <c r="A746" i="4" s="1"/>
  <c r="A1223" i="4" s="1"/>
  <c r="A1700" i="4" s="1"/>
  <c r="A2177" i="4" s="1"/>
  <c r="A2654" i="4" s="1"/>
  <c r="A3131" i="4" s="1"/>
  <c r="A3608" i="4" s="1"/>
  <c r="B269" i="4"/>
  <c r="B746" i="4" s="1"/>
  <c r="B1223" i="4" s="1"/>
  <c r="B1700" i="4" s="1"/>
  <c r="B2177" i="4" s="1"/>
  <c r="B2654" i="4" s="1"/>
  <c r="B3131" i="4" s="1"/>
  <c r="B3608" i="4" s="1"/>
  <c r="C269" i="4"/>
  <c r="C746" i="4" s="1"/>
  <c r="C1223" i="4" s="1"/>
  <c r="C1700" i="4" s="1"/>
  <c r="C2177" i="4" s="1"/>
  <c r="C2654" i="4" s="1"/>
  <c r="C3131" i="4" s="1"/>
  <c r="C3608" i="4" s="1"/>
  <c r="D269" i="4"/>
  <c r="D746" i="4" s="1"/>
  <c r="D1223" i="4" s="1"/>
  <c r="D1700" i="4" s="1"/>
  <c r="D2177" i="4" s="1"/>
  <c r="D2654" i="4" s="1"/>
  <c r="D3131" i="4" s="1"/>
  <c r="D3608" i="4" s="1"/>
  <c r="E269" i="4"/>
  <c r="E746" i="4" s="1"/>
  <c r="E1223" i="4" s="1"/>
  <c r="E1700" i="4" s="1"/>
  <c r="E2177" i="4" s="1"/>
  <c r="E2654" i="4" s="1"/>
  <c r="E3131" i="4" s="1"/>
  <c r="E3608" i="4" s="1"/>
  <c r="I269" i="4"/>
  <c r="J269" i="4"/>
  <c r="M269" i="4" s="1"/>
  <c r="A270" i="4"/>
  <c r="A747" i="4" s="1"/>
  <c r="A1224" i="4" s="1"/>
  <c r="A1701" i="4" s="1"/>
  <c r="A2178" i="4" s="1"/>
  <c r="A2655" i="4" s="1"/>
  <c r="A3132" i="4" s="1"/>
  <c r="A3609" i="4" s="1"/>
  <c r="B270" i="4"/>
  <c r="B747" i="4" s="1"/>
  <c r="B1224" i="4" s="1"/>
  <c r="B1701" i="4" s="1"/>
  <c r="B2178" i="4" s="1"/>
  <c r="B2655" i="4" s="1"/>
  <c r="B3132" i="4" s="1"/>
  <c r="B3609" i="4" s="1"/>
  <c r="C270" i="4"/>
  <c r="C747" i="4" s="1"/>
  <c r="C1224" i="4" s="1"/>
  <c r="C1701" i="4" s="1"/>
  <c r="C2178" i="4" s="1"/>
  <c r="C2655" i="4" s="1"/>
  <c r="C3132" i="4" s="1"/>
  <c r="C3609" i="4" s="1"/>
  <c r="D270" i="4"/>
  <c r="D747" i="4" s="1"/>
  <c r="D1224" i="4" s="1"/>
  <c r="D1701" i="4" s="1"/>
  <c r="D2178" i="4" s="1"/>
  <c r="D2655" i="4" s="1"/>
  <c r="D3132" i="4" s="1"/>
  <c r="D3609" i="4" s="1"/>
  <c r="E270" i="4"/>
  <c r="E747" i="4" s="1"/>
  <c r="E1224" i="4" s="1"/>
  <c r="E1701" i="4" s="1"/>
  <c r="E2178" i="4" s="1"/>
  <c r="E2655" i="4" s="1"/>
  <c r="E3132" i="4" s="1"/>
  <c r="E3609" i="4" s="1"/>
  <c r="I270" i="4"/>
  <c r="J270" i="4"/>
  <c r="M270" i="4" s="1"/>
  <c r="A271" i="4"/>
  <c r="A748" i="4" s="1"/>
  <c r="A1225" i="4" s="1"/>
  <c r="A1702" i="4" s="1"/>
  <c r="A2179" i="4" s="1"/>
  <c r="A2656" i="4" s="1"/>
  <c r="A3133" i="4" s="1"/>
  <c r="A3610" i="4" s="1"/>
  <c r="B271" i="4"/>
  <c r="B748" i="4" s="1"/>
  <c r="B1225" i="4" s="1"/>
  <c r="B1702" i="4" s="1"/>
  <c r="B2179" i="4" s="1"/>
  <c r="B2656" i="4" s="1"/>
  <c r="B3133" i="4" s="1"/>
  <c r="B3610" i="4" s="1"/>
  <c r="C271" i="4"/>
  <c r="C748" i="4" s="1"/>
  <c r="C1225" i="4" s="1"/>
  <c r="C1702" i="4" s="1"/>
  <c r="C2179" i="4" s="1"/>
  <c r="C2656" i="4" s="1"/>
  <c r="C3133" i="4" s="1"/>
  <c r="C3610" i="4" s="1"/>
  <c r="D271" i="4"/>
  <c r="D748" i="4" s="1"/>
  <c r="D1225" i="4" s="1"/>
  <c r="D1702" i="4" s="1"/>
  <c r="D2179" i="4" s="1"/>
  <c r="D2656" i="4" s="1"/>
  <c r="D3133" i="4" s="1"/>
  <c r="D3610" i="4" s="1"/>
  <c r="E271" i="4"/>
  <c r="E748" i="4" s="1"/>
  <c r="E1225" i="4" s="1"/>
  <c r="E1702" i="4" s="1"/>
  <c r="E2179" i="4" s="1"/>
  <c r="E2656" i="4" s="1"/>
  <c r="E3133" i="4" s="1"/>
  <c r="E3610" i="4" s="1"/>
  <c r="I271" i="4"/>
  <c r="J271" i="4"/>
  <c r="M271" i="4" s="1"/>
  <c r="A272" i="4"/>
  <c r="A749" i="4" s="1"/>
  <c r="A1226" i="4" s="1"/>
  <c r="A1703" i="4" s="1"/>
  <c r="A2180" i="4" s="1"/>
  <c r="A2657" i="4" s="1"/>
  <c r="A3134" i="4" s="1"/>
  <c r="A3611" i="4" s="1"/>
  <c r="B272" i="4"/>
  <c r="B749" i="4" s="1"/>
  <c r="B1226" i="4" s="1"/>
  <c r="B1703" i="4" s="1"/>
  <c r="B2180" i="4" s="1"/>
  <c r="B2657" i="4" s="1"/>
  <c r="B3134" i="4" s="1"/>
  <c r="B3611" i="4" s="1"/>
  <c r="C272" i="4"/>
  <c r="C749" i="4" s="1"/>
  <c r="C1226" i="4" s="1"/>
  <c r="C1703" i="4" s="1"/>
  <c r="C2180" i="4" s="1"/>
  <c r="C2657" i="4" s="1"/>
  <c r="C3134" i="4" s="1"/>
  <c r="C3611" i="4" s="1"/>
  <c r="D272" i="4"/>
  <c r="D749" i="4" s="1"/>
  <c r="D1226" i="4" s="1"/>
  <c r="D1703" i="4" s="1"/>
  <c r="D2180" i="4" s="1"/>
  <c r="D2657" i="4" s="1"/>
  <c r="D3134" i="4" s="1"/>
  <c r="D3611" i="4" s="1"/>
  <c r="E272" i="4"/>
  <c r="E749" i="4" s="1"/>
  <c r="E1226" i="4" s="1"/>
  <c r="E1703" i="4" s="1"/>
  <c r="E2180" i="4" s="1"/>
  <c r="E2657" i="4" s="1"/>
  <c r="E3134" i="4" s="1"/>
  <c r="E3611" i="4" s="1"/>
  <c r="I272" i="4"/>
  <c r="J272" i="4"/>
  <c r="M272" i="4" s="1"/>
  <c r="A273" i="4"/>
  <c r="A750" i="4" s="1"/>
  <c r="A1227" i="4" s="1"/>
  <c r="A1704" i="4" s="1"/>
  <c r="A2181" i="4" s="1"/>
  <c r="A2658" i="4" s="1"/>
  <c r="A3135" i="4" s="1"/>
  <c r="A3612" i="4" s="1"/>
  <c r="B273" i="4"/>
  <c r="B750" i="4" s="1"/>
  <c r="B1227" i="4" s="1"/>
  <c r="B1704" i="4" s="1"/>
  <c r="B2181" i="4" s="1"/>
  <c r="B2658" i="4" s="1"/>
  <c r="B3135" i="4" s="1"/>
  <c r="B3612" i="4" s="1"/>
  <c r="C273" i="4"/>
  <c r="C750" i="4" s="1"/>
  <c r="C1227" i="4" s="1"/>
  <c r="C1704" i="4" s="1"/>
  <c r="C2181" i="4" s="1"/>
  <c r="C2658" i="4" s="1"/>
  <c r="C3135" i="4" s="1"/>
  <c r="C3612" i="4" s="1"/>
  <c r="D273" i="4"/>
  <c r="D750" i="4" s="1"/>
  <c r="D1227" i="4" s="1"/>
  <c r="D1704" i="4" s="1"/>
  <c r="D2181" i="4" s="1"/>
  <c r="D2658" i="4" s="1"/>
  <c r="D3135" i="4" s="1"/>
  <c r="D3612" i="4" s="1"/>
  <c r="E273" i="4"/>
  <c r="E750" i="4" s="1"/>
  <c r="E1227" i="4" s="1"/>
  <c r="E1704" i="4" s="1"/>
  <c r="E2181" i="4" s="1"/>
  <c r="E2658" i="4" s="1"/>
  <c r="E3135" i="4" s="1"/>
  <c r="E3612" i="4" s="1"/>
  <c r="I273" i="4"/>
  <c r="J273" i="4"/>
  <c r="M273" i="4" s="1"/>
  <c r="A274" i="4"/>
  <c r="A751" i="4" s="1"/>
  <c r="A1228" i="4" s="1"/>
  <c r="A1705" i="4" s="1"/>
  <c r="A2182" i="4" s="1"/>
  <c r="A2659" i="4" s="1"/>
  <c r="A3136" i="4" s="1"/>
  <c r="A3613" i="4" s="1"/>
  <c r="B274" i="4"/>
  <c r="B751" i="4" s="1"/>
  <c r="B1228" i="4" s="1"/>
  <c r="B1705" i="4" s="1"/>
  <c r="B2182" i="4" s="1"/>
  <c r="B2659" i="4" s="1"/>
  <c r="B3136" i="4" s="1"/>
  <c r="B3613" i="4" s="1"/>
  <c r="C274" i="4"/>
  <c r="C751" i="4" s="1"/>
  <c r="C1228" i="4" s="1"/>
  <c r="C1705" i="4" s="1"/>
  <c r="C2182" i="4" s="1"/>
  <c r="C2659" i="4" s="1"/>
  <c r="C3136" i="4" s="1"/>
  <c r="C3613" i="4" s="1"/>
  <c r="D274" i="4"/>
  <c r="D751" i="4" s="1"/>
  <c r="D1228" i="4" s="1"/>
  <c r="D1705" i="4" s="1"/>
  <c r="D2182" i="4" s="1"/>
  <c r="D2659" i="4" s="1"/>
  <c r="D3136" i="4" s="1"/>
  <c r="D3613" i="4" s="1"/>
  <c r="E274" i="4"/>
  <c r="E751" i="4" s="1"/>
  <c r="E1228" i="4" s="1"/>
  <c r="E1705" i="4" s="1"/>
  <c r="E2182" i="4" s="1"/>
  <c r="E2659" i="4" s="1"/>
  <c r="E3136" i="4" s="1"/>
  <c r="E3613" i="4" s="1"/>
  <c r="I274" i="4"/>
  <c r="J274" i="4"/>
  <c r="M274" i="4" s="1"/>
  <c r="A275" i="4"/>
  <c r="A752" i="4" s="1"/>
  <c r="A1229" i="4" s="1"/>
  <c r="A1706" i="4" s="1"/>
  <c r="A2183" i="4" s="1"/>
  <c r="A2660" i="4" s="1"/>
  <c r="A3137" i="4" s="1"/>
  <c r="A3614" i="4" s="1"/>
  <c r="B275" i="4"/>
  <c r="B752" i="4" s="1"/>
  <c r="B1229" i="4" s="1"/>
  <c r="B1706" i="4" s="1"/>
  <c r="B2183" i="4" s="1"/>
  <c r="B2660" i="4" s="1"/>
  <c r="B3137" i="4" s="1"/>
  <c r="B3614" i="4" s="1"/>
  <c r="C275" i="4"/>
  <c r="C752" i="4" s="1"/>
  <c r="C1229" i="4" s="1"/>
  <c r="C1706" i="4" s="1"/>
  <c r="C2183" i="4" s="1"/>
  <c r="C2660" i="4" s="1"/>
  <c r="C3137" i="4" s="1"/>
  <c r="C3614" i="4" s="1"/>
  <c r="D275" i="4"/>
  <c r="D752" i="4" s="1"/>
  <c r="D1229" i="4" s="1"/>
  <c r="D1706" i="4" s="1"/>
  <c r="D2183" i="4" s="1"/>
  <c r="D2660" i="4" s="1"/>
  <c r="D3137" i="4" s="1"/>
  <c r="D3614" i="4" s="1"/>
  <c r="E275" i="4"/>
  <c r="E752" i="4" s="1"/>
  <c r="E1229" i="4" s="1"/>
  <c r="E1706" i="4" s="1"/>
  <c r="E2183" i="4" s="1"/>
  <c r="E2660" i="4" s="1"/>
  <c r="E3137" i="4" s="1"/>
  <c r="E3614" i="4" s="1"/>
  <c r="I275" i="4"/>
  <c r="J275" i="4"/>
  <c r="M275" i="4" s="1"/>
  <c r="A276" i="4"/>
  <c r="A753" i="4" s="1"/>
  <c r="A1230" i="4" s="1"/>
  <c r="A1707" i="4" s="1"/>
  <c r="A2184" i="4" s="1"/>
  <c r="A2661" i="4" s="1"/>
  <c r="A3138" i="4" s="1"/>
  <c r="A3615" i="4" s="1"/>
  <c r="B276" i="4"/>
  <c r="B753" i="4" s="1"/>
  <c r="B1230" i="4" s="1"/>
  <c r="B1707" i="4" s="1"/>
  <c r="B2184" i="4" s="1"/>
  <c r="B2661" i="4" s="1"/>
  <c r="B3138" i="4" s="1"/>
  <c r="B3615" i="4" s="1"/>
  <c r="C276" i="4"/>
  <c r="C753" i="4" s="1"/>
  <c r="C1230" i="4" s="1"/>
  <c r="C1707" i="4" s="1"/>
  <c r="C2184" i="4" s="1"/>
  <c r="C2661" i="4" s="1"/>
  <c r="C3138" i="4" s="1"/>
  <c r="C3615" i="4" s="1"/>
  <c r="D276" i="4"/>
  <c r="D753" i="4" s="1"/>
  <c r="D1230" i="4" s="1"/>
  <c r="D1707" i="4" s="1"/>
  <c r="D2184" i="4" s="1"/>
  <c r="D2661" i="4" s="1"/>
  <c r="D3138" i="4" s="1"/>
  <c r="D3615" i="4" s="1"/>
  <c r="E276" i="4"/>
  <c r="E753" i="4" s="1"/>
  <c r="E1230" i="4" s="1"/>
  <c r="E1707" i="4" s="1"/>
  <c r="E2184" i="4" s="1"/>
  <c r="E2661" i="4" s="1"/>
  <c r="E3138" i="4" s="1"/>
  <c r="E3615" i="4" s="1"/>
  <c r="I276" i="4"/>
  <c r="J276" i="4"/>
  <c r="M276" i="4" s="1"/>
  <c r="A277" i="4"/>
  <c r="A754" i="4" s="1"/>
  <c r="A1231" i="4" s="1"/>
  <c r="A1708" i="4" s="1"/>
  <c r="A2185" i="4" s="1"/>
  <c r="A2662" i="4" s="1"/>
  <c r="A3139" i="4" s="1"/>
  <c r="A3616" i="4" s="1"/>
  <c r="B277" i="4"/>
  <c r="B754" i="4" s="1"/>
  <c r="B1231" i="4" s="1"/>
  <c r="B1708" i="4" s="1"/>
  <c r="B2185" i="4" s="1"/>
  <c r="B2662" i="4" s="1"/>
  <c r="B3139" i="4" s="1"/>
  <c r="B3616" i="4" s="1"/>
  <c r="C277" i="4"/>
  <c r="C754" i="4" s="1"/>
  <c r="C1231" i="4" s="1"/>
  <c r="C1708" i="4" s="1"/>
  <c r="C2185" i="4" s="1"/>
  <c r="C2662" i="4" s="1"/>
  <c r="C3139" i="4" s="1"/>
  <c r="C3616" i="4" s="1"/>
  <c r="D277" i="4"/>
  <c r="D754" i="4" s="1"/>
  <c r="D1231" i="4" s="1"/>
  <c r="D1708" i="4" s="1"/>
  <c r="D2185" i="4" s="1"/>
  <c r="D2662" i="4" s="1"/>
  <c r="D3139" i="4" s="1"/>
  <c r="D3616" i="4" s="1"/>
  <c r="E277" i="4"/>
  <c r="E754" i="4" s="1"/>
  <c r="E1231" i="4" s="1"/>
  <c r="E1708" i="4" s="1"/>
  <c r="E2185" i="4" s="1"/>
  <c r="E2662" i="4" s="1"/>
  <c r="E3139" i="4" s="1"/>
  <c r="E3616" i="4" s="1"/>
  <c r="I277" i="4"/>
  <c r="J277" i="4"/>
  <c r="M277" i="4" s="1"/>
  <c r="A278" i="4"/>
  <c r="A755" i="4" s="1"/>
  <c r="A1232" i="4" s="1"/>
  <c r="A1709" i="4" s="1"/>
  <c r="A2186" i="4" s="1"/>
  <c r="A2663" i="4" s="1"/>
  <c r="A3140" i="4" s="1"/>
  <c r="A3617" i="4" s="1"/>
  <c r="B278" i="4"/>
  <c r="B755" i="4" s="1"/>
  <c r="B1232" i="4" s="1"/>
  <c r="B1709" i="4" s="1"/>
  <c r="B2186" i="4" s="1"/>
  <c r="B2663" i="4" s="1"/>
  <c r="B3140" i="4" s="1"/>
  <c r="B3617" i="4" s="1"/>
  <c r="C278" i="4"/>
  <c r="C755" i="4" s="1"/>
  <c r="C1232" i="4" s="1"/>
  <c r="C1709" i="4" s="1"/>
  <c r="C2186" i="4" s="1"/>
  <c r="C2663" i="4" s="1"/>
  <c r="C3140" i="4" s="1"/>
  <c r="C3617" i="4" s="1"/>
  <c r="D278" i="4"/>
  <c r="D755" i="4" s="1"/>
  <c r="D1232" i="4" s="1"/>
  <c r="D1709" i="4" s="1"/>
  <c r="D2186" i="4" s="1"/>
  <c r="D2663" i="4" s="1"/>
  <c r="D3140" i="4" s="1"/>
  <c r="D3617" i="4" s="1"/>
  <c r="E278" i="4"/>
  <c r="E755" i="4" s="1"/>
  <c r="E1232" i="4" s="1"/>
  <c r="E1709" i="4" s="1"/>
  <c r="E2186" i="4" s="1"/>
  <c r="E2663" i="4" s="1"/>
  <c r="E3140" i="4" s="1"/>
  <c r="E3617" i="4" s="1"/>
  <c r="I278" i="4"/>
  <c r="J278" i="4"/>
  <c r="M278" i="4" s="1"/>
  <c r="A279" i="4"/>
  <c r="A756" i="4" s="1"/>
  <c r="A1233" i="4" s="1"/>
  <c r="A1710" i="4" s="1"/>
  <c r="A2187" i="4" s="1"/>
  <c r="A2664" i="4" s="1"/>
  <c r="A3141" i="4" s="1"/>
  <c r="A3618" i="4" s="1"/>
  <c r="B279" i="4"/>
  <c r="B756" i="4" s="1"/>
  <c r="B1233" i="4" s="1"/>
  <c r="B1710" i="4" s="1"/>
  <c r="B2187" i="4" s="1"/>
  <c r="B2664" i="4" s="1"/>
  <c r="B3141" i="4" s="1"/>
  <c r="B3618" i="4" s="1"/>
  <c r="C279" i="4"/>
  <c r="C756" i="4" s="1"/>
  <c r="C1233" i="4" s="1"/>
  <c r="C1710" i="4" s="1"/>
  <c r="C2187" i="4" s="1"/>
  <c r="C2664" i="4" s="1"/>
  <c r="C3141" i="4" s="1"/>
  <c r="C3618" i="4" s="1"/>
  <c r="D279" i="4"/>
  <c r="D756" i="4" s="1"/>
  <c r="D1233" i="4" s="1"/>
  <c r="D1710" i="4" s="1"/>
  <c r="D2187" i="4" s="1"/>
  <c r="D2664" i="4" s="1"/>
  <c r="D3141" i="4" s="1"/>
  <c r="D3618" i="4" s="1"/>
  <c r="E279" i="4"/>
  <c r="E756" i="4" s="1"/>
  <c r="E1233" i="4" s="1"/>
  <c r="E1710" i="4" s="1"/>
  <c r="E2187" i="4" s="1"/>
  <c r="E2664" i="4" s="1"/>
  <c r="E3141" i="4" s="1"/>
  <c r="E3618" i="4" s="1"/>
  <c r="I279" i="4"/>
  <c r="J279" i="4"/>
  <c r="M279" i="4" s="1"/>
  <c r="A280" i="4"/>
  <c r="A757" i="4" s="1"/>
  <c r="A1234" i="4" s="1"/>
  <c r="A1711" i="4" s="1"/>
  <c r="A2188" i="4" s="1"/>
  <c r="A2665" i="4" s="1"/>
  <c r="A3142" i="4" s="1"/>
  <c r="A3619" i="4" s="1"/>
  <c r="B280" i="4"/>
  <c r="B757" i="4" s="1"/>
  <c r="B1234" i="4" s="1"/>
  <c r="B1711" i="4" s="1"/>
  <c r="B2188" i="4" s="1"/>
  <c r="B2665" i="4" s="1"/>
  <c r="B3142" i="4" s="1"/>
  <c r="B3619" i="4" s="1"/>
  <c r="C280" i="4"/>
  <c r="C757" i="4" s="1"/>
  <c r="C1234" i="4" s="1"/>
  <c r="C1711" i="4" s="1"/>
  <c r="C2188" i="4" s="1"/>
  <c r="C2665" i="4" s="1"/>
  <c r="C3142" i="4" s="1"/>
  <c r="C3619" i="4" s="1"/>
  <c r="D280" i="4"/>
  <c r="D757" i="4" s="1"/>
  <c r="D1234" i="4" s="1"/>
  <c r="D1711" i="4" s="1"/>
  <c r="D2188" i="4" s="1"/>
  <c r="D2665" i="4" s="1"/>
  <c r="D3142" i="4" s="1"/>
  <c r="D3619" i="4" s="1"/>
  <c r="E280" i="4"/>
  <c r="E757" i="4" s="1"/>
  <c r="E1234" i="4" s="1"/>
  <c r="E1711" i="4" s="1"/>
  <c r="E2188" i="4" s="1"/>
  <c r="E2665" i="4" s="1"/>
  <c r="E3142" i="4" s="1"/>
  <c r="E3619" i="4" s="1"/>
  <c r="I280" i="4"/>
  <c r="J280" i="4"/>
  <c r="M280" i="4" s="1"/>
  <c r="A281" i="4"/>
  <c r="A758" i="4" s="1"/>
  <c r="A1235" i="4" s="1"/>
  <c r="A1712" i="4" s="1"/>
  <c r="A2189" i="4" s="1"/>
  <c r="A2666" i="4" s="1"/>
  <c r="A3143" i="4" s="1"/>
  <c r="A3620" i="4" s="1"/>
  <c r="B281" i="4"/>
  <c r="B758" i="4" s="1"/>
  <c r="B1235" i="4" s="1"/>
  <c r="B1712" i="4" s="1"/>
  <c r="B2189" i="4" s="1"/>
  <c r="B2666" i="4" s="1"/>
  <c r="B3143" i="4" s="1"/>
  <c r="B3620" i="4" s="1"/>
  <c r="C281" i="4"/>
  <c r="C758" i="4" s="1"/>
  <c r="C1235" i="4" s="1"/>
  <c r="C1712" i="4" s="1"/>
  <c r="C2189" i="4" s="1"/>
  <c r="C2666" i="4" s="1"/>
  <c r="C3143" i="4" s="1"/>
  <c r="C3620" i="4" s="1"/>
  <c r="D281" i="4"/>
  <c r="D758" i="4" s="1"/>
  <c r="D1235" i="4" s="1"/>
  <c r="D1712" i="4" s="1"/>
  <c r="D2189" i="4" s="1"/>
  <c r="D2666" i="4" s="1"/>
  <c r="D3143" i="4" s="1"/>
  <c r="D3620" i="4" s="1"/>
  <c r="E281" i="4"/>
  <c r="E758" i="4" s="1"/>
  <c r="E1235" i="4" s="1"/>
  <c r="E1712" i="4" s="1"/>
  <c r="E2189" i="4" s="1"/>
  <c r="E2666" i="4" s="1"/>
  <c r="E3143" i="4" s="1"/>
  <c r="E3620" i="4" s="1"/>
  <c r="I281" i="4"/>
  <c r="J281" i="4"/>
  <c r="M281" i="4" s="1"/>
  <c r="A282" i="4"/>
  <c r="A759" i="4" s="1"/>
  <c r="A1236" i="4" s="1"/>
  <c r="A1713" i="4" s="1"/>
  <c r="A2190" i="4" s="1"/>
  <c r="A2667" i="4" s="1"/>
  <c r="A3144" i="4" s="1"/>
  <c r="A3621" i="4" s="1"/>
  <c r="B282" i="4"/>
  <c r="B759" i="4" s="1"/>
  <c r="B1236" i="4" s="1"/>
  <c r="B1713" i="4" s="1"/>
  <c r="B2190" i="4" s="1"/>
  <c r="B2667" i="4" s="1"/>
  <c r="B3144" i="4" s="1"/>
  <c r="B3621" i="4" s="1"/>
  <c r="C282" i="4"/>
  <c r="C759" i="4" s="1"/>
  <c r="C1236" i="4" s="1"/>
  <c r="C1713" i="4" s="1"/>
  <c r="C2190" i="4" s="1"/>
  <c r="C2667" i="4" s="1"/>
  <c r="C3144" i="4" s="1"/>
  <c r="C3621" i="4" s="1"/>
  <c r="D282" i="4"/>
  <c r="D759" i="4" s="1"/>
  <c r="D1236" i="4" s="1"/>
  <c r="D1713" i="4" s="1"/>
  <c r="D2190" i="4" s="1"/>
  <c r="D2667" i="4" s="1"/>
  <c r="D3144" i="4" s="1"/>
  <c r="D3621" i="4" s="1"/>
  <c r="E282" i="4"/>
  <c r="E759" i="4" s="1"/>
  <c r="E1236" i="4" s="1"/>
  <c r="E1713" i="4" s="1"/>
  <c r="E2190" i="4" s="1"/>
  <c r="E2667" i="4" s="1"/>
  <c r="E3144" i="4" s="1"/>
  <c r="E3621" i="4" s="1"/>
  <c r="I282" i="4"/>
  <c r="J282" i="4"/>
  <c r="M282" i="4" s="1"/>
  <c r="A283" i="4"/>
  <c r="A760" i="4" s="1"/>
  <c r="A1237" i="4" s="1"/>
  <c r="A1714" i="4" s="1"/>
  <c r="A2191" i="4" s="1"/>
  <c r="A2668" i="4" s="1"/>
  <c r="A3145" i="4" s="1"/>
  <c r="A3622" i="4" s="1"/>
  <c r="B283" i="4"/>
  <c r="B760" i="4" s="1"/>
  <c r="B1237" i="4" s="1"/>
  <c r="B1714" i="4" s="1"/>
  <c r="B2191" i="4" s="1"/>
  <c r="B2668" i="4" s="1"/>
  <c r="B3145" i="4" s="1"/>
  <c r="B3622" i="4" s="1"/>
  <c r="C283" i="4"/>
  <c r="C760" i="4" s="1"/>
  <c r="C1237" i="4" s="1"/>
  <c r="C1714" i="4" s="1"/>
  <c r="C2191" i="4" s="1"/>
  <c r="C2668" i="4" s="1"/>
  <c r="C3145" i="4" s="1"/>
  <c r="C3622" i="4" s="1"/>
  <c r="D283" i="4"/>
  <c r="D760" i="4" s="1"/>
  <c r="D1237" i="4" s="1"/>
  <c r="D1714" i="4" s="1"/>
  <c r="D2191" i="4" s="1"/>
  <c r="D2668" i="4" s="1"/>
  <c r="D3145" i="4" s="1"/>
  <c r="D3622" i="4" s="1"/>
  <c r="E283" i="4"/>
  <c r="E760" i="4" s="1"/>
  <c r="E1237" i="4" s="1"/>
  <c r="E1714" i="4" s="1"/>
  <c r="E2191" i="4" s="1"/>
  <c r="E2668" i="4" s="1"/>
  <c r="E3145" i="4" s="1"/>
  <c r="E3622" i="4" s="1"/>
  <c r="I283" i="4"/>
  <c r="J283" i="4"/>
  <c r="M283" i="4" s="1"/>
  <c r="A284" i="4"/>
  <c r="A761" i="4" s="1"/>
  <c r="A1238" i="4" s="1"/>
  <c r="A1715" i="4" s="1"/>
  <c r="A2192" i="4" s="1"/>
  <c r="A2669" i="4" s="1"/>
  <c r="A3146" i="4" s="1"/>
  <c r="A3623" i="4" s="1"/>
  <c r="B284" i="4"/>
  <c r="B761" i="4" s="1"/>
  <c r="B1238" i="4" s="1"/>
  <c r="B1715" i="4" s="1"/>
  <c r="B2192" i="4" s="1"/>
  <c r="B2669" i="4" s="1"/>
  <c r="B3146" i="4" s="1"/>
  <c r="B3623" i="4" s="1"/>
  <c r="C284" i="4"/>
  <c r="C761" i="4" s="1"/>
  <c r="C1238" i="4" s="1"/>
  <c r="C1715" i="4" s="1"/>
  <c r="C2192" i="4" s="1"/>
  <c r="C2669" i="4" s="1"/>
  <c r="C3146" i="4" s="1"/>
  <c r="C3623" i="4" s="1"/>
  <c r="D284" i="4"/>
  <c r="D761" i="4" s="1"/>
  <c r="D1238" i="4" s="1"/>
  <c r="D1715" i="4" s="1"/>
  <c r="D2192" i="4" s="1"/>
  <c r="D2669" i="4" s="1"/>
  <c r="D3146" i="4" s="1"/>
  <c r="D3623" i="4" s="1"/>
  <c r="E284" i="4"/>
  <c r="E761" i="4" s="1"/>
  <c r="E1238" i="4" s="1"/>
  <c r="E1715" i="4" s="1"/>
  <c r="E2192" i="4" s="1"/>
  <c r="E2669" i="4" s="1"/>
  <c r="E3146" i="4" s="1"/>
  <c r="E3623" i="4" s="1"/>
  <c r="I284" i="4"/>
  <c r="J284" i="4"/>
  <c r="M284" i="4" s="1"/>
  <c r="A285" i="4"/>
  <c r="A762" i="4" s="1"/>
  <c r="A1239" i="4" s="1"/>
  <c r="A1716" i="4" s="1"/>
  <c r="A2193" i="4" s="1"/>
  <c r="A2670" i="4" s="1"/>
  <c r="A3147" i="4" s="1"/>
  <c r="A3624" i="4" s="1"/>
  <c r="B285" i="4"/>
  <c r="B762" i="4" s="1"/>
  <c r="B1239" i="4" s="1"/>
  <c r="B1716" i="4" s="1"/>
  <c r="B2193" i="4" s="1"/>
  <c r="B2670" i="4" s="1"/>
  <c r="B3147" i="4" s="1"/>
  <c r="B3624" i="4" s="1"/>
  <c r="C285" i="4"/>
  <c r="C762" i="4" s="1"/>
  <c r="C1239" i="4" s="1"/>
  <c r="C1716" i="4" s="1"/>
  <c r="C2193" i="4" s="1"/>
  <c r="C2670" i="4" s="1"/>
  <c r="C3147" i="4" s="1"/>
  <c r="C3624" i="4" s="1"/>
  <c r="D285" i="4"/>
  <c r="D762" i="4" s="1"/>
  <c r="D1239" i="4" s="1"/>
  <c r="D1716" i="4" s="1"/>
  <c r="D2193" i="4" s="1"/>
  <c r="D2670" i="4" s="1"/>
  <c r="D3147" i="4" s="1"/>
  <c r="D3624" i="4" s="1"/>
  <c r="E285" i="4"/>
  <c r="E762" i="4" s="1"/>
  <c r="E1239" i="4" s="1"/>
  <c r="E1716" i="4" s="1"/>
  <c r="E2193" i="4" s="1"/>
  <c r="E2670" i="4" s="1"/>
  <c r="E3147" i="4" s="1"/>
  <c r="E3624" i="4" s="1"/>
  <c r="I285" i="4"/>
  <c r="J285" i="4"/>
  <c r="M285" i="4" s="1"/>
  <c r="A286" i="4"/>
  <c r="A763" i="4" s="1"/>
  <c r="A1240" i="4" s="1"/>
  <c r="A1717" i="4" s="1"/>
  <c r="A2194" i="4" s="1"/>
  <c r="A2671" i="4" s="1"/>
  <c r="A3148" i="4" s="1"/>
  <c r="A3625" i="4" s="1"/>
  <c r="B286" i="4"/>
  <c r="B763" i="4" s="1"/>
  <c r="B1240" i="4" s="1"/>
  <c r="B1717" i="4" s="1"/>
  <c r="B2194" i="4" s="1"/>
  <c r="B2671" i="4" s="1"/>
  <c r="B3148" i="4" s="1"/>
  <c r="B3625" i="4" s="1"/>
  <c r="C286" i="4"/>
  <c r="C763" i="4" s="1"/>
  <c r="C1240" i="4" s="1"/>
  <c r="C1717" i="4" s="1"/>
  <c r="C2194" i="4" s="1"/>
  <c r="C2671" i="4" s="1"/>
  <c r="C3148" i="4" s="1"/>
  <c r="C3625" i="4" s="1"/>
  <c r="D286" i="4"/>
  <c r="D763" i="4" s="1"/>
  <c r="D1240" i="4" s="1"/>
  <c r="D1717" i="4" s="1"/>
  <c r="D2194" i="4" s="1"/>
  <c r="D2671" i="4" s="1"/>
  <c r="D3148" i="4" s="1"/>
  <c r="D3625" i="4" s="1"/>
  <c r="E286" i="4"/>
  <c r="E763" i="4" s="1"/>
  <c r="E1240" i="4" s="1"/>
  <c r="E1717" i="4" s="1"/>
  <c r="E2194" i="4" s="1"/>
  <c r="E2671" i="4" s="1"/>
  <c r="E3148" i="4" s="1"/>
  <c r="E3625" i="4" s="1"/>
  <c r="I286" i="4"/>
  <c r="J286" i="4"/>
  <c r="M286" i="4" s="1"/>
  <c r="A287" i="4"/>
  <c r="A764" i="4" s="1"/>
  <c r="A1241" i="4" s="1"/>
  <c r="A1718" i="4" s="1"/>
  <c r="A2195" i="4" s="1"/>
  <c r="A2672" i="4" s="1"/>
  <c r="A3149" i="4" s="1"/>
  <c r="A3626" i="4" s="1"/>
  <c r="B287" i="4"/>
  <c r="B764" i="4" s="1"/>
  <c r="B1241" i="4" s="1"/>
  <c r="B1718" i="4" s="1"/>
  <c r="B2195" i="4" s="1"/>
  <c r="B2672" i="4" s="1"/>
  <c r="B3149" i="4" s="1"/>
  <c r="B3626" i="4" s="1"/>
  <c r="C287" i="4"/>
  <c r="C764" i="4" s="1"/>
  <c r="C1241" i="4" s="1"/>
  <c r="C1718" i="4" s="1"/>
  <c r="C2195" i="4" s="1"/>
  <c r="C2672" i="4" s="1"/>
  <c r="C3149" i="4" s="1"/>
  <c r="C3626" i="4" s="1"/>
  <c r="D287" i="4"/>
  <c r="D764" i="4" s="1"/>
  <c r="D1241" i="4" s="1"/>
  <c r="D1718" i="4" s="1"/>
  <c r="D2195" i="4" s="1"/>
  <c r="D2672" i="4" s="1"/>
  <c r="D3149" i="4" s="1"/>
  <c r="D3626" i="4" s="1"/>
  <c r="E287" i="4"/>
  <c r="E764" i="4" s="1"/>
  <c r="E1241" i="4" s="1"/>
  <c r="E1718" i="4" s="1"/>
  <c r="E2195" i="4" s="1"/>
  <c r="E2672" i="4" s="1"/>
  <c r="E3149" i="4" s="1"/>
  <c r="E3626" i="4" s="1"/>
  <c r="I287" i="4"/>
  <c r="J287" i="4"/>
  <c r="M287" i="4" s="1"/>
  <c r="A288" i="4"/>
  <c r="A765" i="4" s="1"/>
  <c r="A1242" i="4" s="1"/>
  <c r="A1719" i="4" s="1"/>
  <c r="A2196" i="4" s="1"/>
  <c r="A2673" i="4" s="1"/>
  <c r="A3150" i="4" s="1"/>
  <c r="A3627" i="4" s="1"/>
  <c r="B288" i="4"/>
  <c r="B765" i="4" s="1"/>
  <c r="B1242" i="4" s="1"/>
  <c r="B1719" i="4" s="1"/>
  <c r="B2196" i="4" s="1"/>
  <c r="B2673" i="4" s="1"/>
  <c r="B3150" i="4" s="1"/>
  <c r="B3627" i="4" s="1"/>
  <c r="C288" i="4"/>
  <c r="C765" i="4" s="1"/>
  <c r="C1242" i="4" s="1"/>
  <c r="C1719" i="4" s="1"/>
  <c r="C2196" i="4" s="1"/>
  <c r="C2673" i="4" s="1"/>
  <c r="C3150" i="4" s="1"/>
  <c r="C3627" i="4" s="1"/>
  <c r="D288" i="4"/>
  <c r="D765" i="4" s="1"/>
  <c r="D1242" i="4" s="1"/>
  <c r="D1719" i="4" s="1"/>
  <c r="D2196" i="4" s="1"/>
  <c r="D2673" i="4" s="1"/>
  <c r="D3150" i="4" s="1"/>
  <c r="D3627" i="4" s="1"/>
  <c r="E288" i="4"/>
  <c r="E765" i="4" s="1"/>
  <c r="E1242" i="4" s="1"/>
  <c r="E1719" i="4" s="1"/>
  <c r="E2196" i="4" s="1"/>
  <c r="E2673" i="4" s="1"/>
  <c r="E3150" i="4" s="1"/>
  <c r="E3627" i="4" s="1"/>
  <c r="I288" i="4"/>
  <c r="J288" i="4"/>
  <c r="M288" i="4" s="1"/>
  <c r="A289" i="4"/>
  <c r="A766" i="4" s="1"/>
  <c r="A1243" i="4" s="1"/>
  <c r="A1720" i="4" s="1"/>
  <c r="A2197" i="4" s="1"/>
  <c r="A2674" i="4" s="1"/>
  <c r="A3151" i="4" s="1"/>
  <c r="A3628" i="4" s="1"/>
  <c r="B289" i="4"/>
  <c r="B766" i="4" s="1"/>
  <c r="B1243" i="4" s="1"/>
  <c r="B1720" i="4" s="1"/>
  <c r="B2197" i="4" s="1"/>
  <c r="B2674" i="4" s="1"/>
  <c r="B3151" i="4" s="1"/>
  <c r="B3628" i="4" s="1"/>
  <c r="C289" i="4"/>
  <c r="C766" i="4" s="1"/>
  <c r="C1243" i="4" s="1"/>
  <c r="C1720" i="4" s="1"/>
  <c r="C2197" i="4" s="1"/>
  <c r="C2674" i="4" s="1"/>
  <c r="C3151" i="4" s="1"/>
  <c r="C3628" i="4" s="1"/>
  <c r="D289" i="4"/>
  <c r="D766" i="4" s="1"/>
  <c r="D1243" i="4" s="1"/>
  <c r="D1720" i="4" s="1"/>
  <c r="D2197" i="4" s="1"/>
  <c r="D2674" i="4" s="1"/>
  <c r="D3151" i="4" s="1"/>
  <c r="D3628" i="4" s="1"/>
  <c r="E289" i="4"/>
  <c r="E766" i="4" s="1"/>
  <c r="E1243" i="4" s="1"/>
  <c r="E1720" i="4" s="1"/>
  <c r="E2197" i="4" s="1"/>
  <c r="E2674" i="4" s="1"/>
  <c r="E3151" i="4" s="1"/>
  <c r="E3628" i="4" s="1"/>
  <c r="I289" i="4"/>
  <c r="J289" i="4"/>
  <c r="M289" i="4" s="1"/>
  <c r="A290" i="4"/>
  <c r="A767" i="4" s="1"/>
  <c r="A1244" i="4" s="1"/>
  <c r="A1721" i="4" s="1"/>
  <c r="A2198" i="4" s="1"/>
  <c r="A2675" i="4" s="1"/>
  <c r="A3152" i="4" s="1"/>
  <c r="A3629" i="4" s="1"/>
  <c r="B290" i="4"/>
  <c r="B767" i="4" s="1"/>
  <c r="B1244" i="4" s="1"/>
  <c r="B1721" i="4" s="1"/>
  <c r="B2198" i="4" s="1"/>
  <c r="B2675" i="4" s="1"/>
  <c r="B3152" i="4" s="1"/>
  <c r="B3629" i="4" s="1"/>
  <c r="C290" i="4"/>
  <c r="C767" i="4" s="1"/>
  <c r="C1244" i="4" s="1"/>
  <c r="C1721" i="4" s="1"/>
  <c r="C2198" i="4" s="1"/>
  <c r="C2675" i="4" s="1"/>
  <c r="C3152" i="4" s="1"/>
  <c r="C3629" i="4" s="1"/>
  <c r="D290" i="4"/>
  <c r="D767" i="4" s="1"/>
  <c r="D1244" i="4" s="1"/>
  <c r="D1721" i="4" s="1"/>
  <c r="D2198" i="4" s="1"/>
  <c r="D2675" i="4" s="1"/>
  <c r="D3152" i="4" s="1"/>
  <c r="D3629" i="4" s="1"/>
  <c r="E290" i="4"/>
  <c r="E767" i="4" s="1"/>
  <c r="E1244" i="4" s="1"/>
  <c r="E1721" i="4" s="1"/>
  <c r="E2198" i="4" s="1"/>
  <c r="E2675" i="4" s="1"/>
  <c r="E3152" i="4" s="1"/>
  <c r="E3629" i="4" s="1"/>
  <c r="I290" i="4"/>
  <c r="J290" i="4"/>
  <c r="M290" i="4" s="1"/>
  <c r="A291" i="4"/>
  <c r="A768" i="4" s="1"/>
  <c r="A1245" i="4" s="1"/>
  <c r="A1722" i="4" s="1"/>
  <c r="A2199" i="4" s="1"/>
  <c r="A2676" i="4" s="1"/>
  <c r="A3153" i="4" s="1"/>
  <c r="A3630" i="4" s="1"/>
  <c r="B291" i="4"/>
  <c r="B768" i="4" s="1"/>
  <c r="B1245" i="4" s="1"/>
  <c r="B1722" i="4" s="1"/>
  <c r="B2199" i="4" s="1"/>
  <c r="B2676" i="4" s="1"/>
  <c r="B3153" i="4" s="1"/>
  <c r="B3630" i="4" s="1"/>
  <c r="C291" i="4"/>
  <c r="C768" i="4" s="1"/>
  <c r="C1245" i="4" s="1"/>
  <c r="C1722" i="4" s="1"/>
  <c r="C2199" i="4" s="1"/>
  <c r="C2676" i="4" s="1"/>
  <c r="C3153" i="4" s="1"/>
  <c r="C3630" i="4" s="1"/>
  <c r="D291" i="4"/>
  <c r="D768" i="4" s="1"/>
  <c r="D1245" i="4" s="1"/>
  <c r="D1722" i="4" s="1"/>
  <c r="D2199" i="4" s="1"/>
  <c r="D2676" i="4" s="1"/>
  <c r="D3153" i="4" s="1"/>
  <c r="D3630" i="4" s="1"/>
  <c r="E291" i="4"/>
  <c r="E768" i="4" s="1"/>
  <c r="E1245" i="4" s="1"/>
  <c r="E1722" i="4" s="1"/>
  <c r="E2199" i="4" s="1"/>
  <c r="E2676" i="4" s="1"/>
  <c r="E3153" i="4" s="1"/>
  <c r="E3630" i="4" s="1"/>
  <c r="I291" i="4"/>
  <c r="J291" i="4"/>
  <c r="M291" i="4" s="1"/>
  <c r="A292" i="4"/>
  <c r="A769" i="4" s="1"/>
  <c r="A1246" i="4" s="1"/>
  <c r="A1723" i="4" s="1"/>
  <c r="A2200" i="4" s="1"/>
  <c r="A2677" i="4" s="1"/>
  <c r="A3154" i="4" s="1"/>
  <c r="A3631" i="4" s="1"/>
  <c r="B292" i="4"/>
  <c r="B769" i="4" s="1"/>
  <c r="B1246" i="4" s="1"/>
  <c r="B1723" i="4" s="1"/>
  <c r="B2200" i="4" s="1"/>
  <c r="B2677" i="4" s="1"/>
  <c r="B3154" i="4" s="1"/>
  <c r="B3631" i="4" s="1"/>
  <c r="C292" i="4"/>
  <c r="C769" i="4" s="1"/>
  <c r="C1246" i="4" s="1"/>
  <c r="C1723" i="4" s="1"/>
  <c r="C2200" i="4" s="1"/>
  <c r="C2677" i="4" s="1"/>
  <c r="C3154" i="4" s="1"/>
  <c r="C3631" i="4" s="1"/>
  <c r="D292" i="4"/>
  <c r="D769" i="4" s="1"/>
  <c r="D1246" i="4" s="1"/>
  <c r="D1723" i="4" s="1"/>
  <c r="D2200" i="4" s="1"/>
  <c r="D2677" i="4" s="1"/>
  <c r="D3154" i="4" s="1"/>
  <c r="D3631" i="4" s="1"/>
  <c r="E292" i="4"/>
  <c r="E769" i="4" s="1"/>
  <c r="E1246" i="4" s="1"/>
  <c r="E1723" i="4" s="1"/>
  <c r="E2200" i="4" s="1"/>
  <c r="E2677" i="4" s="1"/>
  <c r="E3154" i="4" s="1"/>
  <c r="E3631" i="4" s="1"/>
  <c r="I292" i="4"/>
  <c r="J292" i="4"/>
  <c r="M292" i="4" s="1"/>
  <c r="A293" i="4"/>
  <c r="A770" i="4" s="1"/>
  <c r="A1247" i="4" s="1"/>
  <c r="A1724" i="4" s="1"/>
  <c r="A2201" i="4" s="1"/>
  <c r="A2678" i="4" s="1"/>
  <c r="A3155" i="4" s="1"/>
  <c r="A3632" i="4" s="1"/>
  <c r="B293" i="4"/>
  <c r="B770" i="4" s="1"/>
  <c r="B1247" i="4" s="1"/>
  <c r="B1724" i="4" s="1"/>
  <c r="B2201" i="4" s="1"/>
  <c r="B2678" i="4" s="1"/>
  <c r="B3155" i="4" s="1"/>
  <c r="B3632" i="4" s="1"/>
  <c r="C293" i="4"/>
  <c r="C770" i="4" s="1"/>
  <c r="C1247" i="4" s="1"/>
  <c r="C1724" i="4" s="1"/>
  <c r="C2201" i="4" s="1"/>
  <c r="C2678" i="4" s="1"/>
  <c r="C3155" i="4" s="1"/>
  <c r="C3632" i="4" s="1"/>
  <c r="D293" i="4"/>
  <c r="D770" i="4" s="1"/>
  <c r="D1247" i="4" s="1"/>
  <c r="D1724" i="4" s="1"/>
  <c r="D2201" i="4" s="1"/>
  <c r="D2678" i="4" s="1"/>
  <c r="D3155" i="4" s="1"/>
  <c r="D3632" i="4" s="1"/>
  <c r="E293" i="4"/>
  <c r="E770" i="4" s="1"/>
  <c r="E1247" i="4" s="1"/>
  <c r="E1724" i="4" s="1"/>
  <c r="E2201" i="4" s="1"/>
  <c r="E2678" i="4" s="1"/>
  <c r="E3155" i="4" s="1"/>
  <c r="E3632" i="4" s="1"/>
  <c r="I293" i="4"/>
  <c r="J293" i="4"/>
  <c r="M293" i="4" s="1"/>
  <c r="A294" i="4"/>
  <c r="A771" i="4" s="1"/>
  <c r="A1248" i="4" s="1"/>
  <c r="A1725" i="4" s="1"/>
  <c r="A2202" i="4" s="1"/>
  <c r="A2679" i="4" s="1"/>
  <c r="A3156" i="4" s="1"/>
  <c r="A3633" i="4" s="1"/>
  <c r="B294" i="4"/>
  <c r="B771" i="4" s="1"/>
  <c r="B1248" i="4" s="1"/>
  <c r="B1725" i="4" s="1"/>
  <c r="B2202" i="4" s="1"/>
  <c r="B2679" i="4" s="1"/>
  <c r="B3156" i="4" s="1"/>
  <c r="B3633" i="4" s="1"/>
  <c r="C294" i="4"/>
  <c r="C771" i="4" s="1"/>
  <c r="C1248" i="4" s="1"/>
  <c r="C1725" i="4" s="1"/>
  <c r="C2202" i="4" s="1"/>
  <c r="C2679" i="4" s="1"/>
  <c r="C3156" i="4" s="1"/>
  <c r="C3633" i="4" s="1"/>
  <c r="D294" i="4"/>
  <c r="D771" i="4" s="1"/>
  <c r="D1248" i="4" s="1"/>
  <c r="D1725" i="4" s="1"/>
  <c r="D2202" i="4" s="1"/>
  <c r="D2679" i="4" s="1"/>
  <c r="D3156" i="4" s="1"/>
  <c r="D3633" i="4" s="1"/>
  <c r="E294" i="4"/>
  <c r="E771" i="4" s="1"/>
  <c r="E1248" i="4" s="1"/>
  <c r="E1725" i="4" s="1"/>
  <c r="E2202" i="4" s="1"/>
  <c r="E2679" i="4" s="1"/>
  <c r="E3156" i="4" s="1"/>
  <c r="E3633" i="4" s="1"/>
  <c r="I294" i="4"/>
  <c r="J294" i="4"/>
  <c r="M294" i="4" s="1"/>
  <c r="A295" i="4"/>
  <c r="A772" i="4" s="1"/>
  <c r="A1249" i="4" s="1"/>
  <c r="A1726" i="4" s="1"/>
  <c r="A2203" i="4" s="1"/>
  <c r="A2680" i="4" s="1"/>
  <c r="A3157" i="4" s="1"/>
  <c r="A3634" i="4" s="1"/>
  <c r="B295" i="4"/>
  <c r="B772" i="4" s="1"/>
  <c r="B1249" i="4" s="1"/>
  <c r="B1726" i="4" s="1"/>
  <c r="B2203" i="4" s="1"/>
  <c r="B2680" i="4" s="1"/>
  <c r="B3157" i="4" s="1"/>
  <c r="B3634" i="4" s="1"/>
  <c r="C295" i="4"/>
  <c r="C772" i="4" s="1"/>
  <c r="C1249" i="4" s="1"/>
  <c r="C1726" i="4" s="1"/>
  <c r="C2203" i="4" s="1"/>
  <c r="C2680" i="4" s="1"/>
  <c r="C3157" i="4" s="1"/>
  <c r="C3634" i="4" s="1"/>
  <c r="D295" i="4"/>
  <c r="D772" i="4" s="1"/>
  <c r="D1249" i="4" s="1"/>
  <c r="D1726" i="4" s="1"/>
  <c r="D2203" i="4" s="1"/>
  <c r="D2680" i="4" s="1"/>
  <c r="D3157" i="4" s="1"/>
  <c r="D3634" i="4" s="1"/>
  <c r="E295" i="4"/>
  <c r="E772" i="4" s="1"/>
  <c r="E1249" i="4" s="1"/>
  <c r="E1726" i="4" s="1"/>
  <c r="E2203" i="4" s="1"/>
  <c r="E2680" i="4" s="1"/>
  <c r="E3157" i="4" s="1"/>
  <c r="E3634" i="4" s="1"/>
  <c r="I295" i="4"/>
  <c r="J295" i="4"/>
  <c r="M295" i="4" s="1"/>
  <c r="A296" i="4"/>
  <c r="A773" i="4" s="1"/>
  <c r="A1250" i="4" s="1"/>
  <c r="A1727" i="4" s="1"/>
  <c r="A2204" i="4" s="1"/>
  <c r="A2681" i="4" s="1"/>
  <c r="A3158" i="4" s="1"/>
  <c r="A3635" i="4" s="1"/>
  <c r="B296" i="4"/>
  <c r="B773" i="4" s="1"/>
  <c r="B1250" i="4" s="1"/>
  <c r="B1727" i="4" s="1"/>
  <c r="B2204" i="4" s="1"/>
  <c r="B2681" i="4" s="1"/>
  <c r="B3158" i="4" s="1"/>
  <c r="B3635" i="4" s="1"/>
  <c r="C296" i="4"/>
  <c r="C773" i="4" s="1"/>
  <c r="C1250" i="4" s="1"/>
  <c r="C1727" i="4" s="1"/>
  <c r="C2204" i="4" s="1"/>
  <c r="C2681" i="4" s="1"/>
  <c r="C3158" i="4" s="1"/>
  <c r="C3635" i="4" s="1"/>
  <c r="D296" i="4"/>
  <c r="D773" i="4" s="1"/>
  <c r="D1250" i="4" s="1"/>
  <c r="D1727" i="4" s="1"/>
  <c r="D2204" i="4" s="1"/>
  <c r="D2681" i="4" s="1"/>
  <c r="D3158" i="4" s="1"/>
  <c r="D3635" i="4" s="1"/>
  <c r="E296" i="4"/>
  <c r="E773" i="4" s="1"/>
  <c r="E1250" i="4" s="1"/>
  <c r="E1727" i="4" s="1"/>
  <c r="E2204" i="4" s="1"/>
  <c r="E2681" i="4" s="1"/>
  <c r="E3158" i="4" s="1"/>
  <c r="E3635" i="4" s="1"/>
  <c r="I296" i="4"/>
  <c r="J296" i="4"/>
  <c r="M296" i="4" s="1"/>
  <c r="A297" i="4"/>
  <c r="A774" i="4" s="1"/>
  <c r="A1251" i="4" s="1"/>
  <c r="A1728" i="4" s="1"/>
  <c r="A2205" i="4" s="1"/>
  <c r="A2682" i="4" s="1"/>
  <c r="A3159" i="4" s="1"/>
  <c r="A3636" i="4" s="1"/>
  <c r="B297" i="4"/>
  <c r="B774" i="4" s="1"/>
  <c r="B1251" i="4" s="1"/>
  <c r="B1728" i="4" s="1"/>
  <c r="B2205" i="4" s="1"/>
  <c r="B2682" i="4" s="1"/>
  <c r="B3159" i="4" s="1"/>
  <c r="B3636" i="4" s="1"/>
  <c r="C297" i="4"/>
  <c r="C774" i="4" s="1"/>
  <c r="C1251" i="4" s="1"/>
  <c r="C1728" i="4" s="1"/>
  <c r="C2205" i="4" s="1"/>
  <c r="C2682" i="4" s="1"/>
  <c r="C3159" i="4" s="1"/>
  <c r="C3636" i="4" s="1"/>
  <c r="D297" i="4"/>
  <c r="D774" i="4" s="1"/>
  <c r="D1251" i="4" s="1"/>
  <c r="D1728" i="4" s="1"/>
  <c r="D2205" i="4" s="1"/>
  <c r="D2682" i="4" s="1"/>
  <c r="D3159" i="4" s="1"/>
  <c r="D3636" i="4" s="1"/>
  <c r="E297" i="4"/>
  <c r="E774" i="4" s="1"/>
  <c r="E1251" i="4" s="1"/>
  <c r="E1728" i="4" s="1"/>
  <c r="E2205" i="4" s="1"/>
  <c r="E2682" i="4" s="1"/>
  <c r="E3159" i="4" s="1"/>
  <c r="E3636" i="4" s="1"/>
  <c r="I297" i="4"/>
  <c r="J297" i="4"/>
  <c r="M297" i="4" s="1"/>
  <c r="A298" i="4"/>
  <c r="A775" i="4" s="1"/>
  <c r="A1252" i="4" s="1"/>
  <c r="A1729" i="4" s="1"/>
  <c r="A2206" i="4" s="1"/>
  <c r="A2683" i="4" s="1"/>
  <c r="A3160" i="4" s="1"/>
  <c r="A3637" i="4" s="1"/>
  <c r="B298" i="4"/>
  <c r="B775" i="4" s="1"/>
  <c r="B1252" i="4" s="1"/>
  <c r="B1729" i="4" s="1"/>
  <c r="B2206" i="4" s="1"/>
  <c r="B2683" i="4" s="1"/>
  <c r="B3160" i="4" s="1"/>
  <c r="B3637" i="4" s="1"/>
  <c r="C298" i="4"/>
  <c r="C775" i="4" s="1"/>
  <c r="C1252" i="4" s="1"/>
  <c r="C1729" i="4" s="1"/>
  <c r="C2206" i="4" s="1"/>
  <c r="C2683" i="4" s="1"/>
  <c r="C3160" i="4" s="1"/>
  <c r="C3637" i="4" s="1"/>
  <c r="D298" i="4"/>
  <c r="D775" i="4" s="1"/>
  <c r="D1252" i="4" s="1"/>
  <c r="D1729" i="4" s="1"/>
  <c r="D2206" i="4" s="1"/>
  <c r="D2683" i="4" s="1"/>
  <c r="D3160" i="4" s="1"/>
  <c r="D3637" i="4" s="1"/>
  <c r="E298" i="4"/>
  <c r="E775" i="4" s="1"/>
  <c r="E1252" i="4" s="1"/>
  <c r="E1729" i="4" s="1"/>
  <c r="E2206" i="4" s="1"/>
  <c r="E2683" i="4" s="1"/>
  <c r="E3160" i="4" s="1"/>
  <c r="E3637" i="4" s="1"/>
  <c r="I298" i="4"/>
  <c r="J298" i="4"/>
  <c r="M298" i="4" s="1"/>
  <c r="A299" i="4"/>
  <c r="A776" i="4" s="1"/>
  <c r="A1253" i="4" s="1"/>
  <c r="A1730" i="4" s="1"/>
  <c r="A2207" i="4" s="1"/>
  <c r="A2684" i="4" s="1"/>
  <c r="A3161" i="4" s="1"/>
  <c r="A3638" i="4" s="1"/>
  <c r="B299" i="4"/>
  <c r="B776" i="4" s="1"/>
  <c r="B1253" i="4" s="1"/>
  <c r="B1730" i="4" s="1"/>
  <c r="B2207" i="4" s="1"/>
  <c r="B2684" i="4" s="1"/>
  <c r="B3161" i="4" s="1"/>
  <c r="B3638" i="4" s="1"/>
  <c r="C299" i="4"/>
  <c r="C776" i="4" s="1"/>
  <c r="C1253" i="4" s="1"/>
  <c r="C1730" i="4" s="1"/>
  <c r="C2207" i="4" s="1"/>
  <c r="C2684" i="4" s="1"/>
  <c r="C3161" i="4" s="1"/>
  <c r="C3638" i="4" s="1"/>
  <c r="D299" i="4"/>
  <c r="D776" i="4" s="1"/>
  <c r="D1253" i="4" s="1"/>
  <c r="D1730" i="4" s="1"/>
  <c r="D2207" i="4" s="1"/>
  <c r="D2684" i="4" s="1"/>
  <c r="D3161" i="4" s="1"/>
  <c r="D3638" i="4" s="1"/>
  <c r="E299" i="4"/>
  <c r="E776" i="4" s="1"/>
  <c r="E1253" i="4" s="1"/>
  <c r="E1730" i="4" s="1"/>
  <c r="E2207" i="4" s="1"/>
  <c r="E2684" i="4" s="1"/>
  <c r="E3161" i="4" s="1"/>
  <c r="E3638" i="4" s="1"/>
  <c r="I299" i="4"/>
  <c r="J299" i="4"/>
  <c r="M299" i="4" s="1"/>
  <c r="A300" i="4"/>
  <c r="A777" i="4" s="1"/>
  <c r="A1254" i="4" s="1"/>
  <c r="A1731" i="4" s="1"/>
  <c r="A2208" i="4" s="1"/>
  <c r="A2685" i="4" s="1"/>
  <c r="A3162" i="4" s="1"/>
  <c r="A3639" i="4" s="1"/>
  <c r="B300" i="4"/>
  <c r="B777" i="4" s="1"/>
  <c r="B1254" i="4" s="1"/>
  <c r="B1731" i="4" s="1"/>
  <c r="B2208" i="4" s="1"/>
  <c r="B2685" i="4" s="1"/>
  <c r="B3162" i="4" s="1"/>
  <c r="B3639" i="4" s="1"/>
  <c r="C300" i="4"/>
  <c r="C777" i="4" s="1"/>
  <c r="C1254" i="4" s="1"/>
  <c r="C1731" i="4" s="1"/>
  <c r="C2208" i="4" s="1"/>
  <c r="C2685" i="4" s="1"/>
  <c r="C3162" i="4" s="1"/>
  <c r="C3639" i="4" s="1"/>
  <c r="D300" i="4"/>
  <c r="D777" i="4" s="1"/>
  <c r="D1254" i="4" s="1"/>
  <c r="D1731" i="4" s="1"/>
  <c r="D2208" i="4" s="1"/>
  <c r="D2685" i="4" s="1"/>
  <c r="D3162" i="4" s="1"/>
  <c r="D3639" i="4" s="1"/>
  <c r="E300" i="4"/>
  <c r="E777" i="4" s="1"/>
  <c r="E1254" i="4" s="1"/>
  <c r="E1731" i="4" s="1"/>
  <c r="E2208" i="4" s="1"/>
  <c r="E2685" i="4" s="1"/>
  <c r="E3162" i="4" s="1"/>
  <c r="E3639" i="4" s="1"/>
  <c r="I300" i="4"/>
  <c r="J300" i="4"/>
  <c r="M300" i="4" s="1"/>
  <c r="A301" i="4"/>
  <c r="A778" i="4" s="1"/>
  <c r="A1255" i="4" s="1"/>
  <c r="A1732" i="4" s="1"/>
  <c r="A2209" i="4" s="1"/>
  <c r="A2686" i="4" s="1"/>
  <c r="A3163" i="4" s="1"/>
  <c r="A3640" i="4" s="1"/>
  <c r="B301" i="4"/>
  <c r="B778" i="4" s="1"/>
  <c r="B1255" i="4" s="1"/>
  <c r="B1732" i="4" s="1"/>
  <c r="B2209" i="4" s="1"/>
  <c r="B2686" i="4" s="1"/>
  <c r="B3163" i="4" s="1"/>
  <c r="B3640" i="4" s="1"/>
  <c r="C301" i="4"/>
  <c r="C778" i="4" s="1"/>
  <c r="C1255" i="4" s="1"/>
  <c r="C1732" i="4" s="1"/>
  <c r="C2209" i="4" s="1"/>
  <c r="C2686" i="4" s="1"/>
  <c r="C3163" i="4" s="1"/>
  <c r="C3640" i="4" s="1"/>
  <c r="D301" i="4"/>
  <c r="D778" i="4" s="1"/>
  <c r="D1255" i="4" s="1"/>
  <c r="D1732" i="4" s="1"/>
  <c r="D2209" i="4" s="1"/>
  <c r="D2686" i="4" s="1"/>
  <c r="D3163" i="4" s="1"/>
  <c r="D3640" i="4" s="1"/>
  <c r="E301" i="4"/>
  <c r="E778" i="4" s="1"/>
  <c r="E1255" i="4" s="1"/>
  <c r="E1732" i="4" s="1"/>
  <c r="E2209" i="4" s="1"/>
  <c r="E2686" i="4" s="1"/>
  <c r="E3163" i="4" s="1"/>
  <c r="E3640" i="4" s="1"/>
  <c r="I301" i="4"/>
  <c r="J301" i="4"/>
  <c r="M301" i="4" s="1"/>
  <c r="A302" i="4"/>
  <c r="A779" i="4" s="1"/>
  <c r="A1256" i="4" s="1"/>
  <c r="A1733" i="4" s="1"/>
  <c r="A2210" i="4" s="1"/>
  <c r="A2687" i="4" s="1"/>
  <c r="A3164" i="4" s="1"/>
  <c r="A3641" i="4" s="1"/>
  <c r="B302" i="4"/>
  <c r="B779" i="4" s="1"/>
  <c r="B1256" i="4" s="1"/>
  <c r="B1733" i="4" s="1"/>
  <c r="B2210" i="4" s="1"/>
  <c r="B2687" i="4" s="1"/>
  <c r="B3164" i="4" s="1"/>
  <c r="B3641" i="4" s="1"/>
  <c r="C302" i="4"/>
  <c r="C779" i="4" s="1"/>
  <c r="C1256" i="4" s="1"/>
  <c r="C1733" i="4" s="1"/>
  <c r="C2210" i="4" s="1"/>
  <c r="C2687" i="4" s="1"/>
  <c r="C3164" i="4" s="1"/>
  <c r="C3641" i="4" s="1"/>
  <c r="D302" i="4"/>
  <c r="D779" i="4" s="1"/>
  <c r="D1256" i="4" s="1"/>
  <c r="D1733" i="4" s="1"/>
  <c r="D2210" i="4" s="1"/>
  <c r="D2687" i="4" s="1"/>
  <c r="D3164" i="4" s="1"/>
  <c r="D3641" i="4" s="1"/>
  <c r="E302" i="4"/>
  <c r="E779" i="4" s="1"/>
  <c r="E1256" i="4" s="1"/>
  <c r="E1733" i="4" s="1"/>
  <c r="E2210" i="4" s="1"/>
  <c r="E2687" i="4" s="1"/>
  <c r="E3164" i="4" s="1"/>
  <c r="E3641" i="4" s="1"/>
  <c r="I302" i="4"/>
  <c r="J302" i="4"/>
  <c r="M302" i="4" s="1"/>
  <c r="A303" i="4"/>
  <c r="A780" i="4" s="1"/>
  <c r="A1257" i="4" s="1"/>
  <c r="A1734" i="4" s="1"/>
  <c r="A2211" i="4" s="1"/>
  <c r="A2688" i="4" s="1"/>
  <c r="A3165" i="4" s="1"/>
  <c r="A3642" i="4" s="1"/>
  <c r="B303" i="4"/>
  <c r="B780" i="4" s="1"/>
  <c r="B1257" i="4" s="1"/>
  <c r="B1734" i="4" s="1"/>
  <c r="B2211" i="4" s="1"/>
  <c r="B2688" i="4" s="1"/>
  <c r="B3165" i="4" s="1"/>
  <c r="B3642" i="4" s="1"/>
  <c r="C303" i="4"/>
  <c r="C780" i="4" s="1"/>
  <c r="C1257" i="4" s="1"/>
  <c r="C1734" i="4" s="1"/>
  <c r="C2211" i="4" s="1"/>
  <c r="C2688" i="4" s="1"/>
  <c r="C3165" i="4" s="1"/>
  <c r="C3642" i="4" s="1"/>
  <c r="D303" i="4"/>
  <c r="D780" i="4" s="1"/>
  <c r="D1257" i="4" s="1"/>
  <c r="D1734" i="4" s="1"/>
  <c r="D2211" i="4" s="1"/>
  <c r="D2688" i="4" s="1"/>
  <c r="D3165" i="4" s="1"/>
  <c r="D3642" i="4" s="1"/>
  <c r="E303" i="4"/>
  <c r="E780" i="4" s="1"/>
  <c r="E1257" i="4" s="1"/>
  <c r="E1734" i="4" s="1"/>
  <c r="E2211" i="4" s="1"/>
  <c r="E2688" i="4" s="1"/>
  <c r="E3165" i="4" s="1"/>
  <c r="E3642" i="4" s="1"/>
  <c r="I303" i="4"/>
  <c r="J303" i="4"/>
  <c r="M303" i="4" s="1"/>
  <c r="A304" i="4"/>
  <c r="A781" i="4" s="1"/>
  <c r="A1258" i="4" s="1"/>
  <c r="A1735" i="4" s="1"/>
  <c r="A2212" i="4" s="1"/>
  <c r="A2689" i="4" s="1"/>
  <c r="A3166" i="4" s="1"/>
  <c r="A3643" i="4" s="1"/>
  <c r="B304" i="4"/>
  <c r="B781" i="4" s="1"/>
  <c r="B1258" i="4" s="1"/>
  <c r="B1735" i="4" s="1"/>
  <c r="B2212" i="4" s="1"/>
  <c r="B2689" i="4" s="1"/>
  <c r="B3166" i="4" s="1"/>
  <c r="B3643" i="4" s="1"/>
  <c r="C304" i="4"/>
  <c r="C781" i="4" s="1"/>
  <c r="C1258" i="4" s="1"/>
  <c r="C1735" i="4" s="1"/>
  <c r="C2212" i="4" s="1"/>
  <c r="C2689" i="4" s="1"/>
  <c r="C3166" i="4" s="1"/>
  <c r="C3643" i="4" s="1"/>
  <c r="D304" i="4"/>
  <c r="D781" i="4" s="1"/>
  <c r="D1258" i="4" s="1"/>
  <c r="D1735" i="4" s="1"/>
  <c r="D2212" i="4" s="1"/>
  <c r="D2689" i="4" s="1"/>
  <c r="D3166" i="4" s="1"/>
  <c r="D3643" i="4" s="1"/>
  <c r="E304" i="4"/>
  <c r="E781" i="4" s="1"/>
  <c r="E1258" i="4" s="1"/>
  <c r="E1735" i="4" s="1"/>
  <c r="E2212" i="4" s="1"/>
  <c r="E2689" i="4" s="1"/>
  <c r="E3166" i="4" s="1"/>
  <c r="E3643" i="4" s="1"/>
  <c r="I304" i="4"/>
  <c r="J304" i="4"/>
  <c r="M304" i="4" s="1"/>
  <c r="A305" i="4"/>
  <c r="A782" i="4" s="1"/>
  <c r="A1259" i="4" s="1"/>
  <c r="A1736" i="4" s="1"/>
  <c r="A2213" i="4" s="1"/>
  <c r="A2690" i="4" s="1"/>
  <c r="A3167" i="4" s="1"/>
  <c r="A3644" i="4" s="1"/>
  <c r="B305" i="4"/>
  <c r="B782" i="4" s="1"/>
  <c r="B1259" i="4" s="1"/>
  <c r="B1736" i="4" s="1"/>
  <c r="B2213" i="4" s="1"/>
  <c r="B2690" i="4" s="1"/>
  <c r="B3167" i="4" s="1"/>
  <c r="B3644" i="4" s="1"/>
  <c r="C305" i="4"/>
  <c r="C782" i="4" s="1"/>
  <c r="C1259" i="4" s="1"/>
  <c r="C1736" i="4" s="1"/>
  <c r="C2213" i="4" s="1"/>
  <c r="C2690" i="4" s="1"/>
  <c r="C3167" i="4" s="1"/>
  <c r="C3644" i="4" s="1"/>
  <c r="D305" i="4"/>
  <c r="D782" i="4" s="1"/>
  <c r="D1259" i="4" s="1"/>
  <c r="D1736" i="4" s="1"/>
  <c r="D2213" i="4" s="1"/>
  <c r="D2690" i="4" s="1"/>
  <c r="D3167" i="4" s="1"/>
  <c r="D3644" i="4" s="1"/>
  <c r="E305" i="4"/>
  <c r="E782" i="4" s="1"/>
  <c r="E1259" i="4" s="1"/>
  <c r="E1736" i="4" s="1"/>
  <c r="E2213" i="4" s="1"/>
  <c r="E2690" i="4" s="1"/>
  <c r="E3167" i="4" s="1"/>
  <c r="E3644" i="4" s="1"/>
  <c r="I305" i="4"/>
  <c r="J305" i="4"/>
  <c r="M305" i="4" s="1"/>
  <c r="A306" i="4"/>
  <c r="A783" i="4" s="1"/>
  <c r="A1260" i="4" s="1"/>
  <c r="A1737" i="4" s="1"/>
  <c r="A2214" i="4" s="1"/>
  <c r="A2691" i="4" s="1"/>
  <c r="A3168" i="4" s="1"/>
  <c r="A3645" i="4" s="1"/>
  <c r="B306" i="4"/>
  <c r="B783" i="4" s="1"/>
  <c r="B1260" i="4" s="1"/>
  <c r="B1737" i="4" s="1"/>
  <c r="B2214" i="4" s="1"/>
  <c r="B2691" i="4" s="1"/>
  <c r="B3168" i="4" s="1"/>
  <c r="B3645" i="4" s="1"/>
  <c r="C306" i="4"/>
  <c r="C783" i="4" s="1"/>
  <c r="C1260" i="4" s="1"/>
  <c r="C1737" i="4" s="1"/>
  <c r="C2214" i="4" s="1"/>
  <c r="C2691" i="4" s="1"/>
  <c r="C3168" i="4" s="1"/>
  <c r="C3645" i="4" s="1"/>
  <c r="D306" i="4"/>
  <c r="D783" i="4" s="1"/>
  <c r="D1260" i="4" s="1"/>
  <c r="D1737" i="4" s="1"/>
  <c r="D2214" i="4" s="1"/>
  <c r="D2691" i="4" s="1"/>
  <c r="D3168" i="4" s="1"/>
  <c r="D3645" i="4" s="1"/>
  <c r="E306" i="4"/>
  <c r="E783" i="4" s="1"/>
  <c r="E1260" i="4" s="1"/>
  <c r="E1737" i="4" s="1"/>
  <c r="E2214" i="4" s="1"/>
  <c r="E2691" i="4" s="1"/>
  <c r="E3168" i="4" s="1"/>
  <c r="E3645" i="4" s="1"/>
  <c r="I306" i="4"/>
  <c r="J306" i="4"/>
  <c r="M306" i="4" s="1"/>
  <c r="A307" i="4"/>
  <c r="A784" i="4" s="1"/>
  <c r="A1261" i="4" s="1"/>
  <c r="A1738" i="4" s="1"/>
  <c r="A2215" i="4" s="1"/>
  <c r="A2692" i="4" s="1"/>
  <c r="A3169" i="4" s="1"/>
  <c r="A3646" i="4" s="1"/>
  <c r="B307" i="4"/>
  <c r="B784" i="4" s="1"/>
  <c r="B1261" i="4" s="1"/>
  <c r="B1738" i="4" s="1"/>
  <c r="B2215" i="4" s="1"/>
  <c r="B2692" i="4" s="1"/>
  <c r="B3169" i="4" s="1"/>
  <c r="B3646" i="4" s="1"/>
  <c r="C307" i="4"/>
  <c r="C784" i="4" s="1"/>
  <c r="C1261" i="4" s="1"/>
  <c r="C1738" i="4" s="1"/>
  <c r="C2215" i="4" s="1"/>
  <c r="C2692" i="4" s="1"/>
  <c r="C3169" i="4" s="1"/>
  <c r="C3646" i="4" s="1"/>
  <c r="D307" i="4"/>
  <c r="D784" i="4" s="1"/>
  <c r="D1261" i="4" s="1"/>
  <c r="D1738" i="4" s="1"/>
  <c r="D2215" i="4" s="1"/>
  <c r="D2692" i="4" s="1"/>
  <c r="D3169" i="4" s="1"/>
  <c r="D3646" i="4" s="1"/>
  <c r="E307" i="4"/>
  <c r="E784" i="4" s="1"/>
  <c r="E1261" i="4" s="1"/>
  <c r="E1738" i="4" s="1"/>
  <c r="E2215" i="4" s="1"/>
  <c r="E2692" i="4" s="1"/>
  <c r="E3169" i="4" s="1"/>
  <c r="E3646" i="4" s="1"/>
  <c r="I307" i="4"/>
  <c r="J307" i="4"/>
  <c r="M307" i="4" s="1"/>
  <c r="A308" i="4"/>
  <c r="A785" i="4" s="1"/>
  <c r="A1262" i="4" s="1"/>
  <c r="A1739" i="4" s="1"/>
  <c r="A2216" i="4" s="1"/>
  <c r="A2693" i="4" s="1"/>
  <c r="A3170" i="4" s="1"/>
  <c r="A3647" i="4" s="1"/>
  <c r="B308" i="4"/>
  <c r="B785" i="4" s="1"/>
  <c r="B1262" i="4" s="1"/>
  <c r="B1739" i="4" s="1"/>
  <c r="B2216" i="4" s="1"/>
  <c r="B2693" i="4" s="1"/>
  <c r="B3170" i="4" s="1"/>
  <c r="B3647" i="4" s="1"/>
  <c r="C308" i="4"/>
  <c r="C785" i="4" s="1"/>
  <c r="C1262" i="4" s="1"/>
  <c r="C1739" i="4" s="1"/>
  <c r="C2216" i="4" s="1"/>
  <c r="C2693" i="4" s="1"/>
  <c r="C3170" i="4" s="1"/>
  <c r="C3647" i="4" s="1"/>
  <c r="D308" i="4"/>
  <c r="D785" i="4" s="1"/>
  <c r="D1262" i="4" s="1"/>
  <c r="D1739" i="4" s="1"/>
  <c r="D2216" i="4" s="1"/>
  <c r="D2693" i="4" s="1"/>
  <c r="D3170" i="4" s="1"/>
  <c r="D3647" i="4" s="1"/>
  <c r="E308" i="4"/>
  <c r="E785" i="4" s="1"/>
  <c r="E1262" i="4" s="1"/>
  <c r="E1739" i="4" s="1"/>
  <c r="E2216" i="4" s="1"/>
  <c r="E2693" i="4" s="1"/>
  <c r="E3170" i="4" s="1"/>
  <c r="E3647" i="4" s="1"/>
  <c r="I308" i="4"/>
  <c r="J308" i="4"/>
  <c r="M308" i="4" s="1"/>
  <c r="A309" i="4"/>
  <c r="A786" i="4" s="1"/>
  <c r="A1263" i="4" s="1"/>
  <c r="A1740" i="4" s="1"/>
  <c r="A2217" i="4" s="1"/>
  <c r="A2694" i="4" s="1"/>
  <c r="A3171" i="4" s="1"/>
  <c r="A3648" i="4" s="1"/>
  <c r="B309" i="4"/>
  <c r="B786" i="4" s="1"/>
  <c r="B1263" i="4" s="1"/>
  <c r="B1740" i="4" s="1"/>
  <c r="B2217" i="4" s="1"/>
  <c r="B2694" i="4" s="1"/>
  <c r="B3171" i="4" s="1"/>
  <c r="B3648" i="4" s="1"/>
  <c r="C309" i="4"/>
  <c r="C786" i="4" s="1"/>
  <c r="C1263" i="4" s="1"/>
  <c r="C1740" i="4" s="1"/>
  <c r="C2217" i="4" s="1"/>
  <c r="C2694" i="4" s="1"/>
  <c r="C3171" i="4" s="1"/>
  <c r="C3648" i="4" s="1"/>
  <c r="D309" i="4"/>
  <c r="D786" i="4" s="1"/>
  <c r="D1263" i="4" s="1"/>
  <c r="D1740" i="4" s="1"/>
  <c r="D2217" i="4" s="1"/>
  <c r="D2694" i="4" s="1"/>
  <c r="D3171" i="4" s="1"/>
  <c r="D3648" i="4" s="1"/>
  <c r="E309" i="4"/>
  <c r="E786" i="4" s="1"/>
  <c r="E1263" i="4" s="1"/>
  <c r="E1740" i="4" s="1"/>
  <c r="E2217" i="4" s="1"/>
  <c r="E2694" i="4" s="1"/>
  <c r="E3171" i="4" s="1"/>
  <c r="E3648" i="4" s="1"/>
  <c r="I309" i="4"/>
  <c r="J309" i="4"/>
  <c r="M309" i="4" s="1"/>
  <c r="A310" i="4"/>
  <c r="A787" i="4" s="1"/>
  <c r="A1264" i="4" s="1"/>
  <c r="A1741" i="4" s="1"/>
  <c r="A2218" i="4" s="1"/>
  <c r="A2695" i="4" s="1"/>
  <c r="A3172" i="4" s="1"/>
  <c r="A3649" i="4" s="1"/>
  <c r="B310" i="4"/>
  <c r="B787" i="4" s="1"/>
  <c r="B1264" i="4" s="1"/>
  <c r="B1741" i="4" s="1"/>
  <c r="B2218" i="4" s="1"/>
  <c r="B2695" i="4" s="1"/>
  <c r="B3172" i="4" s="1"/>
  <c r="B3649" i="4" s="1"/>
  <c r="C310" i="4"/>
  <c r="C787" i="4" s="1"/>
  <c r="C1264" i="4" s="1"/>
  <c r="C1741" i="4" s="1"/>
  <c r="C2218" i="4" s="1"/>
  <c r="C2695" i="4" s="1"/>
  <c r="C3172" i="4" s="1"/>
  <c r="C3649" i="4" s="1"/>
  <c r="D310" i="4"/>
  <c r="D787" i="4" s="1"/>
  <c r="D1264" i="4" s="1"/>
  <c r="D1741" i="4" s="1"/>
  <c r="D2218" i="4" s="1"/>
  <c r="D2695" i="4" s="1"/>
  <c r="D3172" i="4" s="1"/>
  <c r="D3649" i="4" s="1"/>
  <c r="E310" i="4"/>
  <c r="E787" i="4" s="1"/>
  <c r="E1264" i="4" s="1"/>
  <c r="E1741" i="4" s="1"/>
  <c r="E2218" i="4" s="1"/>
  <c r="E2695" i="4" s="1"/>
  <c r="E3172" i="4" s="1"/>
  <c r="E3649" i="4" s="1"/>
  <c r="I310" i="4"/>
  <c r="J310" i="4"/>
  <c r="M310" i="4" s="1"/>
  <c r="A311" i="4"/>
  <c r="A788" i="4" s="1"/>
  <c r="A1265" i="4" s="1"/>
  <c r="A1742" i="4" s="1"/>
  <c r="A2219" i="4" s="1"/>
  <c r="A2696" i="4" s="1"/>
  <c r="A3173" i="4" s="1"/>
  <c r="A3650" i="4" s="1"/>
  <c r="B311" i="4"/>
  <c r="B788" i="4" s="1"/>
  <c r="B1265" i="4" s="1"/>
  <c r="B1742" i="4" s="1"/>
  <c r="B2219" i="4" s="1"/>
  <c r="B2696" i="4" s="1"/>
  <c r="B3173" i="4" s="1"/>
  <c r="B3650" i="4" s="1"/>
  <c r="C311" i="4"/>
  <c r="C788" i="4" s="1"/>
  <c r="C1265" i="4" s="1"/>
  <c r="C1742" i="4" s="1"/>
  <c r="C2219" i="4" s="1"/>
  <c r="C2696" i="4" s="1"/>
  <c r="C3173" i="4" s="1"/>
  <c r="C3650" i="4" s="1"/>
  <c r="D311" i="4"/>
  <c r="D788" i="4" s="1"/>
  <c r="D1265" i="4" s="1"/>
  <c r="D1742" i="4" s="1"/>
  <c r="D2219" i="4" s="1"/>
  <c r="D2696" i="4" s="1"/>
  <c r="D3173" i="4" s="1"/>
  <c r="D3650" i="4" s="1"/>
  <c r="E311" i="4"/>
  <c r="E788" i="4" s="1"/>
  <c r="E1265" i="4" s="1"/>
  <c r="E1742" i="4" s="1"/>
  <c r="E2219" i="4" s="1"/>
  <c r="E2696" i="4" s="1"/>
  <c r="E3173" i="4" s="1"/>
  <c r="E3650" i="4" s="1"/>
  <c r="I311" i="4"/>
  <c r="J311" i="4"/>
  <c r="M311" i="4" s="1"/>
  <c r="A312" i="4"/>
  <c r="A789" i="4" s="1"/>
  <c r="A1266" i="4" s="1"/>
  <c r="A1743" i="4" s="1"/>
  <c r="A2220" i="4" s="1"/>
  <c r="A2697" i="4" s="1"/>
  <c r="A3174" i="4" s="1"/>
  <c r="A3651" i="4" s="1"/>
  <c r="B312" i="4"/>
  <c r="B789" i="4" s="1"/>
  <c r="B1266" i="4" s="1"/>
  <c r="B1743" i="4" s="1"/>
  <c r="B2220" i="4" s="1"/>
  <c r="B2697" i="4" s="1"/>
  <c r="B3174" i="4" s="1"/>
  <c r="B3651" i="4" s="1"/>
  <c r="C312" i="4"/>
  <c r="C789" i="4" s="1"/>
  <c r="C1266" i="4" s="1"/>
  <c r="C1743" i="4" s="1"/>
  <c r="C2220" i="4" s="1"/>
  <c r="C2697" i="4" s="1"/>
  <c r="C3174" i="4" s="1"/>
  <c r="C3651" i="4" s="1"/>
  <c r="D312" i="4"/>
  <c r="D789" i="4" s="1"/>
  <c r="D1266" i="4" s="1"/>
  <c r="D1743" i="4" s="1"/>
  <c r="D2220" i="4" s="1"/>
  <c r="D2697" i="4" s="1"/>
  <c r="D3174" i="4" s="1"/>
  <c r="D3651" i="4" s="1"/>
  <c r="E312" i="4"/>
  <c r="E789" i="4" s="1"/>
  <c r="E1266" i="4" s="1"/>
  <c r="E1743" i="4" s="1"/>
  <c r="E2220" i="4" s="1"/>
  <c r="E2697" i="4" s="1"/>
  <c r="E3174" i="4" s="1"/>
  <c r="E3651" i="4" s="1"/>
  <c r="I312" i="4"/>
  <c r="J312" i="4"/>
  <c r="M312" i="4" s="1"/>
  <c r="A313" i="4"/>
  <c r="A790" i="4" s="1"/>
  <c r="A1267" i="4" s="1"/>
  <c r="A1744" i="4" s="1"/>
  <c r="A2221" i="4" s="1"/>
  <c r="A2698" i="4" s="1"/>
  <c r="A3175" i="4" s="1"/>
  <c r="A3652" i="4" s="1"/>
  <c r="B313" i="4"/>
  <c r="B790" i="4" s="1"/>
  <c r="B1267" i="4" s="1"/>
  <c r="B1744" i="4" s="1"/>
  <c r="B2221" i="4" s="1"/>
  <c r="B2698" i="4" s="1"/>
  <c r="B3175" i="4" s="1"/>
  <c r="B3652" i="4" s="1"/>
  <c r="C313" i="4"/>
  <c r="C790" i="4" s="1"/>
  <c r="C1267" i="4" s="1"/>
  <c r="C1744" i="4" s="1"/>
  <c r="C2221" i="4" s="1"/>
  <c r="C2698" i="4" s="1"/>
  <c r="C3175" i="4" s="1"/>
  <c r="C3652" i="4" s="1"/>
  <c r="D313" i="4"/>
  <c r="D790" i="4" s="1"/>
  <c r="D1267" i="4" s="1"/>
  <c r="D1744" i="4" s="1"/>
  <c r="D2221" i="4" s="1"/>
  <c r="D2698" i="4" s="1"/>
  <c r="D3175" i="4" s="1"/>
  <c r="D3652" i="4" s="1"/>
  <c r="E313" i="4"/>
  <c r="E790" i="4" s="1"/>
  <c r="E1267" i="4" s="1"/>
  <c r="E1744" i="4" s="1"/>
  <c r="E2221" i="4" s="1"/>
  <c r="E2698" i="4" s="1"/>
  <c r="E3175" i="4" s="1"/>
  <c r="E3652" i="4" s="1"/>
  <c r="I313" i="4"/>
  <c r="J313" i="4"/>
  <c r="M313" i="4" s="1"/>
  <c r="A314" i="4"/>
  <c r="A791" i="4" s="1"/>
  <c r="A1268" i="4" s="1"/>
  <c r="A1745" i="4" s="1"/>
  <c r="A2222" i="4" s="1"/>
  <c r="A2699" i="4" s="1"/>
  <c r="A3176" i="4" s="1"/>
  <c r="A3653" i="4" s="1"/>
  <c r="B314" i="4"/>
  <c r="B791" i="4" s="1"/>
  <c r="B1268" i="4" s="1"/>
  <c r="B1745" i="4" s="1"/>
  <c r="B2222" i="4" s="1"/>
  <c r="B2699" i="4" s="1"/>
  <c r="B3176" i="4" s="1"/>
  <c r="B3653" i="4" s="1"/>
  <c r="C314" i="4"/>
  <c r="C791" i="4" s="1"/>
  <c r="C1268" i="4" s="1"/>
  <c r="C1745" i="4" s="1"/>
  <c r="C2222" i="4" s="1"/>
  <c r="C2699" i="4" s="1"/>
  <c r="C3176" i="4" s="1"/>
  <c r="C3653" i="4" s="1"/>
  <c r="D314" i="4"/>
  <c r="D791" i="4" s="1"/>
  <c r="D1268" i="4" s="1"/>
  <c r="D1745" i="4" s="1"/>
  <c r="D2222" i="4" s="1"/>
  <c r="D2699" i="4" s="1"/>
  <c r="D3176" i="4" s="1"/>
  <c r="D3653" i="4" s="1"/>
  <c r="E314" i="4"/>
  <c r="E791" i="4" s="1"/>
  <c r="E1268" i="4" s="1"/>
  <c r="E1745" i="4" s="1"/>
  <c r="E2222" i="4" s="1"/>
  <c r="E2699" i="4" s="1"/>
  <c r="E3176" i="4" s="1"/>
  <c r="E3653" i="4" s="1"/>
  <c r="I314" i="4"/>
  <c r="J314" i="4"/>
  <c r="M314" i="4" s="1"/>
  <c r="A315" i="4"/>
  <c r="A792" i="4" s="1"/>
  <c r="A1269" i="4" s="1"/>
  <c r="A1746" i="4" s="1"/>
  <c r="A2223" i="4" s="1"/>
  <c r="A2700" i="4" s="1"/>
  <c r="A3177" i="4" s="1"/>
  <c r="A3654" i="4" s="1"/>
  <c r="B315" i="4"/>
  <c r="B792" i="4" s="1"/>
  <c r="B1269" i="4" s="1"/>
  <c r="B1746" i="4" s="1"/>
  <c r="B2223" i="4" s="1"/>
  <c r="B2700" i="4" s="1"/>
  <c r="B3177" i="4" s="1"/>
  <c r="B3654" i="4" s="1"/>
  <c r="C315" i="4"/>
  <c r="C792" i="4" s="1"/>
  <c r="C1269" i="4" s="1"/>
  <c r="C1746" i="4" s="1"/>
  <c r="C2223" i="4" s="1"/>
  <c r="C2700" i="4" s="1"/>
  <c r="C3177" i="4" s="1"/>
  <c r="C3654" i="4" s="1"/>
  <c r="D315" i="4"/>
  <c r="D792" i="4" s="1"/>
  <c r="D1269" i="4" s="1"/>
  <c r="D1746" i="4" s="1"/>
  <c r="D2223" i="4" s="1"/>
  <c r="D2700" i="4" s="1"/>
  <c r="D3177" i="4" s="1"/>
  <c r="D3654" i="4" s="1"/>
  <c r="E315" i="4"/>
  <c r="E792" i="4" s="1"/>
  <c r="E1269" i="4" s="1"/>
  <c r="E1746" i="4" s="1"/>
  <c r="E2223" i="4" s="1"/>
  <c r="E2700" i="4" s="1"/>
  <c r="E3177" i="4" s="1"/>
  <c r="E3654" i="4" s="1"/>
  <c r="I315" i="4"/>
  <c r="J315" i="4"/>
  <c r="M315" i="4" s="1"/>
  <c r="A316" i="4"/>
  <c r="A793" i="4" s="1"/>
  <c r="A1270" i="4" s="1"/>
  <c r="A1747" i="4" s="1"/>
  <c r="A2224" i="4" s="1"/>
  <c r="A2701" i="4" s="1"/>
  <c r="A3178" i="4" s="1"/>
  <c r="A3655" i="4" s="1"/>
  <c r="B316" i="4"/>
  <c r="B793" i="4" s="1"/>
  <c r="B1270" i="4" s="1"/>
  <c r="B1747" i="4" s="1"/>
  <c r="B2224" i="4" s="1"/>
  <c r="B2701" i="4" s="1"/>
  <c r="B3178" i="4" s="1"/>
  <c r="B3655" i="4" s="1"/>
  <c r="C316" i="4"/>
  <c r="C793" i="4" s="1"/>
  <c r="C1270" i="4" s="1"/>
  <c r="C1747" i="4" s="1"/>
  <c r="C2224" i="4" s="1"/>
  <c r="C2701" i="4" s="1"/>
  <c r="C3178" i="4" s="1"/>
  <c r="C3655" i="4" s="1"/>
  <c r="D316" i="4"/>
  <c r="D793" i="4" s="1"/>
  <c r="D1270" i="4" s="1"/>
  <c r="D1747" i="4" s="1"/>
  <c r="D2224" i="4" s="1"/>
  <c r="D2701" i="4" s="1"/>
  <c r="D3178" i="4" s="1"/>
  <c r="D3655" i="4" s="1"/>
  <c r="E316" i="4"/>
  <c r="E793" i="4" s="1"/>
  <c r="E1270" i="4" s="1"/>
  <c r="E1747" i="4" s="1"/>
  <c r="E2224" i="4" s="1"/>
  <c r="E2701" i="4" s="1"/>
  <c r="E3178" i="4" s="1"/>
  <c r="E3655" i="4" s="1"/>
  <c r="I316" i="4"/>
  <c r="J316" i="4"/>
  <c r="M316" i="4" s="1"/>
  <c r="A317" i="4"/>
  <c r="A794" i="4" s="1"/>
  <c r="A1271" i="4" s="1"/>
  <c r="A1748" i="4" s="1"/>
  <c r="A2225" i="4" s="1"/>
  <c r="A2702" i="4" s="1"/>
  <c r="A3179" i="4" s="1"/>
  <c r="A3656" i="4" s="1"/>
  <c r="B317" i="4"/>
  <c r="B794" i="4" s="1"/>
  <c r="B1271" i="4" s="1"/>
  <c r="B1748" i="4" s="1"/>
  <c r="B2225" i="4" s="1"/>
  <c r="B2702" i="4" s="1"/>
  <c r="B3179" i="4" s="1"/>
  <c r="B3656" i="4" s="1"/>
  <c r="C317" i="4"/>
  <c r="C794" i="4" s="1"/>
  <c r="C1271" i="4" s="1"/>
  <c r="C1748" i="4" s="1"/>
  <c r="C2225" i="4" s="1"/>
  <c r="C2702" i="4" s="1"/>
  <c r="C3179" i="4" s="1"/>
  <c r="C3656" i="4" s="1"/>
  <c r="D317" i="4"/>
  <c r="D794" i="4" s="1"/>
  <c r="D1271" i="4" s="1"/>
  <c r="D1748" i="4" s="1"/>
  <c r="D2225" i="4" s="1"/>
  <c r="D2702" i="4" s="1"/>
  <c r="D3179" i="4" s="1"/>
  <c r="D3656" i="4" s="1"/>
  <c r="E317" i="4"/>
  <c r="E794" i="4" s="1"/>
  <c r="E1271" i="4" s="1"/>
  <c r="E1748" i="4" s="1"/>
  <c r="E2225" i="4" s="1"/>
  <c r="E2702" i="4" s="1"/>
  <c r="E3179" i="4" s="1"/>
  <c r="E3656" i="4" s="1"/>
  <c r="I317" i="4"/>
  <c r="J317" i="4"/>
  <c r="M317" i="4" s="1"/>
  <c r="A318" i="4"/>
  <c r="A795" i="4" s="1"/>
  <c r="A1272" i="4" s="1"/>
  <c r="A1749" i="4" s="1"/>
  <c r="A2226" i="4" s="1"/>
  <c r="A2703" i="4" s="1"/>
  <c r="A3180" i="4" s="1"/>
  <c r="A3657" i="4" s="1"/>
  <c r="B318" i="4"/>
  <c r="B795" i="4" s="1"/>
  <c r="B1272" i="4" s="1"/>
  <c r="B1749" i="4" s="1"/>
  <c r="B2226" i="4" s="1"/>
  <c r="B2703" i="4" s="1"/>
  <c r="B3180" i="4" s="1"/>
  <c r="B3657" i="4" s="1"/>
  <c r="C318" i="4"/>
  <c r="C795" i="4" s="1"/>
  <c r="C1272" i="4" s="1"/>
  <c r="C1749" i="4" s="1"/>
  <c r="C2226" i="4" s="1"/>
  <c r="C2703" i="4" s="1"/>
  <c r="C3180" i="4" s="1"/>
  <c r="C3657" i="4" s="1"/>
  <c r="D318" i="4"/>
  <c r="D795" i="4" s="1"/>
  <c r="D1272" i="4" s="1"/>
  <c r="D1749" i="4" s="1"/>
  <c r="D2226" i="4" s="1"/>
  <c r="D2703" i="4" s="1"/>
  <c r="D3180" i="4" s="1"/>
  <c r="D3657" i="4" s="1"/>
  <c r="E318" i="4"/>
  <c r="E795" i="4" s="1"/>
  <c r="E1272" i="4" s="1"/>
  <c r="E1749" i="4" s="1"/>
  <c r="E2226" i="4" s="1"/>
  <c r="E2703" i="4" s="1"/>
  <c r="E3180" i="4" s="1"/>
  <c r="E3657" i="4" s="1"/>
  <c r="I318" i="4"/>
  <c r="J318" i="4"/>
  <c r="M318" i="4" s="1"/>
  <c r="A319" i="4"/>
  <c r="A796" i="4" s="1"/>
  <c r="A1273" i="4" s="1"/>
  <c r="A1750" i="4" s="1"/>
  <c r="A2227" i="4" s="1"/>
  <c r="A2704" i="4" s="1"/>
  <c r="A3181" i="4" s="1"/>
  <c r="A3658" i="4" s="1"/>
  <c r="B319" i="4"/>
  <c r="B796" i="4" s="1"/>
  <c r="B1273" i="4" s="1"/>
  <c r="B1750" i="4" s="1"/>
  <c r="B2227" i="4" s="1"/>
  <c r="B2704" i="4" s="1"/>
  <c r="B3181" i="4" s="1"/>
  <c r="B3658" i="4" s="1"/>
  <c r="C319" i="4"/>
  <c r="C796" i="4" s="1"/>
  <c r="C1273" i="4" s="1"/>
  <c r="C1750" i="4" s="1"/>
  <c r="C2227" i="4" s="1"/>
  <c r="C2704" i="4" s="1"/>
  <c r="C3181" i="4" s="1"/>
  <c r="C3658" i="4" s="1"/>
  <c r="D319" i="4"/>
  <c r="D796" i="4" s="1"/>
  <c r="D1273" i="4" s="1"/>
  <c r="D1750" i="4" s="1"/>
  <c r="D2227" i="4" s="1"/>
  <c r="D2704" i="4" s="1"/>
  <c r="D3181" i="4" s="1"/>
  <c r="D3658" i="4" s="1"/>
  <c r="E319" i="4"/>
  <c r="E796" i="4" s="1"/>
  <c r="E1273" i="4" s="1"/>
  <c r="E1750" i="4" s="1"/>
  <c r="E2227" i="4" s="1"/>
  <c r="E2704" i="4" s="1"/>
  <c r="E3181" i="4" s="1"/>
  <c r="E3658" i="4" s="1"/>
  <c r="I319" i="4"/>
  <c r="J319" i="4"/>
  <c r="M319" i="4" s="1"/>
  <c r="A320" i="4"/>
  <c r="A797" i="4" s="1"/>
  <c r="A1274" i="4" s="1"/>
  <c r="A1751" i="4" s="1"/>
  <c r="A2228" i="4" s="1"/>
  <c r="A2705" i="4" s="1"/>
  <c r="A3182" i="4" s="1"/>
  <c r="A3659" i="4" s="1"/>
  <c r="B320" i="4"/>
  <c r="B797" i="4" s="1"/>
  <c r="B1274" i="4" s="1"/>
  <c r="B1751" i="4" s="1"/>
  <c r="B2228" i="4" s="1"/>
  <c r="B2705" i="4" s="1"/>
  <c r="B3182" i="4" s="1"/>
  <c r="B3659" i="4" s="1"/>
  <c r="C320" i="4"/>
  <c r="C797" i="4" s="1"/>
  <c r="C1274" i="4" s="1"/>
  <c r="C1751" i="4" s="1"/>
  <c r="C2228" i="4" s="1"/>
  <c r="C2705" i="4" s="1"/>
  <c r="C3182" i="4" s="1"/>
  <c r="C3659" i="4" s="1"/>
  <c r="D320" i="4"/>
  <c r="D797" i="4" s="1"/>
  <c r="D1274" i="4" s="1"/>
  <c r="D1751" i="4" s="1"/>
  <c r="D2228" i="4" s="1"/>
  <c r="D2705" i="4" s="1"/>
  <c r="D3182" i="4" s="1"/>
  <c r="D3659" i="4" s="1"/>
  <c r="E320" i="4"/>
  <c r="E797" i="4" s="1"/>
  <c r="E1274" i="4" s="1"/>
  <c r="E1751" i="4" s="1"/>
  <c r="E2228" i="4" s="1"/>
  <c r="E2705" i="4" s="1"/>
  <c r="E3182" i="4" s="1"/>
  <c r="E3659" i="4" s="1"/>
  <c r="I320" i="4"/>
  <c r="J320" i="4"/>
  <c r="M320" i="4" s="1"/>
  <c r="A321" i="4"/>
  <c r="A798" i="4" s="1"/>
  <c r="A1275" i="4" s="1"/>
  <c r="A1752" i="4" s="1"/>
  <c r="A2229" i="4" s="1"/>
  <c r="A2706" i="4" s="1"/>
  <c r="A3183" i="4" s="1"/>
  <c r="A3660" i="4" s="1"/>
  <c r="B321" i="4"/>
  <c r="B798" i="4" s="1"/>
  <c r="B1275" i="4" s="1"/>
  <c r="B1752" i="4" s="1"/>
  <c r="B2229" i="4" s="1"/>
  <c r="B2706" i="4" s="1"/>
  <c r="B3183" i="4" s="1"/>
  <c r="B3660" i="4" s="1"/>
  <c r="C321" i="4"/>
  <c r="C798" i="4" s="1"/>
  <c r="C1275" i="4" s="1"/>
  <c r="C1752" i="4" s="1"/>
  <c r="C2229" i="4" s="1"/>
  <c r="C2706" i="4" s="1"/>
  <c r="C3183" i="4" s="1"/>
  <c r="C3660" i="4" s="1"/>
  <c r="D321" i="4"/>
  <c r="D798" i="4" s="1"/>
  <c r="D1275" i="4" s="1"/>
  <c r="D1752" i="4" s="1"/>
  <c r="D2229" i="4" s="1"/>
  <c r="D2706" i="4" s="1"/>
  <c r="D3183" i="4" s="1"/>
  <c r="D3660" i="4" s="1"/>
  <c r="E321" i="4"/>
  <c r="E798" i="4" s="1"/>
  <c r="E1275" i="4" s="1"/>
  <c r="E1752" i="4" s="1"/>
  <c r="E2229" i="4" s="1"/>
  <c r="E2706" i="4" s="1"/>
  <c r="E3183" i="4" s="1"/>
  <c r="E3660" i="4" s="1"/>
  <c r="I321" i="4"/>
  <c r="J321" i="4"/>
  <c r="M321" i="4" s="1"/>
  <c r="A322" i="4"/>
  <c r="A799" i="4" s="1"/>
  <c r="A1276" i="4" s="1"/>
  <c r="A1753" i="4" s="1"/>
  <c r="A2230" i="4" s="1"/>
  <c r="A2707" i="4" s="1"/>
  <c r="A3184" i="4" s="1"/>
  <c r="A3661" i="4" s="1"/>
  <c r="B322" i="4"/>
  <c r="B799" i="4" s="1"/>
  <c r="B1276" i="4" s="1"/>
  <c r="B1753" i="4" s="1"/>
  <c r="B2230" i="4" s="1"/>
  <c r="B2707" i="4" s="1"/>
  <c r="B3184" i="4" s="1"/>
  <c r="B3661" i="4" s="1"/>
  <c r="C322" i="4"/>
  <c r="C799" i="4" s="1"/>
  <c r="C1276" i="4" s="1"/>
  <c r="C1753" i="4" s="1"/>
  <c r="C2230" i="4" s="1"/>
  <c r="C2707" i="4" s="1"/>
  <c r="C3184" i="4" s="1"/>
  <c r="C3661" i="4" s="1"/>
  <c r="D322" i="4"/>
  <c r="D799" i="4" s="1"/>
  <c r="D1276" i="4" s="1"/>
  <c r="D1753" i="4" s="1"/>
  <c r="D2230" i="4" s="1"/>
  <c r="D2707" i="4" s="1"/>
  <c r="D3184" i="4" s="1"/>
  <c r="D3661" i="4" s="1"/>
  <c r="E322" i="4"/>
  <c r="E799" i="4" s="1"/>
  <c r="E1276" i="4" s="1"/>
  <c r="E1753" i="4" s="1"/>
  <c r="E2230" i="4" s="1"/>
  <c r="E2707" i="4" s="1"/>
  <c r="E3184" i="4" s="1"/>
  <c r="E3661" i="4" s="1"/>
  <c r="I322" i="4"/>
  <c r="J322" i="4"/>
  <c r="M322" i="4" s="1"/>
  <c r="A323" i="4"/>
  <c r="A800" i="4" s="1"/>
  <c r="A1277" i="4" s="1"/>
  <c r="A1754" i="4" s="1"/>
  <c r="A2231" i="4" s="1"/>
  <c r="A2708" i="4" s="1"/>
  <c r="A3185" i="4" s="1"/>
  <c r="A3662" i="4" s="1"/>
  <c r="B323" i="4"/>
  <c r="B800" i="4" s="1"/>
  <c r="B1277" i="4" s="1"/>
  <c r="B1754" i="4" s="1"/>
  <c r="B2231" i="4" s="1"/>
  <c r="B2708" i="4" s="1"/>
  <c r="B3185" i="4" s="1"/>
  <c r="B3662" i="4" s="1"/>
  <c r="C323" i="4"/>
  <c r="C800" i="4" s="1"/>
  <c r="C1277" i="4" s="1"/>
  <c r="C1754" i="4" s="1"/>
  <c r="C2231" i="4" s="1"/>
  <c r="C2708" i="4" s="1"/>
  <c r="C3185" i="4" s="1"/>
  <c r="C3662" i="4" s="1"/>
  <c r="D323" i="4"/>
  <c r="D800" i="4" s="1"/>
  <c r="D1277" i="4" s="1"/>
  <c r="D1754" i="4" s="1"/>
  <c r="D2231" i="4" s="1"/>
  <c r="D2708" i="4" s="1"/>
  <c r="D3185" i="4" s="1"/>
  <c r="D3662" i="4" s="1"/>
  <c r="E323" i="4"/>
  <c r="E800" i="4" s="1"/>
  <c r="E1277" i="4" s="1"/>
  <c r="E1754" i="4" s="1"/>
  <c r="E2231" i="4" s="1"/>
  <c r="E2708" i="4" s="1"/>
  <c r="E3185" i="4" s="1"/>
  <c r="E3662" i="4" s="1"/>
  <c r="I323" i="4"/>
  <c r="J323" i="4"/>
  <c r="M323" i="4" s="1"/>
  <c r="A324" i="4"/>
  <c r="A801" i="4" s="1"/>
  <c r="A1278" i="4" s="1"/>
  <c r="A1755" i="4" s="1"/>
  <c r="A2232" i="4" s="1"/>
  <c r="A2709" i="4" s="1"/>
  <c r="A3186" i="4" s="1"/>
  <c r="A3663" i="4" s="1"/>
  <c r="B324" i="4"/>
  <c r="B801" i="4" s="1"/>
  <c r="B1278" i="4" s="1"/>
  <c r="B1755" i="4" s="1"/>
  <c r="B2232" i="4" s="1"/>
  <c r="B2709" i="4" s="1"/>
  <c r="B3186" i="4" s="1"/>
  <c r="B3663" i="4" s="1"/>
  <c r="C324" i="4"/>
  <c r="C801" i="4" s="1"/>
  <c r="C1278" i="4" s="1"/>
  <c r="C1755" i="4" s="1"/>
  <c r="C2232" i="4" s="1"/>
  <c r="C2709" i="4" s="1"/>
  <c r="C3186" i="4" s="1"/>
  <c r="C3663" i="4" s="1"/>
  <c r="D324" i="4"/>
  <c r="D801" i="4" s="1"/>
  <c r="D1278" i="4" s="1"/>
  <c r="D1755" i="4" s="1"/>
  <c r="D2232" i="4" s="1"/>
  <c r="D2709" i="4" s="1"/>
  <c r="D3186" i="4" s="1"/>
  <c r="D3663" i="4" s="1"/>
  <c r="E324" i="4"/>
  <c r="E801" i="4" s="1"/>
  <c r="E1278" i="4" s="1"/>
  <c r="E1755" i="4" s="1"/>
  <c r="E2232" i="4" s="1"/>
  <c r="E2709" i="4" s="1"/>
  <c r="E3186" i="4" s="1"/>
  <c r="E3663" i="4" s="1"/>
  <c r="I324" i="4"/>
  <c r="J324" i="4"/>
  <c r="M324" i="4" s="1"/>
  <c r="A325" i="4"/>
  <c r="A802" i="4" s="1"/>
  <c r="A1279" i="4" s="1"/>
  <c r="A1756" i="4" s="1"/>
  <c r="A2233" i="4" s="1"/>
  <c r="A2710" i="4" s="1"/>
  <c r="A3187" i="4" s="1"/>
  <c r="A3664" i="4" s="1"/>
  <c r="B325" i="4"/>
  <c r="B802" i="4" s="1"/>
  <c r="B1279" i="4" s="1"/>
  <c r="B1756" i="4" s="1"/>
  <c r="B2233" i="4" s="1"/>
  <c r="B2710" i="4" s="1"/>
  <c r="B3187" i="4" s="1"/>
  <c r="B3664" i="4" s="1"/>
  <c r="C325" i="4"/>
  <c r="C802" i="4" s="1"/>
  <c r="C1279" i="4" s="1"/>
  <c r="C1756" i="4" s="1"/>
  <c r="C2233" i="4" s="1"/>
  <c r="C2710" i="4" s="1"/>
  <c r="C3187" i="4" s="1"/>
  <c r="C3664" i="4" s="1"/>
  <c r="D325" i="4"/>
  <c r="D802" i="4" s="1"/>
  <c r="D1279" i="4" s="1"/>
  <c r="D1756" i="4" s="1"/>
  <c r="D2233" i="4" s="1"/>
  <c r="D2710" i="4" s="1"/>
  <c r="D3187" i="4" s="1"/>
  <c r="D3664" i="4" s="1"/>
  <c r="E325" i="4"/>
  <c r="E802" i="4" s="1"/>
  <c r="E1279" i="4" s="1"/>
  <c r="E1756" i="4" s="1"/>
  <c r="E2233" i="4" s="1"/>
  <c r="E2710" i="4" s="1"/>
  <c r="E3187" i="4" s="1"/>
  <c r="E3664" i="4" s="1"/>
  <c r="I325" i="4"/>
  <c r="J325" i="4"/>
  <c r="M325" i="4" s="1"/>
  <c r="A326" i="4"/>
  <c r="A803" i="4" s="1"/>
  <c r="A1280" i="4" s="1"/>
  <c r="A1757" i="4" s="1"/>
  <c r="A2234" i="4" s="1"/>
  <c r="A2711" i="4" s="1"/>
  <c r="A3188" i="4" s="1"/>
  <c r="A3665" i="4" s="1"/>
  <c r="B326" i="4"/>
  <c r="B803" i="4" s="1"/>
  <c r="B1280" i="4" s="1"/>
  <c r="B1757" i="4" s="1"/>
  <c r="B2234" i="4" s="1"/>
  <c r="B2711" i="4" s="1"/>
  <c r="B3188" i="4" s="1"/>
  <c r="B3665" i="4" s="1"/>
  <c r="C326" i="4"/>
  <c r="C803" i="4" s="1"/>
  <c r="C1280" i="4" s="1"/>
  <c r="C1757" i="4" s="1"/>
  <c r="C2234" i="4" s="1"/>
  <c r="C2711" i="4" s="1"/>
  <c r="C3188" i="4" s="1"/>
  <c r="C3665" i="4" s="1"/>
  <c r="D326" i="4"/>
  <c r="D803" i="4" s="1"/>
  <c r="D1280" i="4" s="1"/>
  <c r="D1757" i="4" s="1"/>
  <c r="D2234" i="4" s="1"/>
  <c r="D2711" i="4" s="1"/>
  <c r="D3188" i="4" s="1"/>
  <c r="D3665" i="4" s="1"/>
  <c r="E326" i="4"/>
  <c r="E803" i="4" s="1"/>
  <c r="E1280" i="4" s="1"/>
  <c r="E1757" i="4" s="1"/>
  <c r="E2234" i="4" s="1"/>
  <c r="E2711" i="4" s="1"/>
  <c r="E3188" i="4" s="1"/>
  <c r="E3665" i="4" s="1"/>
  <c r="I326" i="4"/>
  <c r="J326" i="4"/>
  <c r="M326" i="4" s="1"/>
  <c r="A327" i="4"/>
  <c r="A804" i="4" s="1"/>
  <c r="A1281" i="4" s="1"/>
  <c r="A1758" i="4" s="1"/>
  <c r="A2235" i="4" s="1"/>
  <c r="A2712" i="4" s="1"/>
  <c r="A3189" i="4" s="1"/>
  <c r="A3666" i="4" s="1"/>
  <c r="B327" i="4"/>
  <c r="B804" i="4" s="1"/>
  <c r="B1281" i="4" s="1"/>
  <c r="B1758" i="4" s="1"/>
  <c r="B2235" i="4" s="1"/>
  <c r="B2712" i="4" s="1"/>
  <c r="B3189" i="4" s="1"/>
  <c r="B3666" i="4" s="1"/>
  <c r="C327" i="4"/>
  <c r="C804" i="4" s="1"/>
  <c r="C1281" i="4" s="1"/>
  <c r="C1758" i="4" s="1"/>
  <c r="C2235" i="4" s="1"/>
  <c r="C2712" i="4" s="1"/>
  <c r="C3189" i="4" s="1"/>
  <c r="C3666" i="4" s="1"/>
  <c r="D327" i="4"/>
  <c r="D804" i="4" s="1"/>
  <c r="D1281" i="4" s="1"/>
  <c r="D1758" i="4" s="1"/>
  <c r="D2235" i="4" s="1"/>
  <c r="D2712" i="4" s="1"/>
  <c r="D3189" i="4" s="1"/>
  <c r="D3666" i="4" s="1"/>
  <c r="E327" i="4"/>
  <c r="E804" i="4" s="1"/>
  <c r="E1281" i="4" s="1"/>
  <c r="E1758" i="4" s="1"/>
  <c r="E2235" i="4" s="1"/>
  <c r="E2712" i="4" s="1"/>
  <c r="E3189" i="4" s="1"/>
  <c r="E3666" i="4" s="1"/>
  <c r="I327" i="4"/>
  <c r="J327" i="4"/>
  <c r="M327" i="4" s="1"/>
  <c r="A328" i="4"/>
  <c r="A805" i="4" s="1"/>
  <c r="A1282" i="4" s="1"/>
  <c r="A1759" i="4" s="1"/>
  <c r="A2236" i="4" s="1"/>
  <c r="A2713" i="4" s="1"/>
  <c r="A3190" i="4" s="1"/>
  <c r="A3667" i="4" s="1"/>
  <c r="B328" i="4"/>
  <c r="B805" i="4" s="1"/>
  <c r="B1282" i="4" s="1"/>
  <c r="B1759" i="4" s="1"/>
  <c r="B2236" i="4" s="1"/>
  <c r="B2713" i="4" s="1"/>
  <c r="B3190" i="4" s="1"/>
  <c r="B3667" i="4" s="1"/>
  <c r="C328" i="4"/>
  <c r="C805" i="4" s="1"/>
  <c r="C1282" i="4" s="1"/>
  <c r="C1759" i="4" s="1"/>
  <c r="C2236" i="4" s="1"/>
  <c r="C2713" i="4" s="1"/>
  <c r="C3190" i="4" s="1"/>
  <c r="C3667" i="4" s="1"/>
  <c r="D328" i="4"/>
  <c r="D805" i="4" s="1"/>
  <c r="D1282" i="4" s="1"/>
  <c r="D1759" i="4" s="1"/>
  <c r="D2236" i="4" s="1"/>
  <c r="D2713" i="4" s="1"/>
  <c r="D3190" i="4" s="1"/>
  <c r="D3667" i="4" s="1"/>
  <c r="E328" i="4"/>
  <c r="E805" i="4" s="1"/>
  <c r="E1282" i="4" s="1"/>
  <c r="E1759" i="4" s="1"/>
  <c r="E2236" i="4" s="1"/>
  <c r="E2713" i="4" s="1"/>
  <c r="E3190" i="4" s="1"/>
  <c r="E3667" i="4" s="1"/>
  <c r="I328" i="4"/>
  <c r="J328" i="4"/>
  <c r="M328" i="4" s="1"/>
  <c r="A329" i="4"/>
  <c r="A806" i="4" s="1"/>
  <c r="A1283" i="4" s="1"/>
  <c r="A1760" i="4" s="1"/>
  <c r="A2237" i="4" s="1"/>
  <c r="A2714" i="4" s="1"/>
  <c r="A3191" i="4" s="1"/>
  <c r="A3668" i="4" s="1"/>
  <c r="B329" i="4"/>
  <c r="B806" i="4" s="1"/>
  <c r="B1283" i="4" s="1"/>
  <c r="B1760" i="4" s="1"/>
  <c r="B2237" i="4" s="1"/>
  <c r="B2714" i="4" s="1"/>
  <c r="B3191" i="4" s="1"/>
  <c r="B3668" i="4" s="1"/>
  <c r="C329" i="4"/>
  <c r="C806" i="4" s="1"/>
  <c r="C1283" i="4" s="1"/>
  <c r="C1760" i="4" s="1"/>
  <c r="C2237" i="4" s="1"/>
  <c r="C2714" i="4" s="1"/>
  <c r="C3191" i="4" s="1"/>
  <c r="C3668" i="4" s="1"/>
  <c r="D329" i="4"/>
  <c r="D806" i="4" s="1"/>
  <c r="D1283" i="4" s="1"/>
  <c r="D1760" i="4" s="1"/>
  <c r="D2237" i="4" s="1"/>
  <c r="D2714" i="4" s="1"/>
  <c r="D3191" i="4" s="1"/>
  <c r="D3668" i="4" s="1"/>
  <c r="E329" i="4"/>
  <c r="E806" i="4" s="1"/>
  <c r="E1283" i="4" s="1"/>
  <c r="E1760" i="4" s="1"/>
  <c r="E2237" i="4" s="1"/>
  <c r="E2714" i="4" s="1"/>
  <c r="E3191" i="4" s="1"/>
  <c r="E3668" i="4" s="1"/>
  <c r="I329" i="4"/>
  <c r="J329" i="4"/>
  <c r="M329" i="4" s="1"/>
  <c r="A330" i="4"/>
  <c r="A807" i="4" s="1"/>
  <c r="A1284" i="4" s="1"/>
  <c r="A1761" i="4" s="1"/>
  <c r="A2238" i="4" s="1"/>
  <c r="A2715" i="4" s="1"/>
  <c r="A3192" i="4" s="1"/>
  <c r="A3669" i="4" s="1"/>
  <c r="B330" i="4"/>
  <c r="B807" i="4" s="1"/>
  <c r="B1284" i="4" s="1"/>
  <c r="B1761" i="4" s="1"/>
  <c r="B2238" i="4" s="1"/>
  <c r="B2715" i="4" s="1"/>
  <c r="B3192" i="4" s="1"/>
  <c r="B3669" i="4" s="1"/>
  <c r="C330" i="4"/>
  <c r="C807" i="4" s="1"/>
  <c r="C1284" i="4" s="1"/>
  <c r="C1761" i="4" s="1"/>
  <c r="C2238" i="4" s="1"/>
  <c r="C2715" i="4" s="1"/>
  <c r="C3192" i="4" s="1"/>
  <c r="C3669" i="4" s="1"/>
  <c r="D330" i="4"/>
  <c r="D807" i="4" s="1"/>
  <c r="D1284" i="4" s="1"/>
  <c r="D1761" i="4" s="1"/>
  <c r="D2238" i="4" s="1"/>
  <c r="D2715" i="4" s="1"/>
  <c r="D3192" i="4" s="1"/>
  <c r="D3669" i="4" s="1"/>
  <c r="E330" i="4"/>
  <c r="E807" i="4" s="1"/>
  <c r="E1284" i="4" s="1"/>
  <c r="E1761" i="4" s="1"/>
  <c r="E2238" i="4" s="1"/>
  <c r="E2715" i="4" s="1"/>
  <c r="E3192" i="4" s="1"/>
  <c r="E3669" i="4" s="1"/>
  <c r="I330" i="4"/>
  <c r="J330" i="4"/>
  <c r="M330" i="4" s="1"/>
  <c r="A331" i="4"/>
  <c r="A808" i="4" s="1"/>
  <c r="A1285" i="4" s="1"/>
  <c r="A1762" i="4" s="1"/>
  <c r="A2239" i="4" s="1"/>
  <c r="A2716" i="4" s="1"/>
  <c r="A3193" i="4" s="1"/>
  <c r="A3670" i="4" s="1"/>
  <c r="B331" i="4"/>
  <c r="B808" i="4" s="1"/>
  <c r="B1285" i="4" s="1"/>
  <c r="B1762" i="4" s="1"/>
  <c r="B2239" i="4" s="1"/>
  <c r="B2716" i="4" s="1"/>
  <c r="B3193" i="4" s="1"/>
  <c r="B3670" i="4" s="1"/>
  <c r="C331" i="4"/>
  <c r="C808" i="4" s="1"/>
  <c r="C1285" i="4" s="1"/>
  <c r="C1762" i="4" s="1"/>
  <c r="C2239" i="4" s="1"/>
  <c r="C2716" i="4" s="1"/>
  <c r="C3193" i="4" s="1"/>
  <c r="C3670" i="4" s="1"/>
  <c r="D331" i="4"/>
  <c r="D808" i="4" s="1"/>
  <c r="D1285" i="4" s="1"/>
  <c r="D1762" i="4" s="1"/>
  <c r="D2239" i="4" s="1"/>
  <c r="D2716" i="4" s="1"/>
  <c r="D3193" i="4" s="1"/>
  <c r="D3670" i="4" s="1"/>
  <c r="E331" i="4"/>
  <c r="E808" i="4" s="1"/>
  <c r="E1285" i="4" s="1"/>
  <c r="E1762" i="4" s="1"/>
  <c r="E2239" i="4" s="1"/>
  <c r="E2716" i="4" s="1"/>
  <c r="E3193" i="4" s="1"/>
  <c r="E3670" i="4" s="1"/>
  <c r="I331" i="4"/>
  <c r="J331" i="4"/>
  <c r="M331" i="4" s="1"/>
  <c r="A332" i="4"/>
  <c r="A809" i="4" s="1"/>
  <c r="A1286" i="4" s="1"/>
  <c r="A1763" i="4" s="1"/>
  <c r="A2240" i="4" s="1"/>
  <c r="A2717" i="4" s="1"/>
  <c r="A3194" i="4" s="1"/>
  <c r="A3671" i="4" s="1"/>
  <c r="B332" i="4"/>
  <c r="B809" i="4" s="1"/>
  <c r="B1286" i="4" s="1"/>
  <c r="B1763" i="4" s="1"/>
  <c r="B2240" i="4" s="1"/>
  <c r="B2717" i="4" s="1"/>
  <c r="B3194" i="4" s="1"/>
  <c r="B3671" i="4" s="1"/>
  <c r="C332" i="4"/>
  <c r="C809" i="4" s="1"/>
  <c r="C1286" i="4" s="1"/>
  <c r="C1763" i="4" s="1"/>
  <c r="C2240" i="4" s="1"/>
  <c r="C2717" i="4" s="1"/>
  <c r="C3194" i="4" s="1"/>
  <c r="C3671" i="4" s="1"/>
  <c r="D332" i="4"/>
  <c r="D809" i="4" s="1"/>
  <c r="D1286" i="4" s="1"/>
  <c r="D1763" i="4" s="1"/>
  <c r="D2240" i="4" s="1"/>
  <c r="D2717" i="4" s="1"/>
  <c r="D3194" i="4" s="1"/>
  <c r="D3671" i="4" s="1"/>
  <c r="E332" i="4"/>
  <c r="E809" i="4" s="1"/>
  <c r="E1286" i="4" s="1"/>
  <c r="E1763" i="4" s="1"/>
  <c r="E2240" i="4" s="1"/>
  <c r="E2717" i="4" s="1"/>
  <c r="E3194" i="4" s="1"/>
  <c r="E3671" i="4" s="1"/>
  <c r="I332" i="4"/>
  <c r="J332" i="4"/>
  <c r="M332" i="4" s="1"/>
  <c r="A333" i="4"/>
  <c r="A810" i="4" s="1"/>
  <c r="A1287" i="4" s="1"/>
  <c r="A1764" i="4" s="1"/>
  <c r="A2241" i="4" s="1"/>
  <c r="A2718" i="4" s="1"/>
  <c r="A3195" i="4" s="1"/>
  <c r="A3672" i="4" s="1"/>
  <c r="B333" i="4"/>
  <c r="B810" i="4" s="1"/>
  <c r="B1287" i="4" s="1"/>
  <c r="B1764" i="4" s="1"/>
  <c r="B2241" i="4" s="1"/>
  <c r="B2718" i="4" s="1"/>
  <c r="B3195" i="4" s="1"/>
  <c r="B3672" i="4" s="1"/>
  <c r="C333" i="4"/>
  <c r="C810" i="4" s="1"/>
  <c r="C1287" i="4" s="1"/>
  <c r="C1764" i="4" s="1"/>
  <c r="C2241" i="4" s="1"/>
  <c r="C2718" i="4" s="1"/>
  <c r="C3195" i="4" s="1"/>
  <c r="C3672" i="4" s="1"/>
  <c r="D333" i="4"/>
  <c r="D810" i="4" s="1"/>
  <c r="D1287" i="4" s="1"/>
  <c r="D1764" i="4" s="1"/>
  <c r="D2241" i="4" s="1"/>
  <c r="D2718" i="4" s="1"/>
  <c r="D3195" i="4" s="1"/>
  <c r="D3672" i="4" s="1"/>
  <c r="E333" i="4"/>
  <c r="E810" i="4" s="1"/>
  <c r="E1287" i="4" s="1"/>
  <c r="E1764" i="4" s="1"/>
  <c r="E2241" i="4" s="1"/>
  <c r="E2718" i="4" s="1"/>
  <c r="E3195" i="4" s="1"/>
  <c r="E3672" i="4" s="1"/>
  <c r="I333" i="4"/>
  <c r="J333" i="4"/>
  <c r="M333" i="4" s="1"/>
  <c r="A334" i="4"/>
  <c r="A811" i="4" s="1"/>
  <c r="A1288" i="4" s="1"/>
  <c r="A1765" i="4" s="1"/>
  <c r="A2242" i="4" s="1"/>
  <c r="A2719" i="4" s="1"/>
  <c r="A3196" i="4" s="1"/>
  <c r="A3673" i="4" s="1"/>
  <c r="B334" i="4"/>
  <c r="B811" i="4" s="1"/>
  <c r="B1288" i="4" s="1"/>
  <c r="B1765" i="4" s="1"/>
  <c r="B2242" i="4" s="1"/>
  <c r="B2719" i="4" s="1"/>
  <c r="B3196" i="4" s="1"/>
  <c r="B3673" i="4" s="1"/>
  <c r="C334" i="4"/>
  <c r="C811" i="4" s="1"/>
  <c r="C1288" i="4" s="1"/>
  <c r="C1765" i="4" s="1"/>
  <c r="C2242" i="4" s="1"/>
  <c r="C2719" i="4" s="1"/>
  <c r="C3196" i="4" s="1"/>
  <c r="C3673" i="4" s="1"/>
  <c r="D334" i="4"/>
  <c r="D811" i="4" s="1"/>
  <c r="D1288" i="4" s="1"/>
  <c r="D1765" i="4" s="1"/>
  <c r="D2242" i="4" s="1"/>
  <c r="D2719" i="4" s="1"/>
  <c r="D3196" i="4" s="1"/>
  <c r="D3673" i="4" s="1"/>
  <c r="E334" i="4"/>
  <c r="E811" i="4" s="1"/>
  <c r="E1288" i="4" s="1"/>
  <c r="E1765" i="4" s="1"/>
  <c r="E2242" i="4" s="1"/>
  <c r="E2719" i="4" s="1"/>
  <c r="E3196" i="4" s="1"/>
  <c r="E3673" i="4" s="1"/>
  <c r="I334" i="4"/>
  <c r="J334" i="4"/>
  <c r="M334" i="4" s="1"/>
  <c r="A335" i="4"/>
  <c r="A812" i="4" s="1"/>
  <c r="A1289" i="4" s="1"/>
  <c r="A1766" i="4" s="1"/>
  <c r="A2243" i="4" s="1"/>
  <c r="A2720" i="4" s="1"/>
  <c r="A3197" i="4" s="1"/>
  <c r="A3674" i="4" s="1"/>
  <c r="B335" i="4"/>
  <c r="B812" i="4" s="1"/>
  <c r="B1289" i="4" s="1"/>
  <c r="B1766" i="4" s="1"/>
  <c r="B2243" i="4" s="1"/>
  <c r="B2720" i="4" s="1"/>
  <c r="B3197" i="4" s="1"/>
  <c r="B3674" i="4" s="1"/>
  <c r="C335" i="4"/>
  <c r="C812" i="4" s="1"/>
  <c r="C1289" i="4" s="1"/>
  <c r="C1766" i="4" s="1"/>
  <c r="C2243" i="4" s="1"/>
  <c r="C2720" i="4" s="1"/>
  <c r="C3197" i="4" s="1"/>
  <c r="C3674" i="4" s="1"/>
  <c r="D335" i="4"/>
  <c r="D812" i="4" s="1"/>
  <c r="D1289" i="4" s="1"/>
  <c r="D1766" i="4" s="1"/>
  <c r="D2243" i="4" s="1"/>
  <c r="D2720" i="4" s="1"/>
  <c r="D3197" i="4" s="1"/>
  <c r="D3674" i="4" s="1"/>
  <c r="E335" i="4"/>
  <c r="E812" i="4" s="1"/>
  <c r="E1289" i="4" s="1"/>
  <c r="E1766" i="4" s="1"/>
  <c r="E2243" i="4" s="1"/>
  <c r="E2720" i="4" s="1"/>
  <c r="E3197" i="4" s="1"/>
  <c r="E3674" i="4" s="1"/>
  <c r="I335" i="4"/>
  <c r="J335" i="4"/>
  <c r="M335" i="4" s="1"/>
  <c r="A336" i="4"/>
  <c r="A813" i="4" s="1"/>
  <c r="A1290" i="4" s="1"/>
  <c r="A1767" i="4" s="1"/>
  <c r="A2244" i="4" s="1"/>
  <c r="A2721" i="4" s="1"/>
  <c r="A3198" i="4" s="1"/>
  <c r="A3675" i="4" s="1"/>
  <c r="B336" i="4"/>
  <c r="B813" i="4" s="1"/>
  <c r="B1290" i="4" s="1"/>
  <c r="B1767" i="4" s="1"/>
  <c r="B2244" i="4" s="1"/>
  <c r="B2721" i="4" s="1"/>
  <c r="B3198" i="4" s="1"/>
  <c r="B3675" i="4" s="1"/>
  <c r="C336" i="4"/>
  <c r="C813" i="4" s="1"/>
  <c r="C1290" i="4" s="1"/>
  <c r="C1767" i="4" s="1"/>
  <c r="C2244" i="4" s="1"/>
  <c r="C2721" i="4" s="1"/>
  <c r="C3198" i="4" s="1"/>
  <c r="C3675" i="4" s="1"/>
  <c r="D336" i="4"/>
  <c r="D813" i="4" s="1"/>
  <c r="D1290" i="4" s="1"/>
  <c r="D1767" i="4" s="1"/>
  <c r="D2244" i="4" s="1"/>
  <c r="D2721" i="4" s="1"/>
  <c r="D3198" i="4" s="1"/>
  <c r="D3675" i="4" s="1"/>
  <c r="E336" i="4"/>
  <c r="E813" i="4" s="1"/>
  <c r="E1290" i="4" s="1"/>
  <c r="E1767" i="4" s="1"/>
  <c r="E2244" i="4" s="1"/>
  <c r="E2721" i="4" s="1"/>
  <c r="E3198" i="4" s="1"/>
  <c r="E3675" i="4" s="1"/>
  <c r="I336" i="4"/>
  <c r="J336" i="4"/>
  <c r="M336" i="4" s="1"/>
  <c r="A337" i="4"/>
  <c r="A814" i="4" s="1"/>
  <c r="A1291" i="4" s="1"/>
  <c r="A1768" i="4" s="1"/>
  <c r="A2245" i="4" s="1"/>
  <c r="A2722" i="4" s="1"/>
  <c r="A3199" i="4" s="1"/>
  <c r="A3676" i="4" s="1"/>
  <c r="B337" i="4"/>
  <c r="B814" i="4" s="1"/>
  <c r="B1291" i="4" s="1"/>
  <c r="B1768" i="4" s="1"/>
  <c r="B2245" i="4" s="1"/>
  <c r="B2722" i="4" s="1"/>
  <c r="B3199" i="4" s="1"/>
  <c r="B3676" i="4" s="1"/>
  <c r="C337" i="4"/>
  <c r="C814" i="4" s="1"/>
  <c r="C1291" i="4" s="1"/>
  <c r="C1768" i="4" s="1"/>
  <c r="C2245" i="4" s="1"/>
  <c r="C2722" i="4" s="1"/>
  <c r="C3199" i="4" s="1"/>
  <c r="C3676" i="4" s="1"/>
  <c r="D337" i="4"/>
  <c r="D814" i="4" s="1"/>
  <c r="D1291" i="4" s="1"/>
  <c r="D1768" i="4" s="1"/>
  <c r="D2245" i="4" s="1"/>
  <c r="D2722" i="4" s="1"/>
  <c r="D3199" i="4" s="1"/>
  <c r="D3676" i="4" s="1"/>
  <c r="E337" i="4"/>
  <c r="E814" i="4" s="1"/>
  <c r="E1291" i="4" s="1"/>
  <c r="E1768" i="4" s="1"/>
  <c r="E2245" i="4" s="1"/>
  <c r="E2722" i="4" s="1"/>
  <c r="E3199" i="4" s="1"/>
  <c r="E3676" i="4" s="1"/>
  <c r="I337" i="4"/>
  <c r="J337" i="4"/>
  <c r="M337" i="4" s="1"/>
  <c r="A338" i="4"/>
  <c r="A815" i="4" s="1"/>
  <c r="A1292" i="4" s="1"/>
  <c r="A1769" i="4" s="1"/>
  <c r="A2246" i="4" s="1"/>
  <c r="A2723" i="4" s="1"/>
  <c r="A3200" i="4" s="1"/>
  <c r="A3677" i="4" s="1"/>
  <c r="B338" i="4"/>
  <c r="B815" i="4" s="1"/>
  <c r="B1292" i="4" s="1"/>
  <c r="B1769" i="4" s="1"/>
  <c r="B2246" i="4" s="1"/>
  <c r="B2723" i="4" s="1"/>
  <c r="B3200" i="4" s="1"/>
  <c r="B3677" i="4" s="1"/>
  <c r="C338" i="4"/>
  <c r="C815" i="4" s="1"/>
  <c r="C1292" i="4" s="1"/>
  <c r="C1769" i="4" s="1"/>
  <c r="C2246" i="4" s="1"/>
  <c r="C2723" i="4" s="1"/>
  <c r="C3200" i="4" s="1"/>
  <c r="C3677" i="4" s="1"/>
  <c r="D338" i="4"/>
  <c r="D815" i="4" s="1"/>
  <c r="D1292" i="4" s="1"/>
  <c r="D1769" i="4" s="1"/>
  <c r="D2246" i="4" s="1"/>
  <c r="D2723" i="4" s="1"/>
  <c r="D3200" i="4" s="1"/>
  <c r="D3677" i="4" s="1"/>
  <c r="E338" i="4"/>
  <c r="E815" i="4" s="1"/>
  <c r="E1292" i="4" s="1"/>
  <c r="E1769" i="4" s="1"/>
  <c r="E2246" i="4" s="1"/>
  <c r="E2723" i="4" s="1"/>
  <c r="E3200" i="4" s="1"/>
  <c r="E3677" i="4" s="1"/>
  <c r="I338" i="4"/>
  <c r="J338" i="4"/>
  <c r="M338" i="4" s="1"/>
  <c r="A339" i="4"/>
  <c r="A816" i="4" s="1"/>
  <c r="A1293" i="4" s="1"/>
  <c r="A1770" i="4" s="1"/>
  <c r="A2247" i="4" s="1"/>
  <c r="A2724" i="4" s="1"/>
  <c r="A3201" i="4" s="1"/>
  <c r="A3678" i="4" s="1"/>
  <c r="B339" i="4"/>
  <c r="B816" i="4" s="1"/>
  <c r="B1293" i="4" s="1"/>
  <c r="B1770" i="4" s="1"/>
  <c r="B2247" i="4" s="1"/>
  <c r="B2724" i="4" s="1"/>
  <c r="B3201" i="4" s="1"/>
  <c r="B3678" i="4" s="1"/>
  <c r="C339" i="4"/>
  <c r="C816" i="4" s="1"/>
  <c r="C1293" i="4" s="1"/>
  <c r="C1770" i="4" s="1"/>
  <c r="C2247" i="4" s="1"/>
  <c r="C2724" i="4" s="1"/>
  <c r="C3201" i="4" s="1"/>
  <c r="C3678" i="4" s="1"/>
  <c r="D339" i="4"/>
  <c r="D816" i="4" s="1"/>
  <c r="D1293" i="4" s="1"/>
  <c r="D1770" i="4" s="1"/>
  <c r="D2247" i="4" s="1"/>
  <c r="D2724" i="4" s="1"/>
  <c r="D3201" i="4" s="1"/>
  <c r="D3678" i="4" s="1"/>
  <c r="E339" i="4"/>
  <c r="E816" i="4" s="1"/>
  <c r="E1293" i="4" s="1"/>
  <c r="E1770" i="4" s="1"/>
  <c r="E2247" i="4" s="1"/>
  <c r="E2724" i="4" s="1"/>
  <c r="E3201" i="4" s="1"/>
  <c r="E3678" i="4" s="1"/>
  <c r="I339" i="4"/>
  <c r="J339" i="4"/>
  <c r="M339" i="4" s="1"/>
  <c r="A340" i="4"/>
  <c r="A817" i="4" s="1"/>
  <c r="A1294" i="4" s="1"/>
  <c r="A1771" i="4" s="1"/>
  <c r="A2248" i="4" s="1"/>
  <c r="A2725" i="4" s="1"/>
  <c r="A3202" i="4" s="1"/>
  <c r="A3679" i="4" s="1"/>
  <c r="B340" i="4"/>
  <c r="B817" i="4" s="1"/>
  <c r="B1294" i="4" s="1"/>
  <c r="B1771" i="4" s="1"/>
  <c r="B2248" i="4" s="1"/>
  <c r="B2725" i="4" s="1"/>
  <c r="B3202" i="4" s="1"/>
  <c r="B3679" i="4" s="1"/>
  <c r="C340" i="4"/>
  <c r="C817" i="4" s="1"/>
  <c r="C1294" i="4" s="1"/>
  <c r="C1771" i="4" s="1"/>
  <c r="C2248" i="4" s="1"/>
  <c r="C2725" i="4" s="1"/>
  <c r="C3202" i="4" s="1"/>
  <c r="C3679" i="4" s="1"/>
  <c r="D340" i="4"/>
  <c r="D817" i="4" s="1"/>
  <c r="D1294" i="4" s="1"/>
  <c r="D1771" i="4" s="1"/>
  <c r="D2248" i="4" s="1"/>
  <c r="D2725" i="4" s="1"/>
  <c r="D3202" i="4" s="1"/>
  <c r="D3679" i="4" s="1"/>
  <c r="E340" i="4"/>
  <c r="E817" i="4" s="1"/>
  <c r="E1294" i="4" s="1"/>
  <c r="E1771" i="4" s="1"/>
  <c r="E2248" i="4" s="1"/>
  <c r="E2725" i="4" s="1"/>
  <c r="E3202" i="4" s="1"/>
  <c r="E3679" i="4" s="1"/>
  <c r="I340" i="4"/>
  <c r="J340" i="4"/>
  <c r="M340" i="4" s="1"/>
  <c r="A341" i="4"/>
  <c r="A818" i="4" s="1"/>
  <c r="A1295" i="4" s="1"/>
  <c r="A1772" i="4" s="1"/>
  <c r="A2249" i="4" s="1"/>
  <c r="A2726" i="4" s="1"/>
  <c r="A3203" i="4" s="1"/>
  <c r="A3680" i="4" s="1"/>
  <c r="B341" i="4"/>
  <c r="B818" i="4" s="1"/>
  <c r="B1295" i="4" s="1"/>
  <c r="B1772" i="4" s="1"/>
  <c r="B2249" i="4" s="1"/>
  <c r="B2726" i="4" s="1"/>
  <c r="B3203" i="4" s="1"/>
  <c r="B3680" i="4" s="1"/>
  <c r="C341" i="4"/>
  <c r="C818" i="4" s="1"/>
  <c r="C1295" i="4" s="1"/>
  <c r="C1772" i="4" s="1"/>
  <c r="C2249" i="4" s="1"/>
  <c r="C2726" i="4" s="1"/>
  <c r="C3203" i="4" s="1"/>
  <c r="C3680" i="4" s="1"/>
  <c r="D341" i="4"/>
  <c r="D818" i="4" s="1"/>
  <c r="D1295" i="4" s="1"/>
  <c r="D1772" i="4" s="1"/>
  <c r="D2249" i="4" s="1"/>
  <c r="D2726" i="4" s="1"/>
  <c r="D3203" i="4" s="1"/>
  <c r="D3680" i="4" s="1"/>
  <c r="E341" i="4"/>
  <c r="E818" i="4" s="1"/>
  <c r="E1295" i="4" s="1"/>
  <c r="E1772" i="4" s="1"/>
  <c r="E2249" i="4" s="1"/>
  <c r="E2726" i="4" s="1"/>
  <c r="E3203" i="4" s="1"/>
  <c r="E3680" i="4" s="1"/>
  <c r="I341" i="4"/>
  <c r="J341" i="4"/>
  <c r="M341" i="4" s="1"/>
  <c r="A342" i="4"/>
  <c r="A819" i="4" s="1"/>
  <c r="A1296" i="4" s="1"/>
  <c r="A1773" i="4" s="1"/>
  <c r="A2250" i="4" s="1"/>
  <c r="A2727" i="4" s="1"/>
  <c r="A3204" i="4" s="1"/>
  <c r="A3681" i="4" s="1"/>
  <c r="B342" i="4"/>
  <c r="B819" i="4" s="1"/>
  <c r="B1296" i="4" s="1"/>
  <c r="B1773" i="4" s="1"/>
  <c r="B2250" i="4" s="1"/>
  <c r="B2727" i="4" s="1"/>
  <c r="B3204" i="4" s="1"/>
  <c r="B3681" i="4" s="1"/>
  <c r="C342" i="4"/>
  <c r="C819" i="4" s="1"/>
  <c r="C1296" i="4" s="1"/>
  <c r="C1773" i="4" s="1"/>
  <c r="C2250" i="4" s="1"/>
  <c r="C2727" i="4" s="1"/>
  <c r="C3204" i="4" s="1"/>
  <c r="C3681" i="4" s="1"/>
  <c r="D342" i="4"/>
  <c r="D819" i="4" s="1"/>
  <c r="D1296" i="4" s="1"/>
  <c r="D1773" i="4" s="1"/>
  <c r="D2250" i="4" s="1"/>
  <c r="D2727" i="4" s="1"/>
  <c r="D3204" i="4" s="1"/>
  <c r="D3681" i="4" s="1"/>
  <c r="E342" i="4"/>
  <c r="E819" i="4" s="1"/>
  <c r="E1296" i="4" s="1"/>
  <c r="E1773" i="4" s="1"/>
  <c r="E2250" i="4" s="1"/>
  <c r="E2727" i="4" s="1"/>
  <c r="E3204" i="4" s="1"/>
  <c r="E3681" i="4" s="1"/>
  <c r="I342" i="4"/>
  <c r="J342" i="4"/>
  <c r="M342" i="4" s="1"/>
  <c r="A343" i="4"/>
  <c r="A820" i="4" s="1"/>
  <c r="A1297" i="4" s="1"/>
  <c r="A1774" i="4" s="1"/>
  <c r="A2251" i="4" s="1"/>
  <c r="A2728" i="4" s="1"/>
  <c r="A3205" i="4" s="1"/>
  <c r="A3682" i="4" s="1"/>
  <c r="B343" i="4"/>
  <c r="B820" i="4" s="1"/>
  <c r="B1297" i="4" s="1"/>
  <c r="B1774" i="4" s="1"/>
  <c r="B2251" i="4" s="1"/>
  <c r="B2728" i="4" s="1"/>
  <c r="B3205" i="4" s="1"/>
  <c r="B3682" i="4" s="1"/>
  <c r="C343" i="4"/>
  <c r="C820" i="4" s="1"/>
  <c r="C1297" i="4" s="1"/>
  <c r="C1774" i="4" s="1"/>
  <c r="C2251" i="4" s="1"/>
  <c r="C2728" i="4" s="1"/>
  <c r="C3205" i="4" s="1"/>
  <c r="C3682" i="4" s="1"/>
  <c r="D343" i="4"/>
  <c r="D820" i="4" s="1"/>
  <c r="D1297" i="4" s="1"/>
  <c r="D1774" i="4" s="1"/>
  <c r="D2251" i="4" s="1"/>
  <c r="D2728" i="4" s="1"/>
  <c r="D3205" i="4" s="1"/>
  <c r="D3682" i="4" s="1"/>
  <c r="E343" i="4"/>
  <c r="E820" i="4" s="1"/>
  <c r="E1297" i="4" s="1"/>
  <c r="E1774" i="4" s="1"/>
  <c r="E2251" i="4" s="1"/>
  <c r="E2728" i="4" s="1"/>
  <c r="E3205" i="4" s="1"/>
  <c r="E3682" i="4" s="1"/>
  <c r="I343" i="4"/>
  <c r="J343" i="4"/>
  <c r="M343" i="4" s="1"/>
  <c r="A344" i="4"/>
  <c r="A821" i="4" s="1"/>
  <c r="A1298" i="4" s="1"/>
  <c r="A1775" i="4" s="1"/>
  <c r="A2252" i="4" s="1"/>
  <c r="A2729" i="4" s="1"/>
  <c r="A3206" i="4" s="1"/>
  <c r="A3683" i="4" s="1"/>
  <c r="B344" i="4"/>
  <c r="B821" i="4" s="1"/>
  <c r="B1298" i="4" s="1"/>
  <c r="B1775" i="4" s="1"/>
  <c r="B2252" i="4" s="1"/>
  <c r="B2729" i="4" s="1"/>
  <c r="B3206" i="4" s="1"/>
  <c r="B3683" i="4" s="1"/>
  <c r="C344" i="4"/>
  <c r="C821" i="4" s="1"/>
  <c r="C1298" i="4" s="1"/>
  <c r="C1775" i="4" s="1"/>
  <c r="C2252" i="4" s="1"/>
  <c r="C2729" i="4" s="1"/>
  <c r="C3206" i="4" s="1"/>
  <c r="C3683" i="4" s="1"/>
  <c r="D344" i="4"/>
  <c r="D821" i="4" s="1"/>
  <c r="D1298" i="4" s="1"/>
  <c r="D1775" i="4" s="1"/>
  <c r="D2252" i="4" s="1"/>
  <c r="D2729" i="4" s="1"/>
  <c r="D3206" i="4" s="1"/>
  <c r="D3683" i="4" s="1"/>
  <c r="E344" i="4"/>
  <c r="E821" i="4" s="1"/>
  <c r="E1298" i="4" s="1"/>
  <c r="E1775" i="4" s="1"/>
  <c r="E2252" i="4" s="1"/>
  <c r="E2729" i="4" s="1"/>
  <c r="E3206" i="4" s="1"/>
  <c r="E3683" i="4" s="1"/>
  <c r="I344" i="4"/>
  <c r="J344" i="4"/>
  <c r="M344" i="4" s="1"/>
  <c r="A345" i="4"/>
  <c r="A822" i="4" s="1"/>
  <c r="A1299" i="4" s="1"/>
  <c r="A1776" i="4" s="1"/>
  <c r="A2253" i="4" s="1"/>
  <c r="A2730" i="4" s="1"/>
  <c r="A3207" i="4" s="1"/>
  <c r="A3684" i="4" s="1"/>
  <c r="B345" i="4"/>
  <c r="B822" i="4" s="1"/>
  <c r="B1299" i="4" s="1"/>
  <c r="B1776" i="4" s="1"/>
  <c r="B2253" i="4" s="1"/>
  <c r="B2730" i="4" s="1"/>
  <c r="B3207" i="4" s="1"/>
  <c r="B3684" i="4" s="1"/>
  <c r="C345" i="4"/>
  <c r="C822" i="4" s="1"/>
  <c r="C1299" i="4" s="1"/>
  <c r="C1776" i="4" s="1"/>
  <c r="C2253" i="4" s="1"/>
  <c r="C2730" i="4" s="1"/>
  <c r="C3207" i="4" s="1"/>
  <c r="C3684" i="4" s="1"/>
  <c r="D345" i="4"/>
  <c r="D822" i="4" s="1"/>
  <c r="D1299" i="4" s="1"/>
  <c r="D1776" i="4" s="1"/>
  <c r="D2253" i="4" s="1"/>
  <c r="D2730" i="4" s="1"/>
  <c r="D3207" i="4" s="1"/>
  <c r="D3684" i="4" s="1"/>
  <c r="E345" i="4"/>
  <c r="E822" i="4" s="1"/>
  <c r="E1299" i="4" s="1"/>
  <c r="E1776" i="4" s="1"/>
  <c r="E2253" i="4" s="1"/>
  <c r="E2730" i="4" s="1"/>
  <c r="E3207" i="4" s="1"/>
  <c r="E3684" i="4" s="1"/>
  <c r="I345" i="4"/>
  <c r="J345" i="4"/>
  <c r="M345" i="4" s="1"/>
  <c r="A346" i="4"/>
  <c r="A823" i="4" s="1"/>
  <c r="A1300" i="4" s="1"/>
  <c r="A1777" i="4" s="1"/>
  <c r="A2254" i="4" s="1"/>
  <c r="A2731" i="4" s="1"/>
  <c r="A3208" i="4" s="1"/>
  <c r="A3685" i="4" s="1"/>
  <c r="B346" i="4"/>
  <c r="B823" i="4" s="1"/>
  <c r="B1300" i="4" s="1"/>
  <c r="B1777" i="4" s="1"/>
  <c r="B2254" i="4" s="1"/>
  <c r="B2731" i="4" s="1"/>
  <c r="B3208" i="4" s="1"/>
  <c r="B3685" i="4" s="1"/>
  <c r="C346" i="4"/>
  <c r="C823" i="4" s="1"/>
  <c r="C1300" i="4" s="1"/>
  <c r="C1777" i="4" s="1"/>
  <c r="C2254" i="4" s="1"/>
  <c r="C2731" i="4" s="1"/>
  <c r="C3208" i="4" s="1"/>
  <c r="C3685" i="4" s="1"/>
  <c r="D346" i="4"/>
  <c r="D823" i="4" s="1"/>
  <c r="D1300" i="4" s="1"/>
  <c r="D1777" i="4" s="1"/>
  <c r="D2254" i="4" s="1"/>
  <c r="D2731" i="4" s="1"/>
  <c r="D3208" i="4" s="1"/>
  <c r="D3685" i="4" s="1"/>
  <c r="E346" i="4"/>
  <c r="E823" i="4" s="1"/>
  <c r="E1300" i="4" s="1"/>
  <c r="E1777" i="4" s="1"/>
  <c r="E2254" i="4" s="1"/>
  <c r="E2731" i="4" s="1"/>
  <c r="E3208" i="4" s="1"/>
  <c r="E3685" i="4" s="1"/>
  <c r="I346" i="4"/>
  <c r="J346" i="4"/>
  <c r="M346" i="4" s="1"/>
  <c r="A347" i="4"/>
  <c r="A824" i="4" s="1"/>
  <c r="A1301" i="4" s="1"/>
  <c r="A1778" i="4" s="1"/>
  <c r="A2255" i="4" s="1"/>
  <c r="A2732" i="4" s="1"/>
  <c r="A3209" i="4" s="1"/>
  <c r="A3686" i="4" s="1"/>
  <c r="B347" i="4"/>
  <c r="B824" i="4" s="1"/>
  <c r="B1301" i="4" s="1"/>
  <c r="B1778" i="4" s="1"/>
  <c r="B2255" i="4" s="1"/>
  <c r="B2732" i="4" s="1"/>
  <c r="B3209" i="4" s="1"/>
  <c r="B3686" i="4" s="1"/>
  <c r="C347" i="4"/>
  <c r="C824" i="4" s="1"/>
  <c r="C1301" i="4" s="1"/>
  <c r="C1778" i="4" s="1"/>
  <c r="C2255" i="4" s="1"/>
  <c r="C2732" i="4" s="1"/>
  <c r="C3209" i="4" s="1"/>
  <c r="C3686" i="4" s="1"/>
  <c r="D347" i="4"/>
  <c r="D824" i="4" s="1"/>
  <c r="D1301" i="4" s="1"/>
  <c r="D1778" i="4" s="1"/>
  <c r="D2255" i="4" s="1"/>
  <c r="D2732" i="4" s="1"/>
  <c r="D3209" i="4" s="1"/>
  <c r="D3686" i="4" s="1"/>
  <c r="E347" i="4"/>
  <c r="E824" i="4" s="1"/>
  <c r="E1301" i="4" s="1"/>
  <c r="E1778" i="4" s="1"/>
  <c r="E2255" i="4" s="1"/>
  <c r="E2732" i="4" s="1"/>
  <c r="E3209" i="4" s="1"/>
  <c r="E3686" i="4" s="1"/>
  <c r="I347" i="4"/>
  <c r="J347" i="4"/>
  <c r="M347" i="4" s="1"/>
  <c r="A348" i="4"/>
  <c r="A825" i="4" s="1"/>
  <c r="A1302" i="4" s="1"/>
  <c r="A1779" i="4" s="1"/>
  <c r="A2256" i="4" s="1"/>
  <c r="A2733" i="4" s="1"/>
  <c r="A3210" i="4" s="1"/>
  <c r="A3687" i="4" s="1"/>
  <c r="B348" i="4"/>
  <c r="B825" i="4" s="1"/>
  <c r="B1302" i="4" s="1"/>
  <c r="B1779" i="4" s="1"/>
  <c r="B2256" i="4" s="1"/>
  <c r="B2733" i="4" s="1"/>
  <c r="B3210" i="4" s="1"/>
  <c r="B3687" i="4" s="1"/>
  <c r="C348" i="4"/>
  <c r="C825" i="4" s="1"/>
  <c r="C1302" i="4" s="1"/>
  <c r="C1779" i="4" s="1"/>
  <c r="C2256" i="4" s="1"/>
  <c r="C2733" i="4" s="1"/>
  <c r="C3210" i="4" s="1"/>
  <c r="C3687" i="4" s="1"/>
  <c r="D348" i="4"/>
  <c r="D825" i="4" s="1"/>
  <c r="D1302" i="4" s="1"/>
  <c r="D1779" i="4" s="1"/>
  <c r="D2256" i="4" s="1"/>
  <c r="D2733" i="4" s="1"/>
  <c r="D3210" i="4" s="1"/>
  <c r="D3687" i="4" s="1"/>
  <c r="E348" i="4"/>
  <c r="E825" i="4" s="1"/>
  <c r="E1302" i="4" s="1"/>
  <c r="E1779" i="4" s="1"/>
  <c r="E2256" i="4" s="1"/>
  <c r="E2733" i="4" s="1"/>
  <c r="E3210" i="4" s="1"/>
  <c r="E3687" i="4" s="1"/>
  <c r="I348" i="4"/>
  <c r="J348" i="4"/>
  <c r="M348" i="4" s="1"/>
  <c r="A349" i="4"/>
  <c r="A826" i="4" s="1"/>
  <c r="A1303" i="4" s="1"/>
  <c r="A1780" i="4" s="1"/>
  <c r="A2257" i="4" s="1"/>
  <c r="A2734" i="4" s="1"/>
  <c r="A3211" i="4" s="1"/>
  <c r="A3688" i="4" s="1"/>
  <c r="B349" i="4"/>
  <c r="B826" i="4" s="1"/>
  <c r="B1303" i="4" s="1"/>
  <c r="B1780" i="4" s="1"/>
  <c r="B2257" i="4" s="1"/>
  <c r="B2734" i="4" s="1"/>
  <c r="B3211" i="4" s="1"/>
  <c r="B3688" i="4" s="1"/>
  <c r="C349" i="4"/>
  <c r="C826" i="4" s="1"/>
  <c r="C1303" i="4" s="1"/>
  <c r="C1780" i="4" s="1"/>
  <c r="C2257" i="4" s="1"/>
  <c r="C2734" i="4" s="1"/>
  <c r="C3211" i="4" s="1"/>
  <c r="C3688" i="4" s="1"/>
  <c r="D349" i="4"/>
  <c r="D826" i="4" s="1"/>
  <c r="D1303" i="4" s="1"/>
  <c r="D1780" i="4" s="1"/>
  <c r="D2257" i="4" s="1"/>
  <c r="D2734" i="4" s="1"/>
  <c r="D3211" i="4" s="1"/>
  <c r="D3688" i="4" s="1"/>
  <c r="E349" i="4"/>
  <c r="E826" i="4" s="1"/>
  <c r="E1303" i="4" s="1"/>
  <c r="E1780" i="4" s="1"/>
  <c r="E2257" i="4" s="1"/>
  <c r="E2734" i="4" s="1"/>
  <c r="E3211" i="4" s="1"/>
  <c r="E3688" i="4" s="1"/>
  <c r="I349" i="4"/>
  <c r="J349" i="4"/>
  <c r="M349" i="4" s="1"/>
  <c r="A350" i="4"/>
  <c r="A827" i="4" s="1"/>
  <c r="A1304" i="4" s="1"/>
  <c r="A1781" i="4" s="1"/>
  <c r="A2258" i="4" s="1"/>
  <c r="A2735" i="4" s="1"/>
  <c r="A3212" i="4" s="1"/>
  <c r="A3689" i="4" s="1"/>
  <c r="B350" i="4"/>
  <c r="B827" i="4" s="1"/>
  <c r="B1304" i="4" s="1"/>
  <c r="B1781" i="4" s="1"/>
  <c r="B2258" i="4" s="1"/>
  <c r="B2735" i="4" s="1"/>
  <c r="B3212" i="4" s="1"/>
  <c r="B3689" i="4" s="1"/>
  <c r="C350" i="4"/>
  <c r="C827" i="4" s="1"/>
  <c r="C1304" i="4" s="1"/>
  <c r="C1781" i="4" s="1"/>
  <c r="C2258" i="4" s="1"/>
  <c r="C2735" i="4" s="1"/>
  <c r="C3212" i="4" s="1"/>
  <c r="C3689" i="4" s="1"/>
  <c r="D350" i="4"/>
  <c r="D827" i="4" s="1"/>
  <c r="D1304" i="4" s="1"/>
  <c r="D1781" i="4" s="1"/>
  <c r="D2258" i="4" s="1"/>
  <c r="D2735" i="4" s="1"/>
  <c r="D3212" i="4" s="1"/>
  <c r="D3689" i="4" s="1"/>
  <c r="E350" i="4"/>
  <c r="E827" i="4" s="1"/>
  <c r="E1304" i="4" s="1"/>
  <c r="E1781" i="4" s="1"/>
  <c r="E2258" i="4" s="1"/>
  <c r="E2735" i="4" s="1"/>
  <c r="E3212" i="4" s="1"/>
  <c r="E3689" i="4" s="1"/>
  <c r="I350" i="4"/>
  <c r="J350" i="4"/>
  <c r="M350" i="4" s="1"/>
  <c r="A351" i="4"/>
  <c r="A828" i="4" s="1"/>
  <c r="A1305" i="4" s="1"/>
  <c r="A1782" i="4" s="1"/>
  <c r="A2259" i="4" s="1"/>
  <c r="A2736" i="4" s="1"/>
  <c r="A3213" i="4" s="1"/>
  <c r="A3690" i="4" s="1"/>
  <c r="B351" i="4"/>
  <c r="B828" i="4" s="1"/>
  <c r="B1305" i="4" s="1"/>
  <c r="B1782" i="4" s="1"/>
  <c r="B2259" i="4" s="1"/>
  <c r="B2736" i="4" s="1"/>
  <c r="B3213" i="4" s="1"/>
  <c r="B3690" i="4" s="1"/>
  <c r="C351" i="4"/>
  <c r="C828" i="4" s="1"/>
  <c r="C1305" i="4" s="1"/>
  <c r="C1782" i="4" s="1"/>
  <c r="C2259" i="4" s="1"/>
  <c r="C2736" i="4" s="1"/>
  <c r="C3213" i="4" s="1"/>
  <c r="C3690" i="4" s="1"/>
  <c r="D351" i="4"/>
  <c r="D828" i="4" s="1"/>
  <c r="D1305" i="4" s="1"/>
  <c r="D1782" i="4" s="1"/>
  <c r="D2259" i="4" s="1"/>
  <c r="D2736" i="4" s="1"/>
  <c r="D3213" i="4" s="1"/>
  <c r="D3690" i="4" s="1"/>
  <c r="E351" i="4"/>
  <c r="E828" i="4" s="1"/>
  <c r="E1305" i="4" s="1"/>
  <c r="E1782" i="4" s="1"/>
  <c r="E2259" i="4" s="1"/>
  <c r="E2736" i="4" s="1"/>
  <c r="E3213" i="4" s="1"/>
  <c r="E3690" i="4" s="1"/>
  <c r="I351" i="4"/>
  <c r="J351" i="4"/>
  <c r="M351" i="4" s="1"/>
  <c r="A352" i="4"/>
  <c r="A829" i="4" s="1"/>
  <c r="A1306" i="4" s="1"/>
  <c r="A1783" i="4" s="1"/>
  <c r="A2260" i="4" s="1"/>
  <c r="A2737" i="4" s="1"/>
  <c r="A3214" i="4" s="1"/>
  <c r="A3691" i="4" s="1"/>
  <c r="B352" i="4"/>
  <c r="B829" i="4" s="1"/>
  <c r="B1306" i="4" s="1"/>
  <c r="B1783" i="4" s="1"/>
  <c r="B2260" i="4" s="1"/>
  <c r="B2737" i="4" s="1"/>
  <c r="B3214" i="4" s="1"/>
  <c r="B3691" i="4" s="1"/>
  <c r="C352" i="4"/>
  <c r="C829" i="4" s="1"/>
  <c r="C1306" i="4" s="1"/>
  <c r="C1783" i="4" s="1"/>
  <c r="C2260" i="4" s="1"/>
  <c r="C2737" i="4" s="1"/>
  <c r="C3214" i="4" s="1"/>
  <c r="C3691" i="4" s="1"/>
  <c r="D352" i="4"/>
  <c r="D829" i="4" s="1"/>
  <c r="D1306" i="4" s="1"/>
  <c r="D1783" i="4" s="1"/>
  <c r="D2260" i="4" s="1"/>
  <c r="D2737" i="4" s="1"/>
  <c r="D3214" i="4" s="1"/>
  <c r="D3691" i="4" s="1"/>
  <c r="E352" i="4"/>
  <c r="E829" i="4" s="1"/>
  <c r="E1306" i="4" s="1"/>
  <c r="E1783" i="4" s="1"/>
  <c r="E2260" i="4" s="1"/>
  <c r="E2737" i="4" s="1"/>
  <c r="E3214" i="4" s="1"/>
  <c r="E3691" i="4" s="1"/>
  <c r="I352" i="4"/>
  <c r="J352" i="4"/>
  <c r="M352" i="4" s="1"/>
  <c r="A353" i="4"/>
  <c r="A830" i="4" s="1"/>
  <c r="A1307" i="4" s="1"/>
  <c r="A1784" i="4" s="1"/>
  <c r="A2261" i="4" s="1"/>
  <c r="A2738" i="4" s="1"/>
  <c r="A3215" i="4" s="1"/>
  <c r="A3692" i="4" s="1"/>
  <c r="B353" i="4"/>
  <c r="B830" i="4" s="1"/>
  <c r="B1307" i="4" s="1"/>
  <c r="B1784" i="4" s="1"/>
  <c r="B2261" i="4" s="1"/>
  <c r="B2738" i="4" s="1"/>
  <c r="B3215" i="4" s="1"/>
  <c r="B3692" i="4" s="1"/>
  <c r="C353" i="4"/>
  <c r="C830" i="4" s="1"/>
  <c r="C1307" i="4" s="1"/>
  <c r="C1784" i="4" s="1"/>
  <c r="C2261" i="4" s="1"/>
  <c r="C2738" i="4" s="1"/>
  <c r="C3215" i="4" s="1"/>
  <c r="C3692" i="4" s="1"/>
  <c r="D353" i="4"/>
  <c r="D830" i="4" s="1"/>
  <c r="D1307" i="4" s="1"/>
  <c r="D1784" i="4" s="1"/>
  <c r="D2261" i="4" s="1"/>
  <c r="D2738" i="4" s="1"/>
  <c r="D3215" i="4" s="1"/>
  <c r="D3692" i="4" s="1"/>
  <c r="E353" i="4"/>
  <c r="E830" i="4" s="1"/>
  <c r="E1307" i="4" s="1"/>
  <c r="E1784" i="4" s="1"/>
  <c r="E2261" i="4" s="1"/>
  <c r="E2738" i="4" s="1"/>
  <c r="E3215" i="4" s="1"/>
  <c r="E3692" i="4" s="1"/>
  <c r="I353" i="4"/>
  <c r="J353" i="4"/>
  <c r="M353" i="4" s="1"/>
  <c r="A354" i="4"/>
  <c r="A831" i="4" s="1"/>
  <c r="A1308" i="4" s="1"/>
  <c r="A1785" i="4" s="1"/>
  <c r="A2262" i="4" s="1"/>
  <c r="A2739" i="4" s="1"/>
  <c r="A3216" i="4" s="1"/>
  <c r="A3693" i="4" s="1"/>
  <c r="B354" i="4"/>
  <c r="B831" i="4" s="1"/>
  <c r="B1308" i="4" s="1"/>
  <c r="B1785" i="4" s="1"/>
  <c r="B2262" i="4" s="1"/>
  <c r="B2739" i="4" s="1"/>
  <c r="B3216" i="4" s="1"/>
  <c r="B3693" i="4" s="1"/>
  <c r="C354" i="4"/>
  <c r="C831" i="4" s="1"/>
  <c r="C1308" i="4" s="1"/>
  <c r="C1785" i="4" s="1"/>
  <c r="C2262" i="4" s="1"/>
  <c r="C2739" i="4" s="1"/>
  <c r="C3216" i="4" s="1"/>
  <c r="C3693" i="4" s="1"/>
  <c r="D354" i="4"/>
  <c r="D831" i="4" s="1"/>
  <c r="D1308" i="4" s="1"/>
  <c r="D1785" i="4" s="1"/>
  <c r="D2262" i="4" s="1"/>
  <c r="D2739" i="4" s="1"/>
  <c r="D3216" i="4" s="1"/>
  <c r="D3693" i="4" s="1"/>
  <c r="E354" i="4"/>
  <c r="E831" i="4" s="1"/>
  <c r="E1308" i="4" s="1"/>
  <c r="E1785" i="4" s="1"/>
  <c r="E2262" i="4" s="1"/>
  <c r="E2739" i="4" s="1"/>
  <c r="E3216" i="4" s="1"/>
  <c r="E3693" i="4" s="1"/>
  <c r="I354" i="4"/>
  <c r="J354" i="4"/>
  <c r="M354" i="4" s="1"/>
  <c r="A355" i="4"/>
  <c r="A832" i="4" s="1"/>
  <c r="A1309" i="4" s="1"/>
  <c r="A1786" i="4" s="1"/>
  <c r="A2263" i="4" s="1"/>
  <c r="A2740" i="4" s="1"/>
  <c r="A3217" i="4" s="1"/>
  <c r="A3694" i="4" s="1"/>
  <c r="B355" i="4"/>
  <c r="B832" i="4" s="1"/>
  <c r="B1309" i="4" s="1"/>
  <c r="B1786" i="4" s="1"/>
  <c r="B2263" i="4" s="1"/>
  <c r="B2740" i="4" s="1"/>
  <c r="B3217" i="4" s="1"/>
  <c r="B3694" i="4" s="1"/>
  <c r="C355" i="4"/>
  <c r="C832" i="4" s="1"/>
  <c r="C1309" i="4" s="1"/>
  <c r="C1786" i="4" s="1"/>
  <c r="C2263" i="4" s="1"/>
  <c r="C2740" i="4" s="1"/>
  <c r="C3217" i="4" s="1"/>
  <c r="C3694" i="4" s="1"/>
  <c r="D355" i="4"/>
  <c r="D832" i="4" s="1"/>
  <c r="D1309" i="4" s="1"/>
  <c r="D1786" i="4" s="1"/>
  <c r="D2263" i="4" s="1"/>
  <c r="D2740" i="4" s="1"/>
  <c r="D3217" i="4" s="1"/>
  <c r="D3694" i="4" s="1"/>
  <c r="E355" i="4"/>
  <c r="E832" i="4" s="1"/>
  <c r="E1309" i="4" s="1"/>
  <c r="E1786" i="4" s="1"/>
  <c r="E2263" i="4" s="1"/>
  <c r="E2740" i="4" s="1"/>
  <c r="E3217" i="4" s="1"/>
  <c r="E3694" i="4" s="1"/>
  <c r="I355" i="4"/>
  <c r="J355" i="4"/>
  <c r="M355" i="4" s="1"/>
  <c r="A356" i="4"/>
  <c r="A833" i="4" s="1"/>
  <c r="A1310" i="4" s="1"/>
  <c r="A1787" i="4" s="1"/>
  <c r="A2264" i="4" s="1"/>
  <c r="A2741" i="4" s="1"/>
  <c r="A3218" i="4" s="1"/>
  <c r="A3695" i="4" s="1"/>
  <c r="B356" i="4"/>
  <c r="B833" i="4" s="1"/>
  <c r="B1310" i="4" s="1"/>
  <c r="B1787" i="4" s="1"/>
  <c r="B2264" i="4" s="1"/>
  <c r="B2741" i="4" s="1"/>
  <c r="B3218" i="4" s="1"/>
  <c r="B3695" i="4" s="1"/>
  <c r="C356" i="4"/>
  <c r="C833" i="4" s="1"/>
  <c r="C1310" i="4" s="1"/>
  <c r="C1787" i="4" s="1"/>
  <c r="C2264" i="4" s="1"/>
  <c r="C2741" i="4" s="1"/>
  <c r="C3218" i="4" s="1"/>
  <c r="C3695" i="4" s="1"/>
  <c r="D356" i="4"/>
  <c r="D833" i="4" s="1"/>
  <c r="D1310" i="4" s="1"/>
  <c r="D1787" i="4" s="1"/>
  <c r="D2264" i="4" s="1"/>
  <c r="D2741" i="4" s="1"/>
  <c r="D3218" i="4" s="1"/>
  <c r="D3695" i="4" s="1"/>
  <c r="E356" i="4"/>
  <c r="E833" i="4" s="1"/>
  <c r="E1310" i="4" s="1"/>
  <c r="E1787" i="4" s="1"/>
  <c r="E2264" i="4" s="1"/>
  <c r="E2741" i="4" s="1"/>
  <c r="E3218" i="4" s="1"/>
  <c r="E3695" i="4" s="1"/>
  <c r="I356" i="4"/>
  <c r="J356" i="4"/>
  <c r="M356" i="4" s="1"/>
  <c r="A357" i="4"/>
  <c r="A834" i="4" s="1"/>
  <c r="A1311" i="4" s="1"/>
  <c r="A1788" i="4" s="1"/>
  <c r="A2265" i="4" s="1"/>
  <c r="A2742" i="4" s="1"/>
  <c r="A3219" i="4" s="1"/>
  <c r="A3696" i="4" s="1"/>
  <c r="B357" i="4"/>
  <c r="B834" i="4" s="1"/>
  <c r="B1311" i="4" s="1"/>
  <c r="B1788" i="4" s="1"/>
  <c r="B2265" i="4" s="1"/>
  <c r="B2742" i="4" s="1"/>
  <c r="B3219" i="4" s="1"/>
  <c r="B3696" i="4" s="1"/>
  <c r="C357" i="4"/>
  <c r="C834" i="4" s="1"/>
  <c r="C1311" i="4" s="1"/>
  <c r="C1788" i="4" s="1"/>
  <c r="C2265" i="4" s="1"/>
  <c r="C2742" i="4" s="1"/>
  <c r="C3219" i="4" s="1"/>
  <c r="C3696" i="4" s="1"/>
  <c r="D357" i="4"/>
  <c r="D834" i="4" s="1"/>
  <c r="D1311" i="4" s="1"/>
  <c r="D1788" i="4" s="1"/>
  <c r="D2265" i="4" s="1"/>
  <c r="D2742" i="4" s="1"/>
  <c r="D3219" i="4" s="1"/>
  <c r="D3696" i="4" s="1"/>
  <c r="E357" i="4"/>
  <c r="E834" i="4" s="1"/>
  <c r="E1311" i="4" s="1"/>
  <c r="E1788" i="4" s="1"/>
  <c r="E2265" i="4" s="1"/>
  <c r="E2742" i="4" s="1"/>
  <c r="E3219" i="4" s="1"/>
  <c r="E3696" i="4" s="1"/>
  <c r="I357" i="4"/>
  <c r="J357" i="4"/>
  <c r="M357" i="4" s="1"/>
  <c r="A358" i="4"/>
  <c r="A835" i="4" s="1"/>
  <c r="A1312" i="4" s="1"/>
  <c r="A1789" i="4" s="1"/>
  <c r="A2266" i="4" s="1"/>
  <c r="A2743" i="4" s="1"/>
  <c r="A3220" i="4" s="1"/>
  <c r="A3697" i="4" s="1"/>
  <c r="B358" i="4"/>
  <c r="B835" i="4" s="1"/>
  <c r="B1312" i="4" s="1"/>
  <c r="B1789" i="4" s="1"/>
  <c r="B2266" i="4" s="1"/>
  <c r="B2743" i="4" s="1"/>
  <c r="B3220" i="4" s="1"/>
  <c r="B3697" i="4" s="1"/>
  <c r="C358" i="4"/>
  <c r="C835" i="4" s="1"/>
  <c r="C1312" i="4" s="1"/>
  <c r="C1789" i="4" s="1"/>
  <c r="C2266" i="4" s="1"/>
  <c r="C2743" i="4" s="1"/>
  <c r="C3220" i="4" s="1"/>
  <c r="C3697" i="4" s="1"/>
  <c r="D358" i="4"/>
  <c r="D835" i="4" s="1"/>
  <c r="D1312" i="4" s="1"/>
  <c r="D1789" i="4" s="1"/>
  <c r="D2266" i="4" s="1"/>
  <c r="D2743" i="4" s="1"/>
  <c r="D3220" i="4" s="1"/>
  <c r="D3697" i="4" s="1"/>
  <c r="E358" i="4"/>
  <c r="E835" i="4" s="1"/>
  <c r="E1312" i="4" s="1"/>
  <c r="E1789" i="4" s="1"/>
  <c r="E2266" i="4" s="1"/>
  <c r="E2743" i="4" s="1"/>
  <c r="E3220" i="4" s="1"/>
  <c r="E3697" i="4" s="1"/>
  <c r="I358" i="4"/>
  <c r="J358" i="4"/>
  <c r="M358" i="4" s="1"/>
  <c r="A359" i="4"/>
  <c r="A836" i="4" s="1"/>
  <c r="A1313" i="4" s="1"/>
  <c r="A1790" i="4" s="1"/>
  <c r="A2267" i="4" s="1"/>
  <c r="A2744" i="4" s="1"/>
  <c r="A3221" i="4" s="1"/>
  <c r="A3698" i="4" s="1"/>
  <c r="B359" i="4"/>
  <c r="B836" i="4" s="1"/>
  <c r="B1313" i="4" s="1"/>
  <c r="B1790" i="4" s="1"/>
  <c r="B2267" i="4" s="1"/>
  <c r="B2744" i="4" s="1"/>
  <c r="B3221" i="4" s="1"/>
  <c r="B3698" i="4" s="1"/>
  <c r="C359" i="4"/>
  <c r="C836" i="4" s="1"/>
  <c r="C1313" i="4" s="1"/>
  <c r="C1790" i="4" s="1"/>
  <c r="C2267" i="4" s="1"/>
  <c r="C2744" i="4" s="1"/>
  <c r="C3221" i="4" s="1"/>
  <c r="C3698" i="4" s="1"/>
  <c r="D359" i="4"/>
  <c r="D836" i="4" s="1"/>
  <c r="D1313" i="4" s="1"/>
  <c r="D1790" i="4" s="1"/>
  <c r="D2267" i="4" s="1"/>
  <c r="D2744" i="4" s="1"/>
  <c r="D3221" i="4" s="1"/>
  <c r="D3698" i="4" s="1"/>
  <c r="E359" i="4"/>
  <c r="E836" i="4" s="1"/>
  <c r="E1313" i="4" s="1"/>
  <c r="E1790" i="4" s="1"/>
  <c r="E2267" i="4" s="1"/>
  <c r="E2744" i="4" s="1"/>
  <c r="E3221" i="4" s="1"/>
  <c r="E3698" i="4" s="1"/>
  <c r="I359" i="4"/>
  <c r="J359" i="4"/>
  <c r="M359" i="4" s="1"/>
  <c r="A360" i="4"/>
  <c r="A837" i="4" s="1"/>
  <c r="A1314" i="4" s="1"/>
  <c r="A1791" i="4" s="1"/>
  <c r="A2268" i="4" s="1"/>
  <c r="A2745" i="4" s="1"/>
  <c r="A3222" i="4" s="1"/>
  <c r="A3699" i="4" s="1"/>
  <c r="B360" i="4"/>
  <c r="B837" i="4" s="1"/>
  <c r="B1314" i="4" s="1"/>
  <c r="B1791" i="4" s="1"/>
  <c r="B2268" i="4" s="1"/>
  <c r="B2745" i="4" s="1"/>
  <c r="B3222" i="4" s="1"/>
  <c r="B3699" i="4" s="1"/>
  <c r="C360" i="4"/>
  <c r="C837" i="4" s="1"/>
  <c r="C1314" i="4" s="1"/>
  <c r="C1791" i="4" s="1"/>
  <c r="C2268" i="4" s="1"/>
  <c r="C2745" i="4" s="1"/>
  <c r="C3222" i="4" s="1"/>
  <c r="C3699" i="4" s="1"/>
  <c r="D360" i="4"/>
  <c r="D837" i="4" s="1"/>
  <c r="D1314" i="4" s="1"/>
  <c r="D1791" i="4" s="1"/>
  <c r="D2268" i="4" s="1"/>
  <c r="D2745" i="4" s="1"/>
  <c r="D3222" i="4" s="1"/>
  <c r="D3699" i="4" s="1"/>
  <c r="E360" i="4"/>
  <c r="E837" i="4" s="1"/>
  <c r="E1314" i="4" s="1"/>
  <c r="E1791" i="4" s="1"/>
  <c r="E2268" i="4" s="1"/>
  <c r="E2745" i="4" s="1"/>
  <c r="E3222" i="4" s="1"/>
  <c r="E3699" i="4" s="1"/>
  <c r="I360" i="4"/>
  <c r="J360" i="4"/>
  <c r="M360" i="4" s="1"/>
  <c r="A361" i="4"/>
  <c r="A838" i="4" s="1"/>
  <c r="A1315" i="4" s="1"/>
  <c r="A1792" i="4" s="1"/>
  <c r="A2269" i="4" s="1"/>
  <c r="A2746" i="4" s="1"/>
  <c r="A3223" i="4" s="1"/>
  <c r="A3700" i="4" s="1"/>
  <c r="B361" i="4"/>
  <c r="B838" i="4" s="1"/>
  <c r="B1315" i="4" s="1"/>
  <c r="B1792" i="4" s="1"/>
  <c r="B2269" i="4" s="1"/>
  <c r="B2746" i="4" s="1"/>
  <c r="B3223" i="4" s="1"/>
  <c r="B3700" i="4" s="1"/>
  <c r="C361" i="4"/>
  <c r="C838" i="4" s="1"/>
  <c r="C1315" i="4" s="1"/>
  <c r="C1792" i="4" s="1"/>
  <c r="C2269" i="4" s="1"/>
  <c r="C2746" i="4" s="1"/>
  <c r="C3223" i="4" s="1"/>
  <c r="C3700" i="4" s="1"/>
  <c r="D361" i="4"/>
  <c r="D838" i="4" s="1"/>
  <c r="D1315" i="4" s="1"/>
  <c r="D1792" i="4" s="1"/>
  <c r="D2269" i="4" s="1"/>
  <c r="D2746" i="4" s="1"/>
  <c r="D3223" i="4" s="1"/>
  <c r="D3700" i="4" s="1"/>
  <c r="E361" i="4"/>
  <c r="E838" i="4" s="1"/>
  <c r="E1315" i="4" s="1"/>
  <c r="E1792" i="4" s="1"/>
  <c r="E2269" i="4" s="1"/>
  <c r="E2746" i="4" s="1"/>
  <c r="E3223" i="4" s="1"/>
  <c r="E3700" i="4" s="1"/>
  <c r="I361" i="4"/>
  <c r="J361" i="4"/>
  <c r="M361" i="4" s="1"/>
  <c r="A362" i="4"/>
  <c r="A839" i="4" s="1"/>
  <c r="A1316" i="4" s="1"/>
  <c r="A1793" i="4" s="1"/>
  <c r="A2270" i="4" s="1"/>
  <c r="A2747" i="4" s="1"/>
  <c r="A3224" i="4" s="1"/>
  <c r="A3701" i="4" s="1"/>
  <c r="B362" i="4"/>
  <c r="B839" i="4" s="1"/>
  <c r="B1316" i="4" s="1"/>
  <c r="B1793" i="4" s="1"/>
  <c r="B2270" i="4" s="1"/>
  <c r="B2747" i="4" s="1"/>
  <c r="B3224" i="4" s="1"/>
  <c r="B3701" i="4" s="1"/>
  <c r="C362" i="4"/>
  <c r="C839" i="4" s="1"/>
  <c r="C1316" i="4" s="1"/>
  <c r="C1793" i="4" s="1"/>
  <c r="C2270" i="4" s="1"/>
  <c r="C2747" i="4" s="1"/>
  <c r="C3224" i="4" s="1"/>
  <c r="C3701" i="4" s="1"/>
  <c r="D362" i="4"/>
  <c r="D839" i="4" s="1"/>
  <c r="D1316" i="4" s="1"/>
  <c r="D1793" i="4" s="1"/>
  <c r="D2270" i="4" s="1"/>
  <c r="D2747" i="4" s="1"/>
  <c r="D3224" i="4" s="1"/>
  <c r="D3701" i="4" s="1"/>
  <c r="E362" i="4"/>
  <c r="E839" i="4" s="1"/>
  <c r="E1316" i="4" s="1"/>
  <c r="E1793" i="4" s="1"/>
  <c r="E2270" i="4" s="1"/>
  <c r="E2747" i="4" s="1"/>
  <c r="E3224" i="4" s="1"/>
  <c r="E3701" i="4" s="1"/>
  <c r="I362" i="4"/>
  <c r="J362" i="4"/>
  <c r="M362" i="4" s="1"/>
  <c r="A363" i="4"/>
  <c r="A840" i="4" s="1"/>
  <c r="A1317" i="4" s="1"/>
  <c r="A1794" i="4" s="1"/>
  <c r="A2271" i="4" s="1"/>
  <c r="A2748" i="4" s="1"/>
  <c r="A3225" i="4" s="1"/>
  <c r="A3702" i="4" s="1"/>
  <c r="B363" i="4"/>
  <c r="B840" i="4" s="1"/>
  <c r="B1317" i="4" s="1"/>
  <c r="B1794" i="4" s="1"/>
  <c r="B2271" i="4" s="1"/>
  <c r="B2748" i="4" s="1"/>
  <c r="B3225" i="4" s="1"/>
  <c r="B3702" i="4" s="1"/>
  <c r="C363" i="4"/>
  <c r="C840" i="4" s="1"/>
  <c r="C1317" i="4" s="1"/>
  <c r="C1794" i="4" s="1"/>
  <c r="C2271" i="4" s="1"/>
  <c r="C2748" i="4" s="1"/>
  <c r="C3225" i="4" s="1"/>
  <c r="C3702" i="4" s="1"/>
  <c r="D363" i="4"/>
  <c r="D840" i="4" s="1"/>
  <c r="D1317" i="4" s="1"/>
  <c r="D1794" i="4" s="1"/>
  <c r="D2271" i="4" s="1"/>
  <c r="D2748" i="4" s="1"/>
  <c r="D3225" i="4" s="1"/>
  <c r="D3702" i="4" s="1"/>
  <c r="E363" i="4"/>
  <c r="E840" i="4" s="1"/>
  <c r="E1317" i="4" s="1"/>
  <c r="E1794" i="4" s="1"/>
  <c r="E2271" i="4" s="1"/>
  <c r="E2748" i="4" s="1"/>
  <c r="E3225" i="4" s="1"/>
  <c r="E3702" i="4" s="1"/>
  <c r="I363" i="4"/>
  <c r="J363" i="4"/>
  <c r="M363" i="4" s="1"/>
  <c r="A364" i="4"/>
  <c r="A841" i="4" s="1"/>
  <c r="A1318" i="4" s="1"/>
  <c r="A1795" i="4" s="1"/>
  <c r="A2272" i="4" s="1"/>
  <c r="A2749" i="4" s="1"/>
  <c r="A3226" i="4" s="1"/>
  <c r="A3703" i="4" s="1"/>
  <c r="B364" i="4"/>
  <c r="B841" i="4" s="1"/>
  <c r="B1318" i="4" s="1"/>
  <c r="B1795" i="4" s="1"/>
  <c r="B2272" i="4" s="1"/>
  <c r="B2749" i="4" s="1"/>
  <c r="B3226" i="4" s="1"/>
  <c r="B3703" i="4" s="1"/>
  <c r="C364" i="4"/>
  <c r="C841" i="4" s="1"/>
  <c r="C1318" i="4" s="1"/>
  <c r="C1795" i="4" s="1"/>
  <c r="C2272" i="4" s="1"/>
  <c r="C2749" i="4" s="1"/>
  <c r="C3226" i="4" s="1"/>
  <c r="C3703" i="4" s="1"/>
  <c r="D364" i="4"/>
  <c r="D841" i="4" s="1"/>
  <c r="D1318" i="4" s="1"/>
  <c r="D1795" i="4" s="1"/>
  <c r="D2272" i="4" s="1"/>
  <c r="D2749" i="4" s="1"/>
  <c r="D3226" i="4" s="1"/>
  <c r="D3703" i="4" s="1"/>
  <c r="E364" i="4"/>
  <c r="E841" i="4" s="1"/>
  <c r="E1318" i="4" s="1"/>
  <c r="E1795" i="4" s="1"/>
  <c r="E2272" i="4" s="1"/>
  <c r="E2749" i="4" s="1"/>
  <c r="E3226" i="4" s="1"/>
  <c r="E3703" i="4" s="1"/>
  <c r="I364" i="4"/>
  <c r="J364" i="4"/>
  <c r="M364" i="4" s="1"/>
  <c r="A365" i="4"/>
  <c r="A842" i="4" s="1"/>
  <c r="A1319" i="4" s="1"/>
  <c r="A1796" i="4" s="1"/>
  <c r="A2273" i="4" s="1"/>
  <c r="A2750" i="4" s="1"/>
  <c r="A3227" i="4" s="1"/>
  <c r="A3704" i="4" s="1"/>
  <c r="B365" i="4"/>
  <c r="B842" i="4" s="1"/>
  <c r="B1319" i="4" s="1"/>
  <c r="B1796" i="4" s="1"/>
  <c r="B2273" i="4" s="1"/>
  <c r="B2750" i="4" s="1"/>
  <c r="B3227" i="4" s="1"/>
  <c r="B3704" i="4" s="1"/>
  <c r="C365" i="4"/>
  <c r="C842" i="4" s="1"/>
  <c r="C1319" i="4" s="1"/>
  <c r="C1796" i="4" s="1"/>
  <c r="C2273" i="4" s="1"/>
  <c r="C2750" i="4" s="1"/>
  <c r="C3227" i="4" s="1"/>
  <c r="C3704" i="4" s="1"/>
  <c r="D365" i="4"/>
  <c r="D842" i="4" s="1"/>
  <c r="D1319" i="4" s="1"/>
  <c r="D1796" i="4" s="1"/>
  <c r="D2273" i="4" s="1"/>
  <c r="D2750" i="4" s="1"/>
  <c r="D3227" i="4" s="1"/>
  <c r="D3704" i="4" s="1"/>
  <c r="E365" i="4"/>
  <c r="E842" i="4" s="1"/>
  <c r="E1319" i="4" s="1"/>
  <c r="E1796" i="4" s="1"/>
  <c r="E2273" i="4" s="1"/>
  <c r="E2750" i="4" s="1"/>
  <c r="E3227" i="4" s="1"/>
  <c r="E3704" i="4" s="1"/>
  <c r="I365" i="4"/>
  <c r="J365" i="4"/>
  <c r="M365" i="4" s="1"/>
  <c r="A366" i="4"/>
  <c r="A843" i="4" s="1"/>
  <c r="A1320" i="4" s="1"/>
  <c r="A1797" i="4" s="1"/>
  <c r="A2274" i="4" s="1"/>
  <c r="A2751" i="4" s="1"/>
  <c r="A3228" i="4" s="1"/>
  <c r="A3705" i="4" s="1"/>
  <c r="B366" i="4"/>
  <c r="B843" i="4" s="1"/>
  <c r="B1320" i="4" s="1"/>
  <c r="B1797" i="4" s="1"/>
  <c r="B2274" i="4" s="1"/>
  <c r="B2751" i="4" s="1"/>
  <c r="B3228" i="4" s="1"/>
  <c r="B3705" i="4" s="1"/>
  <c r="C366" i="4"/>
  <c r="C843" i="4" s="1"/>
  <c r="C1320" i="4" s="1"/>
  <c r="C1797" i="4" s="1"/>
  <c r="C2274" i="4" s="1"/>
  <c r="C2751" i="4" s="1"/>
  <c r="C3228" i="4" s="1"/>
  <c r="C3705" i="4" s="1"/>
  <c r="D366" i="4"/>
  <c r="D843" i="4" s="1"/>
  <c r="D1320" i="4" s="1"/>
  <c r="D1797" i="4" s="1"/>
  <c r="D2274" i="4" s="1"/>
  <c r="D2751" i="4" s="1"/>
  <c r="D3228" i="4" s="1"/>
  <c r="D3705" i="4" s="1"/>
  <c r="E366" i="4"/>
  <c r="E843" i="4" s="1"/>
  <c r="E1320" i="4" s="1"/>
  <c r="E1797" i="4" s="1"/>
  <c r="E2274" i="4" s="1"/>
  <c r="E2751" i="4" s="1"/>
  <c r="E3228" i="4" s="1"/>
  <c r="E3705" i="4" s="1"/>
  <c r="I366" i="4"/>
  <c r="J366" i="4"/>
  <c r="M366" i="4" s="1"/>
  <c r="A367" i="4"/>
  <c r="A844" i="4" s="1"/>
  <c r="A1321" i="4" s="1"/>
  <c r="A1798" i="4" s="1"/>
  <c r="A2275" i="4" s="1"/>
  <c r="A2752" i="4" s="1"/>
  <c r="A3229" i="4" s="1"/>
  <c r="A3706" i="4" s="1"/>
  <c r="B367" i="4"/>
  <c r="B844" i="4" s="1"/>
  <c r="B1321" i="4" s="1"/>
  <c r="B1798" i="4" s="1"/>
  <c r="B2275" i="4" s="1"/>
  <c r="B2752" i="4" s="1"/>
  <c r="B3229" i="4" s="1"/>
  <c r="B3706" i="4" s="1"/>
  <c r="C367" i="4"/>
  <c r="C844" i="4" s="1"/>
  <c r="C1321" i="4" s="1"/>
  <c r="C1798" i="4" s="1"/>
  <c r="C2275" i="4" s="1"/>
  <c r="C2752" i="4" s="1"/>
  <c r="C3229" i="4" s="1"/>
  <c r="C3706" i="4" s="1"/>
  <c r="D367" i="4"/>
  <c r="D844" i="4" s="1"/>
  <c r="D1321" i="4" s="1"/>
  <c r="D1798" i="4" s="1"/>
  <c r="D2275" i="4" s="1"/>
  <c r="D2752" i="4" s="1"/>
  <c r="D3229" i="4" s="1"/>
  <c r="D3706" i="4" s="1"/>
  <c r="E367" i="4"/>
  <c r="E844" i="4" s="1"/>
  <c r="E1321" i="4" s="1"/>
  <c r="E1798" i="4" s="1"/>
  <c r="E2275" i="4" s="1"/>
  <c r="E2752" i="4" s="1"/>
  <c r="E3229" i="4" s="1"/>
  <c r="E3706" i="4" s="1"/>
  <c r="I367" i="4"/>
  <c r="J367" i="4"/>
  <c r="M367" i="4" s="1"/>
  <c r="A368" i="4"/>
  <c r="A845" i="4" s="1"/>
  <c r="A1322" i="4" s="1"/>
  <c r="A1799" i="4" s="1"/>
  <c r="A2276" i="4" s="1"/>
  <c r="A2753" i="4" s="1"/>
  <c r="A3230" i="4" s="1"/>
  <c r="A3707" i="4" s="1"/>
  <c r="B368" i="4"/>
  <c r="B845" i="4" s="1"/>
  <c r="B1322" i="4" s="1"/>
  <c r="B1799" i="4" s="1"/>
  <c r="B2276" i="4" s="1"/>
  <c r="B2753" i="4" s="1"/>
  <c r="B3230" i="4" s="1"/>
  <c r="B3707" i="4" s="1"/>
  <c r="C368" i="4"/>
  <c r="C845" i="4" s="1"/>
  <c r="C1322" i="4" s="1"/>
  <c r="C1799" i="4" s="1"/>
  <c r="C2276" i="4" s="1"/>
  <c r="C2753" i="4" s="1"/>
  <c r="C3230" i="4" s="1"/>
  <c r="C3707" i="4" s="1"/>
  <c r="D368" i="4"/>
  <c r="D845" i="4" s="1"/>
  <c r="D1322" i="4" s="1"/>
  <c r="D1799" i="4" s="1"/>
  <c r="D2276" i="4" s="1"/>
  <c r="D2753" i="4" s="1"/>
  <c r="D3230" i="4" s="1"/>
  <c r="D3707" i="4" s="1"/>
  <c r="E368" i="4"/>
  <c r="E845" i="4" s="1"/>
  <c r="E1322" i="4" s="1"/>
  <c r="E1799" i="4" s="1"/>
  <c r="E2276" i="4" s="1"/>
  <c r="E2753" i="4" s="1"/>
  <c r="E3230" i="4" s="1"/>
  <c r="E3707" i="4" s="1"/>
  <c r="I368" i="4"/>
  <c r="J368" i="4"/>
  <c r="M368" i="4" s="1"/>
  <c r="A369" i="4"/>
  <c r="A846" i="4" s="1"/>
  <c r="A1323" i="4" s="1"/>
  <c r="A1800" i="4" s="1"/>
  <c r="A2277" i="4" s="1"/>
  <c r="A2754" i="4" s="1"/>
  <c r="A3231" i="4" s="1"/>
  <c r="A3708" i="4" s="1"/>
  <c r="B369" i="4"/>
  <c r="B846" i="4" s="1"/>
  <c r="B1323" i="4" s="1"/>
  <c r="B1800" i="4" s="1"/>
  <c r="B2277" i="4" s="1"/>
  <c r="B2754" i="4" s="1"/>
  <c r="B3231" i="4" s="1"/>
  <c r="B3708" i="4" s="1"/>
  <c r="C369" i="4"/>
  <c r="C846" i="4" s="1"/>
  <c r="C1323" i="4" s="1"/>
  <c r="C1800" i="4" s="1"/>
  <c r="C2277" i="4" s="1"/>
  <c r="C2754" i="4" s="1"/>
  <c r="C3231" i="4" s="1"/>
  <c r="C3708" i="4" s="1"/>
  <c r="D369" i="4"/>
  <c r="D846" i="4" s="1"/>
  <c r="D1323" i="4" s="1"/>
  <c r="D1800" i="4" s="1"/>
  <c r="D2277" i="4" s="1"/>
  <c r="D2754" i="4" s="1"/>
  <c r="D3231" i="4" s="1"/>
  <c r="D3708" i="4" s="1"/>
  <c r="E369" i="4"/>
  <c r="E846" i="4" s="1"/>
  <c r="E1323" i="4" s="1"/>
  <c r="E1800" i="4" s="1"/>
  <c r="E2277" i="4" s="1"/>
  <c r="E2754" i="4" s="1"/>
  <c r="E3231" i="4" s="1"/>
  <c r="E3708" i="4" s="1"/>
  <c r="I369" i="4"/>
  <c r="J369" i="4"/>
  <c r="M369" i="4" s="1"/>
  <c r="A370" i="4"/>
  <c r="A847" i="4" s="1"/>
  <c r="A1324" i="4" s="1"/>
  <c r="A1801" i="4" s="1"/>
  <c r="A2278" i="4" s="1"/>
  <c r="A2755" i="4" s="1"/>
  <c r="A3232" i="4" s="1"/>
  <c r="A3709" i="4" s="1"/>
  <c r="B370" i="4"/>
  <c r="B847" i="4" s="1"/>
  <c r="B1324" i="4" s="1"/>
  <c r="B1801" i="4" s="1"/>
  <c r="B2278" i="4" s="1"/>
  <c r="B2755" i="4" s="1"/>
  <c r="B3232" i="4" s="1"/>
  <c r="B3709" i="4" s="1"/>
  <c r="C370" i="4"/>
  <c r="C847" i="4" s="1"/>
  <c r="C1324" i="4" s="1"/>
  <c r="C1801" i="4" s="1"/>
  <c r="C2278" i="4" s="1"/>
  <c r="C2755" i="4" s="1"/>
  <c r="C3232" i="4" s="1"/>
  <c r="C3709" i="4" s="1"/>
  <c r="D370" i="4"/>
  <c r="D847" i="4" s="1"/>
  <c r="D1324" i="4" s="1"/>
  <c r="D1801" i="4" s="1"/>
  <c r="D2278" i="4" s="1"/>
  <c r="D2755" i="4" s="1"/>
  <c r="D3232" i="4" s="1"/>
  <c r="D3709" i="4" s="1"/>
  <c r="E370" i="4"/>
  <c r="E847" i="4" s="1"/>
  <c r="E1324" i="4" s="1"/>
  <c r="E1801" i="4" s="1"/>
  <c r="E2278" i="4" s="1"/>
  <c r="E2755" i="4" s="1"/>
  <c r="E3232" i="4" s="1"/>
  <c r="E3709" i="4" s="1"/>
  <c r="I370" i="4"/>
  <c r="J370" i="4"/>
  <c r="M370" i="4" s="1"/>
  <c r="A371" i="4"/>
  <c r="A848" i="4" s="1"/>
  <c r="A1325" i="4" s="1"/>
  <c r="A1802" i="4" s="1"/>
  <c r="A2279" i="4" s="1"/>
  <c r="A2756" i="4" s="1"/>
  <c r="A3233" i="4" s="1"/>
  <c r="A3710" i="4" s="1"/>
  <c r="B371" i="4"/>
  <c r="B848" i="4" s="1"/>
  <c r="B1325" i="4" s="1"/>
  <c r="B1802" i="4" s="1"/>
  <c r="B2279" i="4" s="1"/>
  <c r="B2756" i="4" s="1"/>
  <c r="B3233" i="4" s="1"/>
  <c r="B3710" i="4" s="1"/>
  <c r="C371" i="4"/>
  <c r="C848" i="4" s="1"/>
  <c r="C1325" i="4" s="1"/>
  <c r="C1802" i="4" s="1"/>
  <c r="C2279" i="4" s="1"/>
  <c r="C2756" i="4" s="1"/>
  <c r="C3233" i="4" s="1"/>
  <c r="C3710" i="4" s="1"/>
  <c r="D371" i="4"/>
  <c r="D848" i="4" s="1"/>
  <c r="D1325" i="4" s="1"/>
  <c r="D1802" i="4" s="1"/>
  <c r="D2279" i="4" s="1"/>
  <c r="D2756" i="4" s="1"/>
  <c r="D3233" i="4" s="1"/>
  <c r="D3710" i="4" s="1"/>
  <c r="E371" i="4"/>
  <c r="E848" i="4" s="1"/>
  <c r="E1325" i="4" s="1"/>
  <c r="E1802" i="4" s="1"/>
  <c r="E2279" i="4" s="1"/>
  <c r="E2756" i="4" s="1"/>
  <c r="E3233" i="4" s="1"/>
  <c r="E3710" i="4" s="1"/>
  <c r="I371" i="4"/>
  <c r="J371" i="4"/>
  <c r="M371" i="4" s="1"/>
  <c r="A372" i="4"/>
  <c r="A849" i="4" s="1"/>
  <c r="A1326" i="4" s="1"/>
  <c r="A1803" i="4" s="1"/>
  <c r="A2280" i="4" s="1"/>
  <c r="A2757" i="4" s="1"/>
  <c r="A3234" i="4" s="1"/>
  <c r="A3711" i="4" s="1"/>
  <c r="B372" i="4"/>
  <c r="B849" i="4" s="1"/>
  <c r="B1326" i="4" s="1"/>
  <c r="B1803" i="4" s="1"/>
  <c r="B2280" i="4" s="1"/>
  <c r="B2757" i="4" s="1"/>
  <c r="B3234" i="4" s="1"/>
  <c r="B3711" i="4" s="1"/>
  <c r="C372" i="4"/>
  <c r="C849" i="4" s="1"/>
  <c r="C1326" i="4" s="1"/>
  <c r="C1803" i="4" s="1"/>
  <c r="C2280" i="4" s="1"/>
  <c r="C2757" i="4" s="1"/>
  <c r="C3234" i="4" s="1"/>
  <c r="C3711" i="4" s="1"/>
  <c r="D372" i="4"/>
  <c r="D849" i="4" s="1"/>
  <c r="D1326" i="4" s="1"/>
  <c r="D1803" i="4" s="1"/>
  <c r="D2280" i="4" s="1"/>
  <c r="D2757" i="4" s="1"/>
  <c r="D3234" i="4" s="1"/>
  <c r="D3711" i="4" s="1"/>
  <c r="E372" i="4"/>
  <c r="E849" i="4" s="1"/>
  <c r="E1326" i="4" s="1"/>
  <c r="E1803" i="4" s="1"/>
  <c r="E2280" i="4" s="1"/>
  <c r="E2757" i="4" s="1"/>
  <c r="E3234" i="4" s="1"/>
  <c r="E3711" i="4" s="1"/>
  <c r="I372" i="4"/>
  <c r="J372" i="4"/>
  <c r="M372" i="4" s="1"/>
  <c r="A373" i="4"/>
  <c r="A850" i="4" s="1"/>
  <c r="A1327" i="4" s="1"/>
  <c r="A1804" i="4" s="1"/>
  <c r="A2281" i="4" s="1"/>
  <c r="A2758" i="4" s="1"/>
  <c r="A3235" i="4" s="1"/>
  <c r="A3712" i="4" s="1"/>
  <c r="B373" i="4"/>
  <c r="B850" i="4" s="1"/>
  <c r="B1327" i="4" s="1"/>
  <c r="B1804" i="4" s="1"/>
  <c r="B2281" i="4" s="1"/>
  <c r="B2758" i="4" s="1"/>
  <c r="B3235" i="4" s="1"/>
  <c r="B3712" i="4" s="1"/>
  <c r="C373" i="4"/>
  <c r="C850" i="4" s="1"/>
  <c r="C1327" i="4" s="1"/>
  <c r="C1804" i="4" s="1"/>
  <c r="C2281" i="4" s="1"/>
  <c r="C2758" i="4" s="1"/>
  <c r="C3235" i="4" s="1"/>
  <c r="C3712" i="4" s="1"/>
  <c r="D373" i="4"/>
  <c r="D850" i="4" s="1"/>
  <c r="D1327" i="4" s="1"/>
  <c r="D1804" i="4" s="1"/>
  <c r="D2281" i="4" s="1"/>
  <c r="D2758" i="4" s="1"/>
  <c r="D3235" i="4" s="1"/>
  <c r="D3712" i="4" s="1"/>
  <c r="E373" i="4"/>
  <c r="E850" i="4" s="1"/>
  <c r="E1327" i="4" s="1"/>
  <c r="E1804" i="4" s="1"/>
  <c r="E2281" i="4" s="1"/>
  <c r="E2758" i="4" s="1"/>
  <c r="E3235" i="4" s="1"/>
  <c r="E3712" i="4" s="1"/>
  <c r="I373" i="4"/>
  <c r="J373" i="4"/>
  <c r="M373" i="4" s="1"/>
  <c r="A374" i="4"/>
  <c r="A851" i="4" s="1"/>
  <c r="A1328" i="4" s="1"/>
  <c r="A1805" i="4" s="1"/>
  <c r="A2282" i="4" s="1"/>
  <c r="A2759" i="4" s="1"/>
  <c r="A3236" i="4" s="1"/>
  <c r="A3713" i="4" s="1"/>
  <c r="B374" i="4"/>
  <c r="B851" i="4" s="1"/>
  <c r="B1328" i="4" s="1"/>
  <c r="B1805" i="4" s="1"/>
  <c r="B2282" i="4" s="1"/>
  <c r="B2759" i="4" s="1"/>
  <c r="B3236" i="4" s="1"/>
  <c r="B3713" i="4" s="1"/>
  <c r="C374" i="4"/>
  <c r="C851" i="4" s="1"/>
  <c r="C1328" i="4" s="1"/>
  <c r="C1805" i="4" s="1"/>
  <c r="C2282" i="4" s="1"/>
  <c r="C2759" i="4" s="1"/>
  <c r="C3236" i="4" s="1"/>
  <c r="C3713" i="4" s="1"/>
  <c r="D374" i="4"/>
  <c r="D851" i="4" s="1"/>
  <c r="D1328" i="4" s="1"/>
  <c r="D1805" i="4" s="1"/>
  <c r="D2282" i="4" s="1"/>
  <c r="D2759" i="4" s="1"/>
  <c r="D3236" i="4" s="1"/>
  <c r="D3713" i="4" s="1"/>
  <c r="E374" i="4"/>
  <c r="E851" i="4" s="1"/>
  <c r="E1328" i="4" s="1"/>
  <c r="E1805" i="4" s="1"/>
  <c r="E2282" i="4" s="1"/>
  <c r="E2759" i="4" s="1"/>
  <c r="E3236" i="4" s="1"/>
  <c r="E3713" i="4" s="1"/>
  <c r="I374" i="4"/>
  <c r="J374" i="4"/>
  <c r="M374" i="4" s="1"/>
  <c r="A375" i="4"/>
  <c r="A852" i="4" s="1"/>
  <c r="A1329" i="4" s="1"/>
  <c r="A1806" i="4" s="1"/>
  <c r="A2283" i="4" s="1"/>
  <c r="A2760" i="4" s="1"/>
  <c r="A3237" i="4" s="1"/>
  <c r="A3714" i="4" s="1"/>
  <c r="B375" i="4"/>
  <c r="B852" i="4" s="1"/>
  <c r="B1329" i="4" s="1"/>
  <c r="B1806" i="4" s="1"/>
  <c r="B2283" i="4" s="1"/>
  <c r="B2760" i="4" s="1"/>
  <c r="B3237" i="4" s="1"/>
  <c r="B3714" i="4" s="1"/>
  <c r="C375" i="4"/>
  <c r="C852" i="4" s="1"/>
  <c r="C1329" i="4" s="1"/>
  <c r="C1806" i="4" s="1"/>
  <c r="C2283" i="4" s="1"/>
  <c r="C2760" i="4" s="1"/>
  <c r="C3237" i="4" s="1"/>
  <c r="C3714" i="4" s="1"/>
  <c r="D375" i="4"/>
  <c r="D852" i="4" s="1"/>
  <c r="D1329" i="4" s="1"/>
  <c r="D1806" i="4" s="1"/>
  <c r="D2283" i="4" s="1"/>
  <c r="D2760" i="4" s="1"/>
  <c r="D3237" i="4" s="1"/>
  <c r="D3714" i="4" s="1"/>
  <c r="E375" i="4"/>
  <c r="E852" i="4" s="1"/>
  <c r="E1329" i="4" s="1"/>
  <c r="E1806" i="4" s="1"/>
  <c r="E2283" i="4" s="1"/>
  <c r="E2760" i="4" s="1"/>
  <c r="E3237" i="4" s="1"/>
  <c r="E3714" i="4" s="1"/>
  <c r="I375" i="4"/>
  <c r="J375" i="4"/>
  <c r="M375" i="4" s="1"/>
  <c r="A376" i="4"/>
  <c r="A853" i="4" s="1"/>
  <c r="A1330" i="4" s="1"/>
  <c r="A1807" i="4" s="1"/>
  <c r="A2284" i="4" s="1"/>
  <c r="A2761" i="4" s="1"/>
  <c r="A3238" i="4" s="1"/>
  <c r="A3715" i="4" s="1"/>
  <c r="B376" i="4"/>
  <c r="B853" i="4" s="1"/>
  <c r="B1330" i="4" s="1"/>
  <c r="B1807" i="4" s="1"/>
  <c r="B2284" i="4" s="1"/>
  <c r="B2761" i="4" s="1"/>
  <c r="B3238" i="4" s="1"/>
  <c r="B3715" i="4" s="1"/>
  <c r="C376" i="4"/>
  <c r="C853" i="4" s="1"/>
  <c r="C1330" i="4" s="1"/>
  <c r="C1807" i="4" s="1"/>
  <c r="C2284" i="4" s="1"/>
  <c r="C2761" i="4" s="1"/>
  <c r="C3238" i="4" s="1"/>
  <c r="C3715" i="4" s="1"/>
  <c r="D376" i="4"/>
  <c r="D853" i="4" s="1"/>
  <c r="D1330" i="4" s="1"/>
  <c r="D1807" i="4" s="1"/>
  <c r="D2284" i="4" s="1"/>
  <c r="D2761" i="4" s="1"/>
  <c r="D3238" i="4" s="1"/>
  <c r="D3715" i="4" s="1"/>
  <c r="E376" i="4"/>
  <c r="E853" i="4" s="1"/>
  <c r="E1330" i="4" s="1"/>
  <c r="E1807" i="4" s="1"/>
  <c r="E2284" i="4" s="1"/>
  <c r="E2761" i="4" s="1"/>
  <c r="E3238" i="4" s="1"/>
  <c r="E3715" i="4" s="1"/>
  <c r="I376" i="4"/>
  <c r="J376" i="4"/>
  <c r="M376" i="4" s="1"/>
  <c r="A377" i="4"/>
  <c r="A854" i="4" s="1"/>
  <c r="A1331" i="4" s="1"/>
  <c r="A1808" i="4" s="1"/>
  <c r="A2285" i="4" s="1"/>
  <c r="A2762" i="4" s="1"/>
  <c r="A3239" i="4" s="1"/>
  <c r="A3716" i="4" s="1"/>
  <c r="B377" i="4"/>
  <c r="B854" i="4" s="1"/>
  <c r="B1331" i="4" s="1"/>
  <c r="B1808" i="4" s="1"/>
  <c r="B2285" i="4" s="1"/>
  <c r="B2762" i="4" s="1"/>
  <c r="B3239" i="4" s="1"/>
  <c r="B3716" i="4" s="1"/>
  <c r="C377" i="4"/>
  <c r="C854" i="4" s="1"/>
  <c r="C1331" i="4" s="1"/>
  <c r="C1808" i="4" s="1"/>
  <c r="C2285" i="4" s="1"/>
  <c r="C2762" i="4" s="1"/>
  <c r="C3239" i="4" s="1"/>
  <c r="C3716" i="4" s="1"/>
  <c r="D377" i="4"/>
  <c r="D854" i="4" s="1"/>
  <c r="D1331" i="4" s="1"/>
  <c r="D1808" i="4" s="1"/>
  <c r="D2285" i="4" s="1"/>
  <c r="D2762" i="4" s="1"/>
  <c r="D3239" i="4" s="1"/>
  <c r="D3716" i="4" s="1"/>
  <c r="E377" i="4"/>
  <c r="E854" i="4" s="1"/>
  <c r="E1331" i="4" s="1"/>
  <c r="E1808" i="4" s="1"/>
  <c r="E2285" i="4" s="1"/>
  <c r="E2762" i="4" s="1"/>
  <c r="E3239" i="4" s="1"/>
  <c r="E3716" i="4" s="1"/>
  <c r="I377" i="4"/>
  <c r="J377" i="4"/>
  <c r="M377" i="4" s="1"/>
  <c r="A378" i="4"/>
  <c r="A855" i="4" s="1"/>
  <c r="A1332" i="4" s="1"/>
  <c r="A1809" i="4" s="1"/>
  <c r="A2286" i="4" s="1"/>
  <c r="A2763" i="4" s="1"/>
  <c r="A3240" i="4" s="1"/>
  <c r="A3717" i="4" s="1"/>
  <c r="B378" i="4"/>
  <c r="B855" i="4" s="1"/>
  <c r="B1332" i="4" s="1"/>
  <c r="B1809" i="4" s="1"/>
  <c r="B2286" i="4" s="1"/>
  <c r="B2763" i="4" s="1"/>
  <c r="B3240" i="4" s="1"/>
  <c r="B3717" i="4" s="1"/>
  <c r="C378" i="4"/>
  <c r="C855" i="4" s="1"/>
  <c r="C1332" i="4" s="1"/>
  <c r="C1809" i="4" s="1"/>
  <c r="C2286" i="4" s="1"/>
  <c r="C2763" i="4" s="1"/>
  <c r="C3240" i="4" s="1"/>
  <c r="C3717" i="4" s="1"/>
  <c r="D378" i="4"/>
  <c r="D855" i="4" s="1"/>
  <c r="D1332" i="4" s="1"/>
  <c r="D1809" i="4" s="1"/>
  <c r="D2286" i="4" s="1"/>
  <c r="D2763" i="4" s="1"/>
  <c r="D3240" i="4" s="1"/>
  <c r="D3717" i="4" s="1"/>
  <c r="E378" i="4"/>
  <c r="E855" i="4" s="1"/>
  <c r="E1332" i="4" s="1"/>
  <c r="E1809" i="4" s="1"/>
  <c r="E2286" i="4" s="1"/>
  <c r="E2763" i="4" s="1"/>
  <c r="E3240" i="4" s="1"/>
  <c r="E3717" i="4" s="1"/>
  <c r="I378" i="4"/>
  <c r="J378" i="4"/>
  <c r="M378" i="4" s="1"/>
  <c r="A379" i="4"/>
  <c r="A856" i="4" s="1"/>
  <c r="A1333" i="4" s="1"/>
  <c r="A1810" i="4" s="1"/>
  <c r="A2287" i="4" s="1"/>
  <c r="A2764" i="4" s="1"/>
  <c r="A3241" i="4" s="1"/>
  <c r="A3718" i="4" s="1"/>
  <c r="B379" i="4"/>
  <c r="B856" i="4" s="1"/>
  <c r="B1333" i="4" s="1"/>
  <c r="B1810" i="4" s="1"/>
  <c r="B2287" i="4" s="1"/>
  <c r="B2764" i="4" s="1"/>
  <c r="B3241" i="4" s="1"/>
  <c r="B3718" i="4" s="1"/>
  <c r="C379" i="4"/>
  <c r="C856" i="4" s="1"/>
  <c r="C1333" i="4" s="1"/>
  <c r="C1810" i="4" s="1"/>
  <c r="C2287" i="4" s="1"/>
  <c r="C2764" i="4" s="1"/>
  <c r="C3241" i="4" s="1"/>
  <c r="C3718" i="4" s="1"/>
  <c r="D379" i="4"/>
  <c r="D856" i="4" s="1"/>
  <c r="D1333" i="4" s="1"/>
  <c r="D1810" i="4" s="1"/>
  <c r="D2287" i="4" s="1"/>
  <c r="D2764" i="4" s="1"/>
  <c r="D3241" i="4" s="1"/>
  <c r="D3718" i="4" s="1"/>
  <c r="E379" i="4"/>
  <c r="E856" i="4" s="1"/>
  <c r="E1333" i="4" s="1"/>
  <c r="E1810" i="4" s="1"/>
  <c r="E2287" i="4" s="1"/>
  <c r="E2764" i="4" s="1"/>
  <c r="E3241" i="4" s="1"/>
  <c r="E3718" i="4" s="1"/>
  <c r="I379" i="4"/>
  <c r="J379" i="4"/>
  <c r="M379" i="4" s="1"/>
  <c r="A380" i="4"/>
  <c r="A857" i="4" s="1"/>
  <c r="A1334" i="4" s="1"/>
  <c r="A1811" i="4" s="1"/>
  <c r="A2288" i="4" s="1"/>
  <c r="A2765" i="4" s="1"/>
  <c r="A3242" i="4" s="1"/>
  <c r="A3719" i="4" s="1"/>
  <c r="B380" i="4"/>
  <c r="B857" i="4" s="1"/>
  <c r="B1334" i="4" s="1"/>
  <c r="B1811" i="4" s="1"/>
  <c r="B2288" i="4" s="1"/>
  <c r="B2765" i="4" s="1"/>
  <c r="B3242" i="4" s="1"/>
  <c r="B3719" i="4" s="1"/>
  <c r="C380" i="4"/>
  <c r="C857" i="4" s="1"/>
  <c r="C1334" i="4" s="1"/>
  <c r="C1811" i="4" s="1"/>
  <c r="C2288" i="4" s="1"/>
  <c r="C2765" i="4" s="1"/>
  <c r="C3242" i="4" s="1"/>
  <c r="C3719" i="4" s="1"/>
  <c r="D380" i="4"/>
  <c r="D857" i="4" s="1"/>
  <c r="D1334" i="4" s="1"/>
  <c r="D1811" i="4" s="1"/>
  <c r="D2288" i="4" s="1"/>
  <c r="D2765" i="4" s="1"/>
  <c r="D3242" i="4" s="1"/>
  <c r="D3719" i="4" s="1"/>
  <c r="E380" i="4"/>
  <c r="E857" i="4" s="1"/>
  <c r="E1334" i="4" s="1"/>
  <c r="E1811" i="4" s="1"/>
  <c r="E2288" i="4" s="1"/>
  <c r="E2765" i="4" s="1"/>
  <c r="E3242" i="4" s="1"/>
  <c r="E3719" i="4" s="1"/>
  <c r="I380" i="4"/>
  <c r="J380" i="4"/>
  <c r="M380" i="4" s="1"/>
  <c r="A381" i="4"/>
  <c r="A858" i="4" s="1"/>
  <c r="A1335" i="4" s="1"/>
  <c r="A1812" i="4" s="1"/>
  <c r="A2289" i="4" s="1"/>
  <c r="A2766" i="4" s="1"/>
  <c r="A3243" i="4" s="1"/>
  <c r="A3720" i="4" s="1"/>
  <c r="B381" i="4"/>
  <c r="B858" i="4" s="1"/>
  <c r="B1335" i="4" s="1"/>
  <c r="B1812" i="4" s="1"/>
  <c r="B2289" i="4" s="1"/>
  <c r="B2766" i="4" s="1"/>
  <c r="B3243" i="4" s="1"/>
  <c r="B3720" i="4" s="1"/>
  <c r="C381" i="4"/>
  <c r="C858" i="4" s="1"/>
  <c r="C1335" i="4" s="1"/>
  <c r="C1812" i="4" s="1"/>
  <c r="C2289" i="4" s="1"/>
  <c r="C2766" i="4" s="1"/>
  <c r="C3243" i="4" s="1"/>
  <c r="C3720" i="4" s="1"/>
  <c r="D381" i="4"/>
  <c r="D858" i="4" s="1"/>
  <c r="D1335" i="4" s="1"/>
  <c r="D1812" i="4" s="1"/>
  <c r="D2289" i="4" s="1"/>
  <c r="D2766" i="4" s="1"/>
  <c r="D3243" i="4" s="1"/>
  <c r="D3720" i="4" s="1"/>
  <c r="E381" i="4"/>
  <c r="E858" i="4" s="1"/>
  <c r="E1335" i="4" s="1"/>
  <c r="E1812" i="4" s="1"/>
  <c r="E2289" i="4" s="1"/>
  <c r="E2766" i="4" s="1"/>
  <c r="E3243" i="4" s="1"/>
  <c r="E3720" i="4" s="1"/>
  <c r="I381" i="4"/>
  <c r="J381" i="4"/>
  <c r="M381" i="4" s="1"/>
  <c r="A382" i="4"/>
  <c r="A859" i="4" s="1"/>
  <c r="A1336" i="4" s="1"/>
  <c r="A1813" i="4" s="1"/>
  <c r="A2290" i="4" s="1"/>
  <c r="A2767" i="4" s="1"/>
  <c r="A3244" i="4" s="1"/>
  <c r="A3721" i="4" s="1"/>
  <c r="B382" i="4"/>
  <c r="B859" i="4" s="1"/>
  <c r="B1336" i="4" s="1"/>
  <c r="B1813" i="4" s="1"/>
  <c r="B2290" i="4" s="1"/>
  <c r="B2767" i="4" s="1"/>
  <c r="B3244" i="4" s="1"/>
  <c r="B3721" i="4" s="1"/>
  <c r="C382" i="4"/>
  <c r="C859" i="4" s="1"/>
  <c r="C1336" i="4" s="1"/>
  <c r="C1813" i="4" s="1"/>
  <c r="C2290" i="4" s="1"/>
  <c r="C2767" i="4" s="1"/>
  <c r="C3244" i="4" s="1"/>
  <c r="C3721" i="4" s="1"/>
  <c r="D382" i="4"/>
  <c r="D859" i="4" s="1"/>
  <c r="D1336" i="4" s="1"/>
  <c r="D1813" i="4" s="1"/>
  <c r="D2290" i="4" s="1"/>
  <c r="D2767" i="4" s="1"/>
  <c r="D3244" i="4" s="1"/>
  <c r="D3721" i="4" s="1"/>
  <c r="E382" i="4"/>
  <c r="E859" i="4" s="1"/>
  <c r="E1336" i="4" s="1"/>
  <c r="E1813" i="4" s="1"/>
  <c r="E2290" i="4" s="1"/>
  <c r="E2767" i="4" s="1"/>
  <c r="E3244" i="4" s="1"/>
  <c r="E3721" i="4" s="1"/>
  <c r="I382" i="4"/>
  <c r="J382" i="4"/>
  <c r="M382" i="4" s="1"/>
  <c r="A383" i="4"/>
  <c r="A860" i="4" s="1"/>
  <c r="A1337" i="4" s="1"/>
  <c r="A1814" i="4" s="1"/>
  <c r="A2291" i="4" s="1"/>
  <c r="A2768" i="4" s="1"/>
  <c r="A3245" i="4" s="1"/>
  <c r="A3722" i="4" s="1"/>
  <c r="B383" i="4"/>
  <c r="B860" i="4" s="1"/>
  <c r="B1337" i="4" s="1"/>
  <c r="B1814" i="4" s="1"/>
  <c r="B2291" i="4" s="1"/>
  <c r="B2768" i="4" s="1"/>
  <c r="B3245" i="4" s="1"/>
  <c r="B3722" i="4" s="1"/>
  <c r="C383" i="4"/>
  <c r="C860" i="4" s="1"/>
  <c r="C1337" i="4" s="1"/>
  <c r="C1814" i="4" s="1"/>
  <c r="C2291" i="4" s="1"/>
  <c r="C2768" i="4" s="1"/>
  <c r="C3245" i="4" s="1"/>
  <c r="C3722" i="4" s="1"/>
  <c r="D383" i="4"/>
  <c r="D860" i="4" s="1"/>
  <c r="D1337" i="4" s="1"/>
  <c r="D1814" i="4" s="1"/>
  <c r="D2291" i="4" s="1"/>
  <c r="D2768" i="4" s="1"/>
  <c r="D3245" i="4" s="1"/>
  <c r="D3722" i="4" s="1"/>
  <c r="E383" i="4"/>
  <c r="E860" i="4" s="1"/>
  <c r="E1337" i="4" s="1"/>
  <c r="E1814" i="4" s="1"/>
  <c r="E2291" i="4" s="1"/>
  <c r="E2768" i="4" s="1"/>
  <c r="E3245" i="4" s="1"/>
  <c r="E3722" i="4" s="1"/>
  <c r="I383" i="4"/>
  <c r="J383" i="4"/>
  <c r="M383" i="4" s="1"/>
  <c r="A384" i="4"/>
  <c r="A861" i="4" s="1"/>
  <c r="A1338" i="4" s="1"/>
  <c r="A1815" i="4" s="1"/>
  <c r="A2292" i="4" s="1"/>
  <c r="A2769" i="4" s="1"/>
  <c r="A3246" i="4" s="1"/>
  <c r="A3723" i="4" s="1"/>
  <c r="B384" i="4"/>
  <c r="B861" i="4" s="1"/>
  <c r="B1338" i="4" s="1"/>
  <c r="B1815" i="4" s="1"/>
  <c r="B2292" i="4" s="1"/>
  <c r="B2769" i="4" s="1"/>
  <c r="B3246" i="4" s="1"/>
  <c r="B3723" i="4" s="1"/>
  <c r="C384" i="4"/>
  <c r="C861" i="4" s="1"/>
  <c r="C1338" i="4" s="1"/>
  <c r="C1815" i="4" s="1"/>
  <c r="C2292" i="4" s="1"/>
  <c r="C2769" i="4" s="1"/>
  <c r="C3246" i="4" s="1"/>
  <c r="C3723" i="4" s="1"/>
  <c r="D384" i="4"/>
  <c r="D861" i="4" s="1"/>
  <c r="D1338" i="4" s="1"/>
  <c r="D1815" i="4" s="1"/>
  <c r="D2292" i="4" s="1"/>
  <c r="D2769" i="4" s="1"/>
  <c r="D3246" i="4" s="1"/>
  <c r="D3723" i="4" s="1"/>
  <c r="E384" i="4"/>
  <c r="E861" i="4" s="1"/>
  <c r="E1338" i="4" s="1"/>
  <c r="E1815" i="4" s="1"/>
  <c r="E2292" i="4" s="1"/>
  <c r="E2769" i="4" s="1"/>
  <c r="E3246" i="4" s="1"/>
  <c r="E3723" i="4" s="1"/>
  <c r="I384" i="4"/>
  <c r="J384" i="4"/>
  <c r="M384" i="4" s="1"/>
  <c r="A385" i="4"/>
  <c r="A862" i="4" s="1"/>
  <c r="A1339" i="4" s="1"/>
  <c r="A1816" i="4" s="1"/>
  <c r="A2293" i="4" s="1"/>
  <c r="A2770" i="4" s="1"/>
  <c r="A3247" i="4" s="1"/>
  <c r="A3724" i="4" s="1"/>
  <c r="B385" i="4"/>
  <c r="B862" i="4" s="1"/>
  <c r="B1339" i="4" s="1"/>
  <c r="B1816" i="4" s="1"/>
  <c r="B2293" i="4" s="1"/>
  <c r="B2770" i="4" s="1"/>
  <c r="B3247" i="4" s="1"/>
  <c r="B3724" i="4" s="1"/>
  <c r="C385" i="4"/>
  <c r="C862" i="4" s="1"/>
  <c r="C1339" i="4" s="1"/>
  <c r="C1816" i="4" s="1"/>
  <c r="C2293" i="4" s="1"/>
  <c r="C2770" i="4" s="1"/>
  <c r="C3247" i="4" s="1"/>
  <c r="C3724" i="4" s="1"/>
  <c r="D385" i="4"/>
  <c r="D862" i="4" s="1"/>
  <c r="D1339" i="4" s="1"/>
  <c r="D1816" i="4" s="1"/>
  <c r="D2293" i="4" s="1"/>
  <c r="D2770" i="4" s="1"/>
  <c r="D3247" i="4" s="1"/>
  <c r="D3724" i="4" s="1"/>
  <c r="E385" i="4"/>
  <c r="E862" i="4" s="1"/>
  <c r="E1339" i="4" s="1"/>
  <c r="E1816" i="4" s="1"/>
  <c r="E2293" i="4" s="1"/>
  <c r="E2770" i="4" s="1"/>
  <c r="E3247" i="4" s="1"/>
  <c r="E3724" i="4" s="1"/>
  <c r="I385" i="4"/>
  <c r="J385" i="4"/>
  <c r="M385" i="4" s="1"/>
  <c r="A386" i="4"/>
  <c r="A863" i="4" s="1"/>
  <c r="A1340" i="4" s="1"/>
  <c r="A1817" i="4" s="1"/>
  <c r="A2294" i="4" s="1"/>
  <c r="A2771" i="4" s="1"/>
  <c r="A3248" i="4" s="1"/>
  <c r="A3725" i="4" s="1"/>
  <c r="B386" i="4"/>
  <c r="B863" i="4" s="1"/>
  <c r="B1340" i="4" s="1"/>
  <c r="B1817" i="4" s="1"/>
  <c r="B2294" i="4" s="1"/>
  <c r="B2771" i="4" s="1"/>
  <c r="B3248" i="4" s="1"/>
  <c r="B3725" i="4" s="1"/>
  <c r="C386" i="4"/>
  <c r="C863" i="4" s="1"/>
  <c r="C1340" i="4" s="1"/>
  <c r="C1817" i="4" s="1"/>
  <c r="C2294" i="4" s="1"/>
  <c r="C2771" i="4" s="1"/>
  <c r="C3248" i="4" s="1"/>
  <c r="C3725" i="4" s="1"/>
  <c r="D386" i="4"/>
  <c r="D863" i="4" s="1"/>
  <c r="D1340" i="4" s="1"/>
  <c r="D1817" i="4" s="1"/>
  <c r="D2294" i="4" s="1"/>
  <c r="D2771" i="4" s="1"/>
  <c r="D3248" i="4" s="1"/>
  <c r="D3725" i="4" s="1"/>
  <c r="E386" i="4"/>
  <c r="E863" i="4" s="1"/>
  <c r="E1340" i="4" s="1"/>
  <c r="E1817" i="4" s="1"/>
  <c r="E2294" i="4" s="1"/>
  <c r="E2771" i="4" s="1"/>
  <c r="E3248" i="4" s="1"/>
  <c r="E3725" i="4" s="1"/>
  <c r="I386" i="4"/>
  <c r="J386" i="4"/>
  <c r="M386" i="4" s="1"/>
  <c r="A387" i="4"/>
  <c r="A864" i="4" s="1"/>
  <c r="A1341" i="4" s="1"/>
  <c r="A1818" i="4" s="1"/>
  <c r="A2295" i="4" s="1"/>
  <c r="A2772" i="4" s="1"/>
  <c r="A3249" i="4" s="1"/>
  <c r="A3726" i="4" s="1"/>
  <c r="B387" i="4"/>
  <c r="B864" i="4" s="1"/>
  <c r="B1341" i="4" s="1"/>
  <c r="B1818" i="4" s="1"/>
  <c r="B2295" i="4" s="1"/>
  <c r="B2772" i="4" s="1"/>
  <c r="B3249" i="4" s="1"/>
  <c r="B3726" i="4" s="1"/>
  <c r="C387" i="4"/>
  <c r="C864" i="4" s="1"/>
  <c r="C1341" i="4" s="1"/>
  <c r="C1818" i="4" s="1"/>
  <c r="C2295" i="4" s="1"/>
  <c r="C2772" i="4" s="1"/>
  <c r="C3249" i="4" s="1"/>
  <c r="C3726" i="4" s="1"/>
  <c r="D387" i="4"/>
  <c r="D864" i="4" s="1"/>
  <c r="D1341" i="4" s="1"/>
  <c r="D1818" i="4" s="1"/>
  <c r="D2295" i="4" s="1"/>
  <c r="D2772" i="4" s="1"/>
  <c r="D3249" i="4" s="1"/>
  <c r="D3726" i="4" s="1"/>
  <c r="E387" i="4"/>
  <c r="E864" i="4" s="1"/>
  <c r="E1341" i="4" s="1"/>
  <c r="E1818" i="4" s="1"/>
  <c r="E2295" i="4" s="1"/>
  <c r="E2772" i="4" s="1"/>
  <c r="E3249" i="4" s="1"/>
  <c r="E3726" i="4" s="1"/>
  <c r="I387" i="4"/>
  <c r="J387" i="4"/>
  <c r="M387" i="4" s="1"/>
  <c r="A388" i="4"/>
  <c r="A865" i="4" s="1"/>
  <c r="A1342" i="4" s="1"/>
  <c r="A1819" i="4" s="1"/>
  <c r="A2296" i="4" s="1"/>
  <c r="A2773" i="4" s="1"/>
  <c r="A3250" i="4" s="1"/>
  <c r="A3727" i="4" s="1"/>
  <c r="B388" i="4"/>
  <c r="B865" i="4" s="1"/>
  <c r="B1342" i="4" s="1"/>
  <c r="B1819" i="4" s="1"/>
  <c r="B2296" i="4" s="1"/>
  <c r="B2773" i="4" s="1"/>
  <c r="B3250" i="4" s="1"/>
  <c r="B3727" i="4" s="1"/>
  <c r="C388" i="4"/>
  <c r="C865" i="4" s="1"/>
  <c r="C1342" i="4" s="1"/>
  <c r="C1819" i="4" s="1"/>
  <c r="C2296" i="4" s="1"/>
  <c r="C2773" i="4" s="1"/>
  <c r="C3250" i="4" s="1"/>
  <c r="C3727" i="4" s="1"/>
  <c r="D388" i="4"/>
  <c r="D865" i="4" s="1"/>
  <c r="D1342" i="4" s="1"/>
  <c r="D1819" i="4" s="1"/>
  <c r="D2296" i="4" s="1"/>
  <c r="D2773" i="4" s="1"/>
  <c r="D3250" i="4" s="1"/>
  <c r="D3727" i="4" s="1"/>
  <c r="E388" i="4"/>
  <c r="E865" i="4" s="1"/>
  <c r="E1342" i="4" s="1"/>
  <c r="E1819" i="4" s="1"/>
  <c r="E2296" i="4" s="1"/>
  <c r="E2773" i="4" s="1"/>
  <c r="E3250" i="4" s="1"/>
  <c r="E3727" i="4" s="1"/>
  <c r="I388" i="4"/>
  <c r="J388" i="4"/>
  <c r="M388" i="4" s="1"/>
  <c r="A389" i="4"/>
  <c r="A866" i="4" s="1"/>
  <c r="A1343" i="4" s="1"/>
  <c r="A1820" i="4" s="1"/>
  <c r="A2297" i="4" s="1"/>
  <c r="A2774" i="4" s="1"/>
  <c r="A3251" i="4" s="1"/>
  <c r="A3728" i="4" s="1"/>
  <c r="B389" i="4"/>
  <c r="B866" i="4" s="1"/>
  <c r="B1343" i="4" s="1"/>
  <c r="B1820" i="4" s="1"/>
  <c r="B2297" i="4" s="1"/>
  <c r="B2774" i="4" s="1"/>
  <c r="B3251" i="4" s="1"/>
  <c r="B3728" i="4" s="1"/>
  <c r="C389" i="4"/>
  <c r="C866" i="4" s="1"/>
  <c r="C1343" i="4" s="1"/>
  <c r="C1820" i="4" s="1"/>
  <c r="C2297" i="4" s="1"/>
  <c r="C2774" i="4" s="1"/>
  <c r="C3251" i="4" s="1"/>
  <c r="C3728" i="4" s="1"/>
  <c r="D389" i="4"/>
  <c r="D866" i="4" s="1"/>
  <c r="D1343" i="4" s="1"/>
  <c r="D1820" i="4" s="1"/>
  <c r="D2297" i="4" s="1"/>
  <c r="D2774" i="4" s="1"/>
  <c r="D3251" i="4" s="1"/>
  <c r="D3728" i="4" s="1"/>
  <c r="E389" i="4"/>
  <c r="E866" i="4" s="1"/>
  <c r="E1343" i="4" s="1"/>
  <c r="E1820" i="4" s="1"/>
  <c r="E2297" i="4" s="1"/>
  <c r="E2774" i="4" s="1"/>
  <c r="E3251" i="4" s="1"/>
  <c r="E3728" i="4" s="1"/>
  <c r="I389" i="4"/>
  <c r="J389" i="4"/>
  <c r="M389" i="4" s="1"/>
  <c r="A390" i="4"/>
  <c r="A867" i="4" s="1"/>
  <c r="A1344" i="4" s="1"/>
  <c r="A1821" i="4" s="1"/>
  <c r="A2298" i="4" s="1"/>
  <c r="A2775" i="4" s="1"/>
  <c r="A3252" i="4" s="1"/>
  <c r="A3729" i="4" s="1"/>
  <c r="B390" i="4"/>
  <c r="B867" i="4" s="1"/>
  <c r="B1344" i="4" s="1"/>
  <c r="B1821" i="4" s="1"/>
  <c r="B2298" i="4" s="1"/>
  <c r="B2775" i="4" s="1"/>
  <c r="B3252" i="4" s="1"/>
  <c r="B3729" i="4" s="1"/>
  <c r="C390" i="4"/>
  <c r="C867" i="4" s="1"/>
  <c r="C1344" i="4" s="1"/>
  <c r="C1821" i="4" s="1"/>
  <c r="C2298" i="4" s="1"/>
  <c r="C2775" i="4" s="1"/>
  <c r="C3252" i="4" s="1"/>
  <c r="C3729" i="4" s="1"/>
  <c r="D390" i="4"/>
  <c r="D867" i="4" s="1"/>
  <c r="D1344" i="4" s="1"/>
  <c r="D1821" i="4" s="1"/>
  <c r="D2298" i="4" s="1"/>
  <c r="D2775" i="4" s="1"/>
  <c r="D3252" i="4" s="1"/>
  <c r="D3729" i="4" s="1"/>
  <c r="E390" i="4"/>
  <c r="E867" i="4" s="1"/>
  <c r="E1344" i="4" s="1"/>
  <c r="E1821" i="4" s="1"/>
  <c r="E2298" i="4" s="1"/>
  <c r="E2775" i="4" s="1"/>
  <c r="E3252" i="4" s="1"/>
  <c r="E3729" i="4" s="1"/>
  <c r="I390" i="4"/>
  <c r="J390" i="4"/>
  <c r="M390" i="4" s="1"/>
  <c r="A391" i="4"/>
  <c r="A868" i="4" s="1"/>
  <c r="A1345" i="4" s="1"/>
  <c r="A1822" i="4" s="1"/>
  <c r="A2299" i="4" s="1"/>
  <c r="A2776" i="4" s="1"/>
  <c r="A3253" i="4" s="1"/>
  <c r="A3730" i="4" s="1"/>
  <c r="B391" i="4"/>
  <c r="B868" i="4" s="1"/>
  <c r="B1345" i="4" s="1"/>
  <c r="B1822" i="4" s="1"/>
  <c r="B2299" i="4" s="1"/>
  <c r="B2776" i="4" s="1"/>
  <c r="B3253" i="4" s="1"/>
  <c r="B3730" i="4" s="1"/>
  <c r="C391" i="4"/>
  <c r="C868" i="4" s="1"/>
  <c r="C1345" i="4" s="1"/>
  <c r="C1822" i="4" s="1"/>
  <c r="C2299" i="4" s="1"/>
  <c r="C2776" i="4" s="1"/>
  <c r="C3253" i="4" s="1"/>
  <c r="C3730" i="4" s="1"/>
  <c r="D391" i="4"/>
  <c r="D868" i="4" s="1"/>
  <c r="D1345" i="4" s="1"/>
  <c r="D1822" i="4" s="1"/>
  <c r="D2299" i="4" s="1"/>
  <c r="D2776" i="4" s="1"/>
  <c r="D3253" i="4" s="1"/>
  <c r="D3730" i="4" s="1"/>
  <c r="E391" i="4"/>
  <c r="E868" i="4" s="1"/>
  <c r="E1345" i="4" s="1"/>
  <c r="E1822" i="4" s="1"/>
  <c r="E2299" i="4" s="1"/>
  <c r="E2776" i="4" s="1"/>
  <c r="E3253" i="4" s="1"/>
  <c r="E3730" i="4" s="1"/>
  <c r="I391" i="4"/>
  <c r="J391" i="4"/>
  <c r="M391" i="4" s="1"/>
  <c r="A392" i="4"/>
  <c r="A869" i="4" s="1"/>
  <c r="A1346" i="4" s="1"/>
  <c r="A1823" i="4" s="1"/>
  <c r="A2300" i="4" s="1"/>
  <c r="A2777" i="4" s="1"/>
  <c r="A3254" i="4" s="1"/>
  <c r="A3731" i="4" s="1"/>
  <c r="B392" i="4"/>
  <c r="B869" i="4" s="1"/>
  <c r="B1346" i="4" s="1"/>
  <c r="B1823" i="4" s="1"/>
  <c r="B2300" i="4" s="1"/>
  <c r="B2777" i="4" s="1"/>
  <c r="B3254" i="4" s="1"/>
  <c r="B3731" i="4" s="1"/>
  <c r="C392" i="4"/>
  <c r="C869" i="4" s="1"/>
  <c r="C1346" i="4" s="1"/>
  <c r="C1823" i="4" s="1"/>
  <c r="C2300" i="4" s="1"/>
  <c r="C2777" i="4" s="1"/>
  <c r="C3254" i="4" s="1"/>
  <c r="C3731" i="4" s="1"/>
  <c r="D392" i="4"/>
  <c r="D869" i="4" s="1"/>
  <c r="D1346" i="4" s="1"/>
  <c r="D1823" i="4" s="1"/>
  <c r="D2300" i="4" s="1"/>
  <c r="D2777" i="4" s="1"/>
  <c r="D3254" i="4" s="1"/>
  <c r="D3731" i="4" s="1"/>
  <c r="E392" i="4"/>
  <c r="E869" i="4" s="1"/>
  <c r="E1346" i="4" s="1"/>
  <c r="E1823" i="4" s="1"/>
  <c r="E2300" i="4" s="1"/>
  <c r="E2777" i="4" s="1"/>
  <c r="E3254" i="4" s="1"/>
  <c r="E3731" i="4" s="1"/>
  <c r="I392" i="4"/>
  <c r="J392" i="4"/>
  <c r="M392" i="4" s="1"/>
  <c r="A393" i="4"/>
  <c r="A870" i="4" s="1"/>
  <c r="A1347" i="4" s="1"/>
  <c r="A1824" i="4" s="1"/>
  <c r="A2301" i="4" s="1"/>
  <c r="A2778" i="4" s="1"/>
  <c r="A3255" i="4" s="1"/>
  <c r="A3732" i="4" s="1"/>
  <c r="B393" i="4"/>
  <c r="B870" i="4" s="1"/>
  <c r="B1347" i="4" s="1"/>
  <c r="B1824" i="4" s="1"/>
  <c r="B2301" i="4" s="1"/>
  <c r="B2778" i="4" s="1"/>
  <c r="B3255" i="4" s="1"/>
  <c r="B3732" i="4" s="1"/>
  <c r="C393" i="4"/>
  <c r="C870" i="4" s="1"/>
  <c r="C1347" i="4" s="1"/>
  <c r="C1824" i="4" s="1"/>
  <c r="C2301" i="4" s="1"/>
  <c r="C2778" i="4" s="1"/>
  <c r="C3255" i="4" s="1"/>
  <c r="C3732" i="4" s="1"/>
  <c r="D393" i="4"/>
  <c r="D870" i="4" s="1"/>
  <c r="D1347" i="4" s="1"/>
  <c r="D1824" i="4" s="1"/>
  <c r="D2301" i="4" s="1"/>
  <c r="D2778" i="4" s="1"/>
  <c r="D3255" i="4" s="1"/>
  <c r="D3732" i="4" s="1"/>
  <c r="E393" i="4"/>
  <c r="E870" i="4" s="1"/>
  <c r="E1347" i="4" s="1"/>
  <c r="E1824" i="4" s="1"/>
  <c r="E2301" i="4" s="1"/>
  <c r="E2778" i="4" s="1"/>
  <c r="E3255" i="4" s="1"/>
  <c r="E3732" i="4" s="1"/>
  <c r="I393" i="4"/>
  <c r="J393" i="4"/>
  <c r="M393" i="4" s="1"/>
  <c r="A394" i="4"/>
  <c r="A871" i="4" s="1"/>
  <c r="A1348" i="4" s="1"/>
  <c r="A1825" i="4" s="1"/>
  <c r="A2302" i="4" s="1"/>
  <c r="A2779" i="4" s="1"/>
  <c r="A3256" i="4" s="1"/>
  <c r="A3733" i="4" s="1"/>
  <c r="B394" i="4"/>
  <c r="B871" i="4" s="1"/>
  <c r="B1348" i="4" s="1"/>
  <c r="B1825" i="4" s="1"/>
  <c r="B2302" i="4" s="1"/>
  <c r="B2779" i="4" s="1"/>
  <c r="B3256" i="4" s="1"/>
  <c r="B3733" i="4" s="1"/>
  <c r="C394" i="4"/>
  <c r="C871" i="4" s="1"/>
  <c r="C1348" i="4" s="1"/>
  <c r="C1825" i="4" s="1"/>
  <c r="C2302" i="4" s="1"/>
  <c r="C2779" i="4" s="1"/>
  <c r="C3256" i="4" s="1"/>
  <c r="C3733" i="4" s="1"/>
  <c r="D394" i="4"/>
  <c r="D871" i="4" s="1"/>
  <c r="D1348" i="4" s="1"/>
  <c r="D1825" i="4" s="1"/>
  <c r="D2302" i="4" s="1"/>
  <c r="D2779" i="4" s="1"/>
  <c r="D3256" i="4" s="1"/>
  <c r="D3733" i="4" s="1"/>
  <c r="E394" i="4"/>
  <c r="E871" i="4" s="1"/>
  <c r="E1348" i="4" s="1"/>
  <c r="E1825" i="4" s="1"/>
  <c r="E2302" i="4" s="1"/>
  <c r="E2779" i="4" s="1"/>
  <c r="E3256" i="4" s="1"/>
  <c r="E3733" i="4" s="1"/>
  <c r="I394" i="4"/>
  <c r="J394" i="4"/>
  <c r="M394" i="4" s="1"/>
  <c r="A395" i="4"/>
  <c r="A872" i="4" s="1"/>
  <c r="A1349" i="4" s="1"/>
  <c r="A1826" i="4" s="1"/>
  <c r="A2303" i="4" s="1"/>
  <c r="A2780" i="4" s="1"/>
  <c r="A3257" i="4" s="1"/>
  <c r="A3734" i="4" s="1"/>
  <c r="B395" i="4"/>
  <c r="B872" i="4" s="1"/>
  <c r="B1349" i="4" s="1"/>
  <c r="B1826" i="4" s="1"/>
  <c r="B2303" i="4" s="1"/>
  <c r="B2780" i="4" s="1"/>
  <c r="B3257" i="4" s="1"/>
  <c r="B3734" i="4" s="1"/>
  <c r="C395" i="4"/>
  <c r="C872" i="4" s="1"/>
  <c r="C1349" i="4" s="1"/>
  <c r="C1826" i="4" s="1"/>
  <c r="C2303" i="4" s="1"/>
  <c r="C2780" i="4" s="1"/>
  <c r="C3257" i="4" s="1"/>
  <c r="C3734" i="4" s="1"/>
  <c r="D395" i="4"/>
  <c r="D872" i="4" s="1"/>
  <c r="D1349" i="4" s="1"/>
  <c r="D1826" i="4" s="1"/>
  <c r="D2303" i="4" s="1"/>
  <c r="D2780" i="4" s="1"/>
  <c r="D3257" i="4" s="1"/>
  <c r="D3734" i="4" s="1"/>
  <c r="E395" i="4"/>
  <c r="E872" i="4" s="1"/>
  <c r="E1349" i="4" s="1"/>
  <c r="E1826" i="4" s="1"/>
  <c r="E2303" i="4" s="1"/>
  <c r="E2780" i="4" s="1"/>
  <c r="E3257" i="4" s="1"/>
  <c r="E3734" i="4" s="1"/>
  <c r="I395" i="4"/>
  <c r="J395" i="4"/>
  <c r="M395" i="4" s="1"/>
  <c r="A396" i="4"/>
  <c r="A873" i="4" s="1"/>
  <c r="A1350" i="4" s="1"/>
  <c r="A1827" i="4" s="1"/>
  <c r="A2304" i="4" s="1"/>
  <c r="A2781" i="4" s="1"/>
  <c r="A3258" i="4" s="1"/>
  <c r="A3735" i="4" s="1"/>
  <c r="B396" i="4"/>
  <c r="B873" i="4" s="1"/>
  <c r="B1350" i="4" s="1"/>
  <c r="B1827" i="4" s="1"/>
  <c r="B2304" i="4" s="1"/>
  <c r="B2781" i="4" s="1"/>
  <c r="B3258" i="4" s="1"/>
  <c r="B3735" i="4" s="1"/>
  <c r="C396" i="4"/>
  <c r="C873" i="4" s="1"/>
  <c r="C1350" i="4" s="1"/>
  <c r="C1827" i="4" s="1"/>
  <c r="C2304" i="4" s="1"/>
  <c r="C2781" i="4" s="1"/>
  <c r="C3258" i="4" s="1"/>
  <c r="C3735" i="4" s="1"/>
  <c r="D396" i="4"/>
  <c r="D873" i="4" s="1"/>
  <c r="D1350" i="4" s="1"/>
  <c r="D1827" i="4" s="1"/>
  <c r="D2304" i="4" s="1"/>
  <c r="D2781" i="4" s="1"/>
  <c r="D3258" i="4" s="1"/>
  <c r="D3735" i="4" s="1"/>
  <c r="E396" i="4"/>
  <c r="E873" i="4" s="1"/>
  <c r="E1350" i="4" s="1"/>
  <c r="E1827" i="4" s="1"/>
  <c r="E2304" i="4" s="1"/>
  <c r="E2781" i="4" s="1"/>
  <c r="E3258" i="4" s="1"/>
  <c r="E3735" i="4" s="1"/>
  <c r="I396" i="4"/>
  <c r="J396" i="4"/>
  <c r="M396" i="4" s="1"/>
  <c r="A397" i="4"/>
  <c r="A874" i="4" s="1"/>
  <c r="A1351" i="4" s="1"/>
  <c r="A1828" i="4" s="1"/>
  <c r="A2305" i="4" s="1"/>
  <c r="A2782" i="4" s="1"/>
  <c r="A3259" i="4" s="1"/>
  <c r="A3736" i="4" s="1"/>
  <c r="B397" i="4"/>
  <c r="B874" i="4" s="1"/>
  <c r="B1351" i="4" s="1"/>
  <c r="B1828" i="4" s="1"/>
  <c r="B2305" i="4" s="1"/>
  <c r="B2782" i="4" s="1"/>
  <c r="B3259" i="4" s="1"/>
  <c r="B3736" i="4" s="1"/>
  <c r="C397" i="4"/>
  <c r="C874" i="4" s="1"/>
  <c r="C1351" i="4" s="1"/>
  <c r="C1828" i="4" s="1"/>
  <c r="C2305" i="4" s="1"/>
  <c r="C2782" i="4" s="1"/>
  <c r="C3259" i="4" s="1"/>
  <c r="C3736" i="4" s="1"/>
  <c r="D397" i="4"/>
  <c r="D874" i="4" s="1"/>
  <c r="D1351" i="4" s="1"/>
  <c r="D1828" i="4" s="1"/>
  <c r="D2305" i="4" s="1"/>
  <c r="D2782" i="4" s="1"/>
  <c r="D3259" i="4" s="1"/>
  <c r="D3736" i="4" s="1"/>
  <c r="E397" i="4"/>
  <c r="E874" i="4" s="1"/>
  <c r="E1351" i="4" s="1"/>
  <c r="E1828" i="4" s="1"/>
  <c r="E2305" i="4" s="1"/>
  <c r="E2782" i="4" s="1"/>
  <c r="E3259" i="4" s="1"/>
  <c r="E3736" i="4" s="1"/>
  <c r="I397" i="4"/>
  <c r="J397" i="4"/>
  <c r="M397" i="4" s="1"/>
  <c r="A398" i="4"/>
  <c r="A875" i="4" s="1"/>
  <c r="A1352" i="4" s="1"/>
  <c r="A1829" i="4" s="1"/>
  <c r="A2306" i="4" s="1"/>
  <c r="A2783" i="4" s="1"/>
  <c r="A3260" i="4" s="1"/>
  <c r="A3737" i="4" s="1"/>
  <c r="B398" i="4"/>
  <c r="B875" i="4" s="1"/>
  <c r="B1352" i="4" s="1"/>
  <c r="B1829" i="4" s="1"/>
  <c r="B2306" i="4" s="1"/>
  <c r="B2783" i="4" s="1"/>
  <c r="B3260" i="4" s="1"/>
  <c r="B3737" i="4" s="1"/>
  <c r="C398" i="4"/>
  <c r="C875" i="4" s="1"/>
  <c r="C1352" i="4" s="1"/>
  <c r="C1829" i="4" s="1"/>
  <c r="C2306" i="4" s="1"/>
  <c r="C2783" i="4" s="1"/>
  <c r="C3260" i="4" s="1"/>
  <c r="C3737" i="4" s="1"/>
  <c r="D398" i="4"/>
  <c r="D875" i="4" s="1"/>
  <c r="D1352" i="4" s="1"/>
  <c r="D1829" i="4" s="1"/>
  <c r="D2306" i="4" s="1"/>
  <c r="D2783" i="4" s="1"/>
  <c r="D3260" i="4" s="1"/>
  <c r="D3737" i="4" s="1"/>
  <c r="E398" i="4"/>
  <c r="E875" i="4" s="1"/>
  <c r="E1352" i="4" s="1"/>
  <c r="E1829" i="4" s="1"/>
  <c r="E2306" i="4" s="1"/>
  <c r="E2783" i="4" s="1"/>
  <c r="E3260" i="4" s="1"/>
  <c r="E3737" i="4" s="1"/>
  <c r="I398" i="4"/>
  <c r="J398" i="4"/>
  <c r="M398" i="4" s="1"/>
  <c r="A399" i="4"/>
  <c r="A876" i="4" s="1"/>
  <c r="A1353" i="4" s="1"/>
  <c r="A1830" i="4" s="1"/>
  <c r="A2307" i="4" s="1"/>
  <c r="A2784" i="4" s="1"/>
  <c r="A3261" i="4" s="1"/>
  <c r="A3738" i="4" s="1"/>
  <c r="B399" i="4"/>
  <c r="B876" i="4" s="1"/>
  <c r="B1353" i="4" s="1"/>
  <c r="B1830" i="4" s="1"/>
  <c r="B2307" i="4" s="1"/>
  <c r="B2784" i="4" s="1"/>
  <c r="B3261" i="4" s="1"/>
  <c r="B3738" i="4" s="1"/>
  <c r="C399" i="4"/>
  <c r="C876" i="4" s="1"/>
  <c r="C1353" i="4" s="1"/>
  <c r="C1830" i="4" s="1"/>
  <c r="C2307" i="4" s="1"/>
  <c r="C2784" i="4" s="1"/>
  <c r="C3261" i="4" s="1"/>
  <c r="C3738" i="4" s="1"/>
  <c r="D399" i="4"/>
  <c r="D876" i="4" s="1"/>
  <c r="D1353" i="4" s="1"/>
  <c r="D1830" i="4" s="1"/>
  <c r="D2307" i="4" s="1"/>
  <c r="D2784" i="4" s="1"/>
  <c r="D3261" i="4" s="1"/>
  <c r="D3738" i="4" s="1"/>
  <c r="E399" i="4"/>
  <c r="E876" i="4" s="1"/>
  <c r="E1353" i="4" s="1"/>
  <c r="E1830" i="4" s="1"/>
  <c r="E2307" i="4" s="1"/>
  <c r="E2784" i="4" s="1"/>
  <c r="E3261" i="4" s="1"/>
  <c r="E3738" i="4" s="1"/>
  <c r="I399" i="4"/>
  <c r="J399" i="4"/>
  <c r="M399" i="4" s="1"/>
  <c r="A400" i="4"/>
  <c r="A877" i="4" s="1"/>
  <c r="A1354" i="4" s="1"/>
  <c r="A1831" i="4" s="1"/>
  <c r="A2308" i="4" s="1"/>
  <c r="A2785" i="4" s="1"/>
  <c r="A3262" i="4" s="1"/>
  <c r="A3739" i="4" s="1"/>
  <c r="B400" i="4"/>
  <c r="B877" i="4" s="1"/>
  <c r="B1354" i="4" s="1"/>
  <c r="B1831" i="4" s="1"/>
  <c r="B2308" i="4" s="1"/>
  <c r="B2785" i="4" s="1"/>
  <c r="B3262" i="4" s="1"/>
  <c r="B3739" i="4" s="1"/>
  <c r="C400" i="4"/>
  <c r="C877" i="4" s="1"/>
  <c r="C1354" i="4" s="1"/>
  <c r="C1831" i="4" s="1"/>
  <c r="C2308" i="4" s="1"/>
  <c r="C2785" i="4" s="1"/>
  <c r="C3262" i="4" s="1"/>
  <c r="C3739" i="4" s="1"/>
  <c r="D400" i="4"/>
  <c r="D877" i="4" s="1"/>
  <c r="D1354" i="4" s="1"/>
  <c r="D1831" i="4" s="1"/>
  <c r="D2308" i="4" s="1"/>
  <c r="D2785" i="4" s="1"/>
  <c r="D3262" i="4" s="1"/>
  <c r="D3739" i="4" s="1"/>
  <c r="E400" i="4"/>
  <c r="E877" i="4" s="1"/>
  <c r="E1354" i="4" s="1"/>
  <c r="E1831" i="4" s="1"/>
  <c r="E2308" i="4" s="1"/>
  <c r="E2785" i="4" s="1"/>
  <c r="E3262" i="4" s="1"/>
  <c r="E3739" i="4" s="1"/>
  <c r="I400" i="4"/>
  <c r="J400" i="4"/>
  <c r="M400" i="4" s="1"/>
  <c r="A401" i="4"/>
  <c r="A878" i="4" s="1"/>
  <c r="A1355" i="4" s="1"/>
  <c r="A1832" i="4" s="1"/>
  <c r="A2309" i="4" s="1"/>
  <c r="A2786" i="4" s="1"/>
  <c r="A3263" i="4" s="1"/>
  <c r="A3740" i="4" s="1"/>
  <c r="B401" i="4"/>
  <c r="B878" i="4" s="1"/>
  <c r="B1355" i="4" s="1"/>
  <c r="B1832" i="4" s="1"/>
  <c r="B2309" i="4" s="1"/>
  <c r="B2786" i="4" s="1"/>
  <c r="B3263" i="4" s="1"/>
  <c r="B3740" i="4" s="1"/>
  <c r="C401" i="4"/>
  <c r="C878" i="4" s="1"/>
  <c r="C1355" i="4" s="1"/>
  <c r="C1832" i="4" s="1"/>
  <c r="C2309" i="4" s="1"/>
  <c r="C2786" i="4" s="1"/>
  <c r="C3263" i="4" s="1"/>
  <c r="C3740" i="4" s="1"/>
  <c r="D401" i="4"/>
  <c r="D878" i="4" s="1"/>
  <c r="D1355" i="4" s="1"/>
  <c r="D1832" i="4" s="1"/>
  <c r="D2309" i="4" s="1"/>
  <c r="D2786" i="4" s="1"/>
  <c r="D3263" i="4" s="1"/>
  <c r="D3740" i="4" s="1"/>
  <c r="E401" i="4"/>
  <c r="E878" i="4" s="1"/>
  <c r="E1355" i="4" s="1"/>
  <c r="E1832" i="4" s="1"/>
  <c r="E2309" i="4" s="1"/>
  <c r="E2786" i="4" s="1"/>
  <c r="E3263" i="4" s="1"/>
  <c r="E3740" i="4" s="1"/>
  <c r="I401" i="4"/>
  <c r="J401" i="4"/>
  <c r="M401" i="4" s="1"/>
  <c r="A402" i="4"/>
  <c r="A879" i="4" s="1"/>
  <c r="A1356" i="4" s="1"/>
  <c r="A1833" i="4" s="1"/>
  <c r="A2310" i="4" s="1"/>
  <c r="A2787" i="4" s="1"/>
  <c r="A3264" i="4" s="1"/>
  <c r="A3741" i="4" s="1"/>
  <c r="B402" i="4"/>
  <c r="B879" i="4" s="1"/>
  <c r="B1356" i="4" s="1"/>
  <c r="B1833" i="4" s="1"/>
  <c r="B2310" i="4" s="1"/>
  <c r="B2787" i="4" s="1"/>
  <c r="B3264" i="4" s="1"/>
  <c r="B3741" i="4" s="1"/>
  <c r="C402" i="4"/>
  <c r="C879" i="4" s="1"/>
  <c r="C1356" i="4" s="1"/>
  <c r="C1833" i="4" s="1"/>
  <c r="C2310" i="4" s="1"/>
  <c r="C2787" i="4" s="1"/>
  <c r="C3264" i="4" s="1"/>
  <c r="C3741" i="4" s="1"/>
  <c r="D402" i="4"/>
  <c r="D879" i="4" s="1"/>
  <c r="D1356" i="4" s="1"/>
  <c r="D1833" i="4" s="1"/>
  <c r="D2310" i="4" s="1"/>
  <c r="D2787" i="4" s="1"/>
  <c r="D3264" i="4" s="1"/>
  <c r="D3741" i="4" s="1"/>
  <c r="E402" i="4"/>
  <c r="E879" i="4" s="1"/>
  <c r="E1356" i="4" s="1"/>
  <c r="E1833" i="4" s="1"/>
  <c r="E2310" i="4" s="1"/>
  <c r="E2787" i="4" s="1"/>
  <c r="E3264" i="4" s="1"/>
  <c r="E3741" i="4" s="1"/>
  <c r="I402" i="4"/>
  <c r="J402" i="4"/>
  <c r="M402" i="4" s="1"/>
  <c r="A403" i="4"/>
  <c r="A880" i="4" s="1"/>
  <c r="A1357" i="4" s="1"/>
  <c r="A1834" i="4" s="1"/>
  <c r="A2311" i="4" s="1"/>
  <c r="A2788" i="4" s="1"/>
  <c r="A3265" i="4" s="1"/>
  <c r="A3742" i="4" s="1"/>
  <c r="B403" i="4"/>
  <c r="B880" i="4" s="1"/>
  <c r="B1357" i="4" s="1"/>
  <c r="B1834" i="4" s="1"/>
  <c r="B2311" i="4" s="1"/>
  <c r="B2788" i="4" s="1"/>
  <c r="B3265" i="4" s="1"/>
  <c r="B3742" i="4" s="1"/>
  <c r="C403" i="4"/>
  <c r="C880" i="4" s="1"/>
  <c r="C1357" i="4" s="1"/>
  <c r="C1834" i="4" s="1"/>
  <c r="C2311" i="4" s="1"/>
  <c r="C2788" i="4" s="1"/>
  <c r="C3265" i="4" s="1"/>
  <c r="C3742" i="4" s="1"/>
  <c r="D403" i="4"/>
  <c r="D880" i="4" s="1"/>
  <c r="D1357" i="4" s="1"/>
  <c r="D1834" i="4" s="1"/>
  <c r="D2311" i="4" s="1"/>
  <c r="D2788" i="4" s="1"/>
  <c r="D3265" i="4" s="1"/>
  <c r="D3742" i="4" s="1"/>
  <c r="E403" i="4"/>
  <c r="E880" i="4" s="1"/>
  <c r="E1357" i="4" s="1"/>
  <c r="E1834" i="4" s="1"/>
  <c r="E2311" i="4" s="1"/>
  <c r="E2788" i="4" s="1"/>
  <c r="E3265" i="4" s="1"/>
  <c r="E3742" i="4" s="1"/>
  <c r="I403" i="4"/>
  <c r="J403" i="4"/>
  <c r="M403" i="4" s="1"/>
  <c r="A404" i="4"/>
  <c r="A881" i="4" s="1"/>
  <c r="A1358" i="4" s="1"/>
  <c r="A1835" i="4" s="1"/>
  <c r="A2312" i="4" s="1"/>
  <c r="A2789" i="4" s="1"/>
  <c r="A3266" i="4" s="1"/>
  <c r="A3743" i="4" s="1"/>
  <c r="B404" i="4"/>
  <c r="B881" i="4" s="1"/>
  <c r="B1358" i="4" s="1"/>
  <c r="B1835" i="4" s="1"/>
  <c r="B2312" i="4" s="1"/>
  <c r="B2789" i="4" s="1"/>
  <c r="B3266" i="4" s="1"/>
  <c r="B3743" i="4" s="1"/>
  <c r="C404" i="4"/>
  <c r="C881" i="4" s="1"/>
  <c r="C1358" i="4" s="1"/>
  <c r="C1835" i="4" s="1"/>
  <c r="C2312" i="4" s="1"/>
  <c r="C2789" i="4" s="1"/>
  <c r="C3266" i="4" s="1"/>
  <c r="C3743" i="4" s="1"/>
  <c r="D404" i="4"/>
  <c r="D881" i="4" s="1"/>
  <c r="D1358" i="4" s="1"/>
  <c r="D1835" i="4" s="1"/>
  <c r="D2312" i="4" s="1"/>
  <c r="D2789" i="4" s="1"/>
  <c r="D3266" i="4" s="1"/>
  <c r="D3743" i="4" s="1"/>
  <c r="E404" i="4"/>
  <c r="E881" i="4" s="1"/>
  <c r="E1358" i="4" s="1"/>
  <c r="E1835" i="4" s="1"/>
  <c r="E2312" i="4" s="1"/>
  <c r="E2789" i="4" s="1"/>
  <c r="E3266" i="4" s="1"/>
  <c r="E3743" i="4" s="1"/>
  <c r="I404" i="4"/>
  <c r="J404" i="4"/>
  <c r="M404" i="4" s="1"/>
  <c r="A405" i="4"/>
  <c r="A882" i="4" s="1"/>
  <c r="A1359" i="4" s="1"/>
  <c r="A1836" i="4" s="1"/>
  <c r="A2313" i="4" s="1"/>
  <c r="A2790" i="4" s="1"/>
  <c r="A3267" i="4" s="1"/>
  <c r="A3744" i="4" s="1"/>
  <c r="B405" i="4"/>
  <c r="B882" i="4" s="1"/>
  <c r="B1359" i="4" s="1"/>
  <c r="B1836" i="4" s="1"/>
  <c r="B2313" i="4" s="1"/>
  <c r="B2790" i="4" s="1"/>
  <c r="B3267" i="4" s="1"/>
  <c r="B3744" i="4" s="1"/>
  <c r="C405" i="4"/>
  <c r="C882" i="4" s="1"/>
  <c r="C1359" i="4" s="1"/>
  <c r="C1836" i="4" s="1"/>
  <c r="C2313" i="4" s="1"/>
  <c r="C2790" i="4" s="1"/>
  <c r="C3267" i="4" s="1"/>
  <c r="C3744" i="4" s="1"/>
  <c r="D405" i="4"/>
  <c r="D882" i="4" s="1"/>
  <c r="D1359" i="4" s="1"/>
  <c r="D1836" i="4" s="1"/>
  <c r="D2313" i="4" s="1"/>
  <c r="D2790" i="4" s="1"/>
  <c r="D3267" i="4" s="1"/>
  <c r="D3744" i="4" s="1"/>
  <c r="E405" i="4"/>
  <c r="E882" i="4" s="1"/>
  <c r="E1359" i="4" s="1"/>
  <c r="E1836" i="4" s="1"/>
  <c r="E2313" i="4" s="1"/>
  <c r="E2790" i="4" s="1"/>
  <c r="E3267" i="4" s="1"/>
  <c r="E3744" i="4" s="1"/>
  <c r="I405" i="4"/>
  <c r="J405" i="4"/>
  <c r="M405" i="4" s="1"/>
  <c r="A406" i="4"/>
  <c r="A883" i="4" s="1"/>
  <c r="A1360" i="4" s="1"/>
  <c r="A1837" i="4" s="1"/>
  <c r="A2314" i="4" s="1"/>
  <c r="A2791" i="4" s="1"/>
  <c r="A3268" i="4" s="1"/>
  <c r="A3745" i="4" s="1"/>
  <c r="B406" i="4"/>
  <c r="B883" i="4" s="1"/>
  <c r="B1360" i="4" s="1"/>
  <c r="B1837" i="4" s="1"/>
  <c r="B2314" i="4" s="1"/>
  <c r="B2791" i="4" s="1"/>
  <c r="B3268" i="4" s="1"/>
  <c r="B3745" i="4" s="1"/>
  <c r="C406" i="4"/>
  <c r="C883" i="4" s="1"/>
  <c r="C1360" i="4" s="1"/>
  <c r="C1837" i="4" s="1"/>
  <c r="C2314" i="4" s="1"/>
  <c r="C2791" i="4" s="1"/>
  <c r="C3268" i="4" s="1"/>
  <c r="C3745" i="4" s="1"/>
  <c r="D406" i="4"/>
  <c r="D883" i="4" s="1"/>
  <c r="D1360" i="4" s="1"/>
  <c r="D1837" i="4" s="1"/>
  <c r="D2314" i="4" s="1"/>
  <c r="D2791" i="4" s="1"/>
  <c r="D3268" i="4" s="1"/>
  <c r="D3745" i="4" s="1"/>
  <c r="E406" i="4"/>
  <c r="E883" i="4" s="1"/>
  <c r="E1360" i="4" s="1"/>
  <c r="E1837" i="4" s="1"/>
  <c r="E2314" i="4" s="1"/>
  <c r="E2791" i="4" s="1"/>
  <c r="E3268" i="4" s="1"/>
  <c r="E3745" i="4" s="1"/>
  <c r="I406" i="4"/>
  <c r="J406" i="4"/>
  <c r="M406" i="4" s="1"/>
  <c r="A407" i="4"/>
  <c r="A884" i="4" s="1"/>
  <c r="A1361" i="4" s="1"/>
  <c r="A1838" i="4" s="1"/>
  <c r="A2315" i="4" s="1"/>
  <c r="A2792" i="4" s="1"/>
  <c r="A3269" i="4" s="1"/>
  <c r="A3746" i="4" s="1"/>
  <c r="B407" i="4"/>
  <c r="B884" i="4" s="1"/>
  <c r="B1361" i="4" s="1"/>
  <c r="B1838" i="4" s="1"/>
  <c r="B2315" i="4" s="1"/>
  <c r="B2792" i="4" s="1"/>
  <c r="B3269" i="4" s="1"/>
  <c r="B3746" i="4" s="1"/>
  <c r="C407" i="4"/>
  <c r="C884" i="4" s="1"/>
  <c r="C1361" i="4" s="1"/>
  <c r="C1838" i="4" s="1"/>
  <c r="C2315" i="4" s="1"/>
  <c r="C2792" i="4" s="1"/>
  <c r="C3269" i="4" s="1"/>
  <c r="C3746" i="4" s="1"/>
  <c r="D407" i="4"/>
  <c r="D884" i="4" s="1"/>
  <c r="D1361" i="4" s="1"/>
  <c r="D1838" i="4" s="1"/>
  <c r="D2315" i="4" s="1"/>
  <c r="D2792" i="4" s="1"/>
  <c r="D3269" i="4" s="1"/>
  <c r="D3746" i="4" s="1"/>
  <c r="E407" i="4"/>
  <c r="E884" i="4" s="1"/>
  <c r="E1361" i="4" s="1"/>
  <c r="E1838" i="4" s="1"/>
  <c r="E2315" i="4" s="1"/>
  <c r="E2792" i="4" s="1"/>
  <c r="E3269" i="4" s="1"/>
  <c r="E3746" i="4" s="1"/>
  <c r="I407" i="4"/>
  <c r="J407" i="4"/>
  <c r="M407" i="4" s="1"/>
  <c r="A178" i="4"/>
  <c r="A655" i="4" s="1"/>
  <c r="A1132" i="4" s="1"/>
  <c r="A1609" i="4" s="1"/>
  <c r="A2086" i="4" s="1"/>
  <c r="A2563" i="4" s="1"/>
  <c r="A3040" i="4" s="1"/>
  <c r="A3517" i="4" s="1"/>
  <c r="B178" i="4"/>
  <c r="B655" i="4" s="1"/>
  <c r="B1132" i="4" s="1"/>
  <c r="B1609" i="4" s="1"/>
  <c r="B2086" i="4" s="1"/>
  <c r="B2563" i="4" s="1"/>
  <c r="B3040" i="4" s="1"/>
  <c r="B3517" i="4" s="1"/>
  <c r="D178" i="4"/>
  <c r="D655" i="4" s="1"/>
  <c r="D1132" i="4" s="1"/>
  <c r="D1609" i="4" s="1"/>
  <c r="D2086" i="4" s="1"/>
  <c r="D2563" i="4" s="1"/>
  <c r="D3040" i="4" s="1"/>
  <c r="D3517" i="4" s="1"/>
  <c r="E178" i="4"/>
  <c r="E655" i="4" s="1"/>
  <c r="E1132" i="4" s="1"/>
  <c r="E1609" i="4" s="1"/>
  <c r="E2086" i="4" s="1"/>
  <c r="E2563" i="4" s="1"/>
  <c r="E3040" i="4" s="1"/>
  <c r="E3517" i="4" s="1"/>
  <c r="I178" i="4"/>
  <c r="J178" i="4"/>
  <c r="M178" i="4" s="1"/>
  <c r="A174" i="4"/>
  <c r="A651" i="4" s="1"/>
  <c r="A1128" i="4" s="1"/>
  <c r="A1605" i="4" s="1"/>
  <c r="A2082" i="4" s="1"/>
  <c r="A2559" i="4" s="1"/>
  <c r="A3036" i="4" s="1"/>
  <c r="A3513" i="4" s="1"/>
  <c r="B174" i="4"/>
  <c r="B651" i="4" s="1"/>
  <c r="B1128" i="4" s="1"/>
  <c r="B1605" i="4" s="1"/>
  <c r="B2082" i="4" s="1"/>
  <c r="B2559" i="4" s="1"/>
  <c r="B3036" i="4" s="1"/>
  <c r="B3513" i="4" s="1"/>
  <c r="C174" i="4"/>
  <c r="C651" i="4" s="1"/>
  <c r="C1128" i="4" s="1"/>
  <c r="C1605" i="4" s="1"/>
  <c r="C2082" i="4" s="1"/>
  <c r="C2559" i="4" s="1"/>
  <c r="C3036" i="4" s="1"/>
  <c r="C3513" i="4" s="1"/>
  <c r="D174" i="4"/>
  <c r="D651" i="4" s="1"/>
  <c r="D1128" i="4" s="1"/>
  <c r="D1605" i="4" s="1"/>
  <c r="D2082" i="4" s="1"/>
  <c r="D2559" i="4" s="1"/>
  <c r="D3036" i="4" s="1"/>
  <c r="D3513" i="4" s="1"/>
  <c r="E174" i="4"/>
  <c r="E651" i="4" s="1"/>
  <c r="E1128" i="4" s="1"/>
  <c r="E1605" i="4" s="1"/>
  <c r="E2082" i="4" s="1"/>
  <c r="E2559" i="4" s="1"/>
  <c r="E3036" i="4" s="1"/>
  <c r="E3513" i="4" s="1"/>
  <c r="I174" i="4"/>
  <c r="J174" i="4"/>
  <c r="M174" i="4" s="1"/>
  <c r="A175" i="4"/>
  <c r="A652" i="4" s="1"/>
  <c r="A1129" i="4" s="1"/>
  <c r="A1606" i="4" s="1"/>
  <c r="A2083" i="4" s="1"/>
  <c r="A2560" i="4" s="1"/>
  <c r="A3037" i="4" s="1"/>
  <c r="A3514" i="4" s="1"/>
  <c r="B175" i="4"/>
  <c r="B652" i="4" s="1"/>
  <c r="B1129" i="4" s="1"/>
  <c r="B1606" i="4" s="1"/>
  <c r="B2083" i="4" s="1"/>
  <c r="B2560" i="4" s="1"/>
  <c r="B3037" i="4" s="1"/>
  <c r="B3514" i="4" s="1"/>
  <c r="C175" i="4"/>
  <c r="C652" i="4" s="1"/>
  <c r="C1129" i="4" s="1"/>
  <c r="C1606" i="4" s="1"/>
  <c r="C2083" i="4" s="1"/>
  <c r="C2560" i="4" s="1"/>
  <c r="C3037" i="4" s="1"/>
  <c r="C3514" i="4" s="1"/>
  <c r="D175" i="4"/>
  <c r="D652" i="4" s="1"/>
  <c r="D1129" i="4" s="1"/>
  <c r="D1606" i="4" s="1"/>
  <c r="D2083" i="4" s="1"/>
  <c r="D2560" i="4" s="1"/>
  <c r="D3037" i="4" s="1"/>
  <c r="D3514" i="4" s="1"/>
  <c r="E175" i="4"/>
  <c r="E652" i="4" s="1"/>
  <c r="E1129" i="4" s="1"/>
  <c r="E1606" i="4" s="1"/>
  <c r="E2083" i="4" s="1"/>
  <c r="E2560" i="4" s="1"/>
  <c r="E3037" i="4" s="1"/>
  <c r="E3514" i="4" s="1"/>
  <c r="I175" i="4"/>
  <c r="J175" i="4"/>
  <c r="M175" i="4" s="1"/>
  <c r="A176" i="4"/>
  <c r="A653" i="4" s="1"/>
  <c r="A1130" i="4" s="1"/>
  <c r="A1607" i="4" s="1"/>
  <c r="A2084" i="4" s="1"/>
  <c r="A2561" i="4" s="1"/>
  <c r="A3038" i="4" s="1"/>
  <c r="A3515" i="4" s="1"/>
  <c r="B176" i="4"/>
  <c r="B653" i="4" s="1"/>
  <c r="B1130" i="4" s="1"/>
  <c r="B1607" i="4" s="1"/>
  <c r="B2084" i="4" s="1"/>
  <c r="B2561" i="4" s="1"/>
  <c r="B3038" i="4" s="1"/>
  <c r="B3515" i="4" s="1"/>
  <c r="C176" i="4"/>
  <c r="C653" i="4" s="1"/>
  <c r="C1130" i="4" s="1"/>
  <c r="C1607" i="4" s="1"/>
  <c r="C2084" i="4" s="1"/>
  <c r="C2561" i="4" s="1"/>
  <c r="C3038" i="4" s="1"/>
  <c r="C3515" i="4" s="1"/>
  <c r="D176" i="4"/>
  <c r="D653" i="4" s="1"/>
  <c r="D1130" i="4" s="1"/>
  <c r="D1607" i="4" s="1"/>
  <c r="D2084" i="4" s="1"/>
  <c r="D2561" i="4" s="1"/>
  <c r="D3038" i="4" s="1"/>
  <c r="D3515" i="4" s="1"/>
  <c r="E176" i="4"/>
  <c r="E653" i="4" s="1"/>
  <c r="E1130" i="4" s="1"/>
  <c r="E1607" i="4" s="1"/>
  <c r="E2084" i="4" s="1"/>
  <c r="E2561" i="4" s="1"/>
  <c r="E3038" i="4" s="1"/>
  <c r="E3515" i="4" s="1"/>
  <c r="I176" i="4"/>
  <c r="J176" i="4"/>
  <c r="M176" i="4" s="1"/>
  <c r="A177" i="4"/>
  <c r="A654" i="4" s="1"/>
  <c r="A1131" i="4" s="1"/>
  <c r="A1608" i="4" s="1"/>
  <c r="A2085" i="4" s="1"/>
  <c r="A2562" i="4" s="1"/>
  <c r="A3039" i="4" s="1"/>
  <c r="A3516" i="4" s="1"/>
  <c r="B177" i="4"/>
  <c r="B654" i="4" s="1"/>
  <c r="B1131" i="4" s="1"/>
  <c r="B1608" i="4" s="1"/>
  <c r="B2085" i="4" s="1"/>
  <c r="B2562" i="4" s="1"/>
  <c r="B3039" i="4" s="1"/>
  <c r="B3516" i="4" s="1"/>
  <c r="D177" i="4"/>
  <c r="D654" i="4" s="1"/>
  <c r="D1131" i="4" s="1"/>
  <c r="D1608" i="4" s="1"/>
  <c r="D2085" i="4" s="1"/>
  <c r="D2562" i="4" s="1"/>
  <c r="D3039" i="4" s="1"/>
  <c r="D3516" i="4" s="1"/>
  <c r="E177" i="4"/>
  <c r="E654" i="4" s="1"/>
  <c r="E1131" i="4" s="1"/>
  <c r="E1608" i="4" s="1"/>
  <c r="E2085" i="4" s="1"/>
  <c r="E2562" i="4" s="1"/>
  <c r="E3039" i="4" s="1"/>
  <c r="E3516" i="4" s="1"/>
  <c r="I177" i="4"/>
  <c r="J177" i="4"/>
  <c r="M177" i="4" s="1"/>
  <c r="A139" i="4"/>
  <c r="B139" i="4"/>
  <c r="C139" i="4"/>
  <c r="D139" i="4"/>
  <c r="E139" i="4"/>
  <c r="I139" i="4"/>
  <c r="J139" i="4"/>
  <c r="M139" i="4" s="1"/>
  <c r="A140" i="4"/>
  <c r="B140" i="4"/>
  <c r="C140" i="4"/>
  <c r="D140" i="4"/>
  <c r="E140" i="4"/>
  <c r="I140" i="4"/>
  <c r="J140" i="4"/>
  <c r="M140" i="4" s="1"/>
  <c r="A141" i="4"/>
  <c r="B141" i="4"/>
  <c r="C141" i="4"/>
  <c r="D141" i="4"/>
  <c r="E141" i="4"/>
  <c r="I141" i="4"/>
  <c r="J141" i="4"/>
  <c r="M141" i="4" s="1"/>
  <c r="A142" i="4"/>
  <c r="B142" i="4"/>
  <c r="C142" i="4"/>
  <c r="D142" i="4"/>
  <c r="E142" i="4"/>
  <c r="I142" i="4"/>
  <c r="J142" i="4"/>
  <c r="M142" i="4" s="1"/>
  <c r="A143" i="4"/>
  <c r="B143" i="4"/>
  <c r="D143" i="4"/>
  <c r="E143" i="4"/>
  <c r="I143" i="4"/>
  <c r="J143" i="4"/>
  <c r="M143" i="4" s="1"/>
  <c r="A144" i="4"/>
  <c r="B144" i="4"/>
  <c r="D144" i="4"/>
  <c r="E144" i="4"/>
  <c r="I144" i="4"/>
  <c r="J144" i="4"/>
  <c r="M144" i="4" s="1"/>
  <c r="A145" i="4"/>
  <c r="B145" i="4"/>
  <c r="D145" i="4"/>
  <c r="E145" i="4"/>
  <c r="I145" i="4"/>
  <c r="J145" i="4"/>
  <c r="M145" i="4" s="1"/>
  <c r="A146" i="4"/>
  <c r="B146" i="4"/>
  <c r="D146" i="4"/>
  <c r="E146" i="4"/>
  <c r="I146" i="4"/>
  <c r="J146" i="4"/>
  <c r="M146" i="4" s="1"/>
  <c r="A147" i="4"/>
  <c r="B147" i="4"/>
  <c r="D147" i="4"/>
  <c r="E147" i="4"/>
  <c r="I147" i="4"/>
  <c r="J147" i="4"/>
  <c r="M147" i="4" s="1"/>
  <c r="A148" i="4"/>
  <c r="B148" i="4"/>
  <c r="D148" i="4"/>
  <c r="E148" i="4"/>
  <c r="I148" i="4"/>
  <c r="J148" i="4"/>
  <c r="M148" i="4" s="1"/>
  <c r="A149" i="4"/>
  <c r="B149" i="4"/>
  <c r="D149" i="4"/>
  <c r="E149" i="4"/>
  <c r="I149" i="4"/>
  <c r="J149" i="4"/>
  <c r="M149" i="4" s="1"/>
  <c r="A150" i="4"/>
  <c r="B150" i="4"/>
  <c r="D150" i="4"/>
  <c r="E150" i="4"/>
  <c r="I150" i="4"/>
  <c r="J150" i="4"/>
  <c r="M150" i="4" s="1"/>
  <c r="A151" i="4"/>
  <c r="B151" i="4"/>
  <c r="D151" i="4"/>
  <c r="E151" i="4"/>
  <c r="I151" i="4"/>
  <c r="J151" i="4"/>
  <c r="M151" i="4" s="1"/>
  <c r="D177" i="3"/>
  <c r="C177" i="4" s="1"/>
  <c r="C654" i="4" s="1"/>
  <c r="C1131" i="4" s="1"/>
  <c r="C1608" i="4" s="1"/>
  <c r="C2085" i="4" s="1"/>
  <c r="C2562" i="4" s="1"/>
  <c r="C3039" i="4" s="1"/>
  <c r="C3516" i="4" s="1"/>
  <c r="D143" i="3"/>
  <c r="D39" i="2" s="1"/>
  <c r="D178" i="3" l="1"/>
  <c r="C178" i="4" s="1"/>
  <c r="C655" i="4" s="1"/>
  <c r="C1132" i="4" s="1"/>
  <c r="C1609" i="4" s="1"/>
  <c r="C2086" i="4" s="1"/>
  <c r="C2563" i="4" s="1"/>
  <c r="C3040" i="4" s="1"/>
  <c r="C3517" i="4" s="1"/>
  <c r="G171" i="4"/>
  <c r="G135" i="4"/>
  <c r="G176" i="4"/>
  <c r="G653" i="4" s="1"/>
  <c r="G1130" i="4" s="1"/>
  <c r="G1607" i="4" s="1"/>
  <c r="G2084" i="4" s="1"/>
  <c r="G2561" i="4" s="1"/>
  <c r="G3038" i="4" s="1"/>
  <c r="G3515" i="4" s="1"/>
  <c r="G170" i="4"/>
  <c r="G164" i="4"/>
  <c r="G158" i="4"/>
  <c r="G152" i="4"/>
  <c r="G146" i="4"/>
  <c r="H146" i="4" s="1"/>
  <c r="N146" i="4" s="1"/>
  <c r="G140" i="4"/>
  <c r="G134" i="4"/>
  <c r="G128" i="4"/>
  <c r="G122" i="4"/>
  <c r="G116" i="4"/>
  <c r="G147" i="4"/>
  <c r="H147" i="4" s="1"/>
  <c r="N147" i="4" s="1"/>
  <c r="G175" i="4"/>
  <c r="G652" i="4" s="1"/>
  <c r="G1129" i="4" s="1"/>
  <c r="G1606" i="4" s="1"/>
  <c r="G2083" i="4" s="1"/>
  <c r="G2560" i="4" s="1"/>
  <c r="G3037" i="4" s="1"/>
  <c r="G3514" i="4" s="1"/>
  <c r="G169" i="4"/>
  <c r="G163" i="4"/>
  <c r="G157" i="4"/>
  <c r="G151" i="4"/>
  <c r="H151" i="4" s="1"/>
  <c r="N151" i="4" s="1"/>
  <c r="G145" i="4"/>
  <c r="G139" i="4"/>
  <c r="H139" i="4" s="1"/>
  <c r="N139" i="4" s="1"/>
  <c r="G133" i="4"/>
  <c r="G127" i="4"/>
  <c r="G121" i="4"/>
  <c r="G115" i="4"/>
  <c r="G165" i="4"/>
  <c r="G141" i="4"/>
  <c r="G111" i="4"/>
  <c r="G174" i="4"/>
  <c r="G651" i="4" s="1"/>
  <c r="G1128" i="4" s="1"/>
  <c r="G1605" i="4" s="1"/>
  <c r="G2082" i="4" s="1"/>
  <c r="G2559" i="4" s="1"/>
  <c r="G3036" i="4" s="1"/>
  <c r="G3513" i="4" s="1"/>
  <c r="G168" i="4"/>
  <c r="G162" i="4"/>
  <c r="G156" i="4"/>
  <c r="G150" i="4"/>
  <c r="H150" i="4" s="1"/>
  <c r="N150" i="4" s="1"/>
  <c r="G144" i="4"/>
  <c r="H144" i="4" s="1"/>
  <c r="N144" i="4" s="1"/>
  <c r="G138" i="4"/>
  <c r="G132" i="4"/>
  <c r="G126" i="4"/>
  <c r="G120" i="4"/>
  <c r="G114" i="4"/>
  <c r="G177" i="4"/>
  <c r="G654" i="4" s="1"/>
  <c r="G1131" i="4" s="1"/>
  <c r="G1608" i="4" s="1"/>
  <c r="G2085" i="4" s="1"/>
  <c r="G2562" i="4" s="1"/>
  <c r="G3039" i="4" s="1"/>
  <c r="G3516" i="4" s="1"/>
  <c r="G153" i="4"/>
  <c r="G123" i="4"/>
  <c r="G179" i="4"/>
  <c r="G656" i="4" s="1"/>
  <c r="G1133" i="4" s="1"/>
  <c r="G1610" i="4" s="1"/>
  <c r="G2087" i="4" s="1"/>
  <c r="G2564" i="4" s="1"/>
  <c r="G3041" i="4" s="1"/>
  <c r="G3518" i="4" s="1"/>
  <c r="G173" i="4"/>
  <c r="G167" i="4"/>
  <c r="G161" i="4"/>
  <c r="G155" i="4"/>
  <c r="G149" i="4"/>
  <c r="H149" i="4" s="1"/>
  <c r="N149" i="4" s="1"/>
  <c r="G143" i="4"/>
  <c r="H143" i="4" s="1"/>
  <c r="N143" i="4" s="1"/>
  <c r="G137" i="4"/>
  <c r="G131" i="4"/>
  <c r="G125" i="4"/>
  <c r="G119" i="4"/>
  <c r="G113" i="4"/>
  <c r="G159" i="4"/>
  <c r="G129" i="4"/>
  <c r="G117" i="4"/>
  <c r="G178" i="4"/>
  <c r="H178" i="4" s="1"/>
  <c r="N178" i="4" s="1"/>
  <c r="G172" i="4"/>
  <c r="G166" i="4"/>
  <c r="G160" i="4"/>
  <c r="G154" i="4"/>
  <c r="G148" i="4"/>
  <c r="G142" i="4"/>
  <c r="H142" i="4" s="1"/>
  <c r="N142" i="4" s="1"/>
  <c r="G136" i="4"/>
  <c r="G130" i="4"/>
  <c r="G124" i="4"/>
  <c r="G118" i="4"/>
  <c r="G112" i="4"/>
  <c r="C143" i="4"/>
  <c r="G953" i="4"/>
  <c r="D144" i="3"/>
  <c r="AS482" i="3"/>
  <c r="G957" i="4"/>
  <c r="G1434" i="4" s="1"/>
  <c r="G1911" i="4" s="1"/>
  <c r="F954" i="4"/>
  <c r="F1431" i="4" s="1"/>
  <c r="F1908" i="4" s="1"/>
  <c r="F2385" i="4" s="1"/>
  <c r="F2862" i="4" s="1"/>
  <c r="F3339" i="4" s="1"/>
  <c r="F3816" i="4" s="1"/>
  <c r="G955" i="4"/>
  <c r="G1432" i="4" s="1"/>
  <c r="G1909" i="4" s="1"/>
  <c r="G2386" i="4" s="1"/>
  <c r="G2863" i="4" s="1"/>
  <c r="G3340" i="4" s="1"/>
  <c r="G3817" i="4" s="1"/>
  <c r="G1430" i="4"/>
  <c r="G1907" i="4" s="1"/>
  <c r="G2384" i="4" s="1"/>
  <c r="G2861" i="4" s="1"/>
  <c r="G3338" i="4" s="1"/>
  <c r="G3815" i="4" s="1"/>
  <c r="G951" i="4"/>
  <c r="G1428" i="4" s="1"/>
  <c r="G1905" i="4" s="1"/>
  <c r="G2382" i="4" s="1"/>
  <c r="G2859" i="4" s="1"/>
  <c r="G3336" i="4" s="1"/>
  <c r="G3813" i="4" s="1"/>
  <c r="F955" i="4"/>
  <c r="F1432" i="4" s="1"/>
  <c r="F953" i="4"/>
  <c r="F1430" i="4" s="1"/>
  <c r="F951" i="4"/>
  <c r="F1428" i="4" s="1"/>
  <c r="F957" i="4"/>
  <c r="F1434" i="4" s="1"/>
  <c r="G954" i="4"/>
  <c r="G952" i="4"/>
  <c r="G1429" i="4" s="1"/>
  <c r="G1906" i="4" s="1"/>
  <c r="G2383" i="4" s="1"/>
  <c r="G2860" i="4" s="1"/>
  <c r="G3337" i="4" s="1"/>
  <c r="G3814" i="4" s="1"/>
  <c r="G950" i="4"/>
  <c r="G1427" i="4" s="1"/>
  <c r="G1904" i="4" s="1"/>
  <c r="G2381" i="4" s="1"/>
  <c r="G2858" i="4" s="1"/>
  <c r="G3335" i="4" s="1"/>
  <c r="G3812" i="4" s="1"/>
  <c r="G948" i="4"/>
  <c r="G1425" i="4" s="1"/>
  <c r="G1902" i="4" s="1"/>
  <c r="G2379" i="4" s="1"/>
  <c r="G2856" i="4" s="1"/>
  <c r="G3333" i="4" s="1"/>
  <c r="G3810" i="4" s="1"/>
  <c r="G946" i="4"/>
  <c r="G1423" i="4" s="1"/>
  <c r="G1900" i="4" s="1"/>
  <c r="G2377" i="4" s="1"/>
  <c r="G2854" i="4" s="1"/>
  <c r="G3331" i="4" s="1"/>
  <c r="G3808" i="4" s="1"/>
  <c r="G944" i="4"/>
  <c r="G1421" i="4" s="1"/>
  <c r="G1898" i="4" s="1"/>
  <c r="G2375" i="4" s="1"/>
  <c r="G2852" i="4" s="1"/>
  <c r="G3329" i="4" s="1"/>
  <c r="G3806" i="4" s="1"/>
  <c r="G942" i="4"/>
  <c r="G1419" i="4" s="1"/>
  <c r="G1896" i="4" s="1"/>
  <c r="G2373" i="4" s="1"/>
  <c r="G2850" i="4" s="1"/>
  <c r="G3327" i="4" s="1"/>
  <c r="G3804" i="4" s="1"/>
  <c r="G940" i="4"/>
  <c r="G1417" i="4" s="1"/>
  <c r="G1894" i="4" s="1"/>
  <c r="G2371" i="4" s="1"/>
  <c r="G2848" i="4" s="1"/>
  <c r="G3325" i="4" s="1"/>
  <c r="G3802" i="4" s="1"/>
  <c r="G938" i="4"/>
  <c r="G1415" i="4" s="1"/>
  <c r="G1892" i="4" s="1"/>
  <c r="G2369" i="4" s="1"/>
  <c r="G2846" i="4" s="1"/>
  <c r="G3323" i="4" s="1"/>
  <c r="G3800" i="4" s="1"/>
  <c r="G936" i="4"/>
  <c r="G1413" i="4" s="1"/>
  <c r="G1890" i="4" s="1"/>
  <c r="G2367" i="4" s="1"/>
  <c r="G2844" i="4" s="1"/>
  <c r="G3321" i="4" s="1"/>
  <c r="G3798" i="4" s="1"/>
  <c r="G934" i="4"/>
  <c r="G1411" i="4" s="1"/>
  <c r="G1888" i="4" s="1"/>
  <c r="G2365" i="4" s="1"/>
  <c r="G2842" i="4" s="1"/>
  <c r="G3319" i="4" s="1"/>
  <c r="G3796" i="4" s="1"/>
  <c r="G932" i="4"/>
  <c r="G1409" i="4" s="1"/>
  <c r="G1886" i="4" s="1"/>
  <c r="G2363" i="4" s="1"/>
  <c r="G2840" i="4" s="1"/>
  <c r="G3317" i="4" s="1"/>
  <c r="G3794" i="4" s="1"/>
  <c r="G958" i="4"/>
  <c r="G956" i="4"/>
  <c r="G1433" i="4" s="1"/>
  <c r="G1910" i="4" s="1"/>
  <c r="G2387" i="4" s="1"/>
  <c r="G2864" i="4" s="1"/>
  <c r="G3341" i="4" s="1"/>
  <c r="G3818" i="4" s="1"/>
  <c r="F952" i="4"/>
  <c r="F958" i="4"/>
  <c r="F956" i="4"/>
  <c r="F939" i="4"/>
  <c r="F1416" i="4" s="1"/>
  <c r="F949" i="4"/>
  <c r="F947" i="4"/>
  <c r="F1424" i="4" s="1"/>
  <c r="F945" i="4"/>
  <c r="F1422" i="4" s="1"/>
  <c r="F943" i="4"/>
  <c r="F937" i="4"/>
  <c r="F935" i="4"/>
  <c r="F1412" i="4" s="1"/>
  <c r="F933" i="4"/>
  <c r="F1410" i="4" s="1"/>
  <c r="F931" i="4"/>
  <c r="F1408" i="4" s="1"/>
  <c r="G949" i="4"/>
  <c r="G1426" i="4" s="1"/>
  <c r="G1903" i="4" s="1"/>
  <c r="G2380" i="4" s="1"/>
  <c r="G2857" i="4" s="1"/>
  <c r="G3334" i="4" s="1"/>
  <c r="G3811" i="4" s="1"/>
  <c r="G947" i="4"/>
  <c r="G1424" i="4" s="1"/>
  <c r="G1901" i="4" s="1"/>
  <c r="G2378" i="4" s="1"/>
  <c r="G2855" i="4" s="1"/>
  <c r="G3332" i="4" s="1"/>
  <c r="G3809" i="4" s="1"/>
  <c r="G945" i="4"/>
  <c r="G1422" i="4" s="1"/>
  <c r="G1899" i="4" s="1"/>
  <c r="G2376" i="4" s="1"/>
  <c r="G2853" i="4" s="1"/>
  <c r="G3330" i="4" s="1"/>
  <c r="G3807" i="4" s="1"/>
  <c r="G943" i="4"/>
  <c r="G1420" i="4" s="1"/>
  <c r="G1897" i="4" s="1"/>
  <c r="G2374" i="4" s="1"/>
  <c r="G2851" i="4" s="1"/>
  <c r="G3328" i="4" s="1"/>
  <c r="G3805" i="4" s="1"/>
  <c r="G941" i="4"/>
  <c r="G939" i="4"/>
  <c r="G1416" i="4" s="1"/>
  <c r="G1893" i="4" s="1"/>
  <c r="G2370" i="4" s="1"/>
  <c r="G2847" i="4" s="1"/>
  <c r="G3324" i="4" s="1"/>
  <c r="G3801" i="4" s="1"/>
  <c r="G937" i="4"/>
  <c r="G1414" i="4" s="1"/>
  <c r="G1891" i="4" s="1"/>
  <c r="G2368" i="4" s="1"/>
  <c r="G2845" i="4" s="1"/>
  <c r="G3322" i="4" s="1"/>
  <c r="G3799" i="4" s="1"/>
  <c r="G935" i="4"/>
  <c r="G1412" i="4" s="1"/>
  <c r="G1889" i="4" s="1"/>
  <c r="G2366" i="4" s="1"/>
  <c r="G2843" i="4" s="1"/>
  <c r="G3320" i="4" s="1"/>
  <c r="G3797" i="4" s="1"/>
  <c r="G933" i="4"/>
  <c r="G1410" i="4" s="1"/>
  <c r="G1887" i="4" s="1"/>
  <c r="G2364" i="4" s="1"/>
  <c r="G2841" i="4" s="1"/>
  <c r="G3318" i="4" s="1"/>
  <c r="G3795" i="4" s="1"/>
  <c r="G931" i="4"/>
  <c r="G1408" i="4" s="1"/>
  <c r="G1885" i="4" s="1"/>
  <c r="G2362" i="4" s="1"/>
  <c r="G2839" i="4" s="1"/>
  <c r="G3316" i="4" s="1"/>
  <c r="G3793" i="4" s="1"/>
  <c r="F950" i="4"/>
  <c r="F1427" i="4" s="1"/>
  <c r="F948" i="4"/>
  <c r="F1425" i="4" s="1"/>
  <c r="F946" i="4"/>
  <c r="F1423" i="4" s="1"/>
  <c r="F944" i="4"/>
  <c r="F942" i="4"/>
  <c r="F940" i="4"/>
  <c r="F1417" i="4" s="1"/>
  <c r="F938" i="4"/>
  <c r="F1415" i="4" s="1"/>
  <c r="F936" i="4"/>
  <c r="F1413" i="4" s="1"/>
  <c r="F934" i="4"/>
  <c r="F1411" i="4" s="1"/>
  <c r="F932" i="4"/>
  <c r="G742" i="4"/>
  <c r="G1219" i="4" s="1"/>
  <c r="G1696" i="4" s="1"/>
  <c r="G2173" i="4" s="1"/>
  <c r="G2650" i="4" s="1"/>
  <c r="G3127" i="4" s="1"/>
  <c r="G3604" i="4" s="1"/>
  <c r="G740" i="4"/>
  <c r="G1217" i="4" s="1"/>
  <c r="G1694" i="4" s="1"/>
  <c r="G2171" i="4" s="1"/>
  <c r="G2648" i="4" s="1"/>
  <c r="G3125" i="4" s="1"/>
  <c r="G3602" i="4" s="1"/>
  <c r="G738" i="4"/>
  <c r="G1215" i="4" s="1"/>
  <c r="G1692" i="4" s="1"/>
  <c r="G2169" i="4" s="1"/>
  <c r="G2646" i="4" s="1"/>
  <c r="G3123" i="4" s="1"/>
  <c r="G3600" i="4" s="1"/>
  <c r="G736" i="4"/>
  <c r="G1213" i="4" s="1"/>
  <c r="G1690" i="4" s="1"/>
  <c r="G2167" i="4" s="1"/>
  <c r="G2644" i="4" s="1"/>
  <c r="G3121" i="4" s="1"/>
  <c r="G3598" i="4" s="1"/>
  <c r="G734" i="4"/>
  <c r="G1211" i="4" s="1"/>
  <c r="G1688" i="4" s="1"/>
  <c r="G2165" i="4" s="1"/>
  <c r="G2642" i="4" s="1"/>
  <c r="G3119" i="4" s="1"/>
  <c r="G3596" i="4" s="1"/>
  <c r="G732" i="4"/>
  <c r="G1209" i="4" s="1"/>
  <c r="G1686" i="4" s="1"/>
  <c r="G2163" i="4" s="1"/>
  <c r="G2640" i="4" s="1"/>
  <c r="G3117" i="4" s="1"/>
  <c r="G3594" i="4" s="1"/>
  <c r="G730" i="4"/>
  <c r="G1207" i="4" s="1"/>
  <c r="G1684" i="4" s="1"/>
  <c r="G2161" i="4" s="1"/>
  <c r="G2638" i="4" s="1"/>
  <c r="G3115" i="4" s="1"/>
  <c r="G3592" i="4" s="1"/>
  <c r="G728" i="4"/>
  <c r="G1205" i="4" s="1"/>
  <c r="G1682" i="4" s="1"/>
  <c r="G2159" i="4" s="1"/>
  <c r="G2636" i="4" s="1"/>
  <c r="G3113" i="4" s="1"/>
  <c r="G3590" i="4" s="1"/>
  <c r="G726" i="4"/>
  <c r="G1203" i="4" s="1"/>
  <c r="G1680" i="4" s="1"/>
  <c r="G2157" i="4" s="1"/>
  <c r="G2634" i="4" s="1"/>
  <c r="G3111" i="4" s="1"/>
  <c r="G3588" i="4" s="1"/>
  <c r="G724" i="4"/>
  <c r="G1201" i="4" s="1"/>
  <c r="G1678" i="4" s="1"/>
  <c r="G2155" i="4" s="1"/>
  <c r="G2632" i="4" s="1"/>
  <c r="G3109" i="4" s="1"/>
  <c r="G3586" i="4" s="1"/>
  <c r="G722" i="4"/>
  <c r="G1199" i="4" s="1"/>
  <c r="G1676" i="4" s="1"/>
  <c r="G2153" i="4" s="1"/>
  <c r="G2630" i="4" s="1"/>
  <c r="G3107" i="4" s="1"/>
  <c r="G3584" i="4" s="1"/>
  <c r="G720" i="4"/>
  <c r="G1197" i="4" s="1"/>
  <c r="G1674" i="4" s="1"/>
  <c r="G2151" i="4" s="1"/>
  <c r="G2628" i="4" s="1"/>
  <c r="G3105" i="4" s="1"/>
  <c r="G3582" i="4" s="1"/>
  <c r="G718" i="4"/>
  <c r="G1195" i="4" s="1"/>
  <c r="G1672" i="4" s="1"/>
  <c r="G2149" i="4" s="1"/>
  <c r="G2626" i="4" s="1"/>
  <c r="G3103" i="4" s="1"/>
  <c r="G3580" i="4" s="1"/>
  <c r="G716" i="4"/>
  <c r="G1193" i="4" s="1"/>
  <c r="G1670" i="4" s="1"/>
  <c r="G2147" i="4" s="1"/>
  <c r="G2624" i="4" s="1"/>
  <c r="G3101" i="4" s="1"/>
  <c r="G3578" i="4" s="1"/>
  <c r="G714" i="4"/>
  <c r="G1191" i="4" s="1"/>
  <c r="G1668" i="4" s="1"/>
  <c r="G2145" i="4" s="1"/>
  <c r="G2622" i="4" s="1"/>
  <c r="G3099" i="4" s="1"/>
  <c r="G3576" i="4" s="1"/>
  <c r="G712" i="4"/>
  <c r="G1189" i="4" s="1"/>
  <c r="G1666" i="4" s="1"/>
  <c r="G2143" i="4" s="1"/>
  <c r="G2620" i="4" s="1"/>
  <c r="G3097" i="4" s="1"/>
  <c r="G3574" i="4" s="1"/>
  <c r="G710" i="4"/>
  <c r="G1187" i="4" s="1"/>
  <c r="G1664" i="4" s="1"/>
  <c r="G2141" i="4" s="1"/>
  <c r="G2618" i="4" s="1"/>
  <c r="G3095" i="4" s="1"/>
  <c r="G3572" i="4" s="1"/>
  <c r="G708" i="4"/>
  <c r="G1185" i="4" s="1"/>
  <c r="G1662" i="4" s="1"/>
  <c r="G2139" i="4" s="1"/>
  <c r="G2616" i="4" s="1"/>
  <c r="G3093" i="4" s="1"/>
  <c r="G3570" i="4" s="1"/>
  <c r="G706" i="4"/>
  <c r="G1183" i="4" s="1"/>
  <c r="G1660" i="4" s="1"/>
  <c r="G2137" i="4" s="1"/>
  <c r="G2614" i="4" s="1"/>
  <c r="G3091" i="4" s="1"/>
  <c r="G3568" i="4" s="1"/>
  <c r="G704" i="4"/>
  <c r="G1181" i="4" s="1"/>
  <c r="G1658" i="4" s="1"/>
  <c r="G2135" i="4" s="1"/>
  <c r="G2612" i="4" s="1"/>
  <c r="G3089" i="4" s="1"/>
  <c r="G3566" i="4" s="1"/>
  <c r="G702" i="4"/>
  <c r="G1179" i="4" s="1"/>
  <c r="G1656" i="4" s="1"/>
  <c r="G2133" i="4" s="1"/>
  <c r="G2610" i="4" s="1"/>
  <c r="G3087" i="4" s="1"/>
  <c r="G3564" i="4" s="1"/>
  <c r="G700" i="4"/>
  <c r="G1177" i="4" s="1"/>
  <c r="G1654" i="4" s="1"/>
  <c r="G2131" i="4" s="1"/>
  <c r="G2608" i="4" s="1"/>
  <c r="G3085" i="4" s="1"/>
  <c r="G3562" i="4" s="1"/>
  <c r="G698" i="4"/>
  <c r="G1175" i="4" s="1"/>
  <c r="G1652" i="4" s="1"/>
  <c r="G2129" i="4" s="1"/>
  <c r="G2606" i="4" s="1"/>
  <c r="G3083" i="4" s="1"/>
  <c r="G3560" i="4" s="1"/>
  <c r="G696" i="4"/>
  <c r="G1173" i="4" s="1"/>
  <c r="G1650" i="4" s="1"/>
  <c r="G2127" i="4" s="1"/>
  <c r="G2604" i="4" s="1"/>
  <c r="G3081" i="4" s="1"/>
  <c r="G3558" i="4" s="1"/>
  <c r="G694" i="4"/>
  <c r="G1171" i="4" s="1"/>
  <c r="G1648" i="4" s="1"/>
  <c r="G2125" i="4" s="1"/>
  <c r="G2602" i="4" s="1"/>
  <c r="G3079" i="4" s="1"/>
  <c r="G3556" i="4" s="1"/>
  <c r="G692" i="4"/>
  <c r="G1169" i="4" s="1"/>
  <c r="G1646" i="4" s="1"/>
  <c r="G2123" i="4" s="1"/>
  <c r="G2600" i="4" s="1"/>
  <c r="G3077" i="4" s="1"/>
  <c r="G3554" i="4" s="1"/>
  <c r="G690" i="4"/>
  <c r="G1167" i="4" s="1"/>
  <c r="G1644" i="4" s="1"/>
  <c r="G2121" i="4" s="1"/>
  <c r="G2598" i="4" s="1"/>
  <c r="G3075" i="4" s="1"/>
  <c r="G3552" i="4" s="1"/>
  <c r="G688" i="4"/>
  <c r="G1165" i="4" s="1"/>
  <c r="G1642" i="4" s="1"/>
  <c r="G2119" i="4" s="1"/>
  <c r="G2596" i="4" s="1"/>
  <c r="G3073" i="4" s="1"/>
  <c r="G3550" i="4" s="1"/>
  <c r="G686" i="4"/>
  <c r="G1163" i="4" s="1"/>
  <c r="G1640" i="4" s="1"/>
  <c r="G2117" i="4" s="1"/>
  <c r="G2594" i="4" s="1"/>
  <c r="G3071" i="4" s="1"/>
  <c r="G3548" i="4" s="1"/>
  <c r="G684" i="4"/>
  <c r="G1161" i="4" s="1"/>
  <c r="G1638" i="4" s="1"/>
  <c r="G2115" i="4" s="1"/>
  <c r="G2592" i="4" s="1"/>
  <c r="G3069" i="4" s="1"/>
  <c r="G3546" i="4" s="1"/>
  <c r="G682" i="4"/>
  <c r="G1159" i="4" s="1"/>
  <c r="G1636" i="4" s="1"/>
  <c r="G2113" i="4" s="1"/>
  <c r="G2590" i="4" s="1"/>
  <c r="G3067" i="4" s="1"/>
  <c r="G3544" i="4" s="1"/>
  <c r="G680" i="4"/>
  <c r="G1157" i="4" s="1"/>
  <c r="G1634" i="4" s="1"/>
  <c r="G2111" i="4" s="1"/>
  <c r="G2588" i="4" s="1"/>
  <c r="G3065" i="4" s="1"/>
  <c r="G3542" i="4" s="1"/>
  <c r="G678" i="4"/>
  <c r="G1155" i="4" s="1"/>
  <c r="G1632" i="4" s="1"/>
  <c r="G2109" i="4" s="1"/>
  <c r="G2586" i="4" s="1"/>
  <c r="G3063" i="4" s="1"/>
  <c r="G3540" i="4" s="1"/>
  <c r="G676" i="4"/>
  <c r="G1153" i="4" s="1"/>
  <c r="G1630" i="4" s="1"/>
  <c r="G2107" i="4" s="1"/>
  <c r="G2584" i="4" s="1"/>
  <c r="G3061" i="4" s="1"/>
  <c r="G3538" i="4" s="1"/>
  <c r="G674" i="4"/>
  <c r="G1151" i="4" s="1"/>
  <c r="G1628" i="4" s="1"/>
  <c r="G2105" i="4" s="1"/>
  <c r="G2582" i="4" s="1"/>
  <c r="G3059" i="4" s="1"/>
  <c r="G3536" i="4" s="1"/>
  <c r="G672" i="4"/>
  <c r="G1149" i="4" s="1"/>
  <c r="G1626" i="4" s="1"/>
  <c r="G2103" i="4" s="1"/>
  <c r="G2580" i="4" s="1"/>
  <c r="G3057" i="4" s="1"/>
  <c r="G3534" i="4" s="1"/>
  <c r="G670" i="4"/>
  <c r="G1147" i="4" s="1"/>
  <c r="G1624" i="4" s="1"/>
  <c r="G2101" i="4" s="1"/>
  <c r="G2578" i="4" s="1"/>
  <c r="G3055" i="4" s="1"/>
  <c r="G3532" i="4" s="1"/>
  <c r="G668" i="4"/>
  <c r="G1145" i="4" s="1"/>
  <c r="G1622" i="4" s="1"/>
  <c r="G2099" i="4" s="1"/>
  <c r="G2576" i="4" s="1"/>
  <c r="G3053" i="4" s="1"/>
  <c r="G3530" i="4" s="1"/>
  <c r="G666" i="4"/>
  <c r="G1143" i="4" s="1"/>
  <c r="G1620" i="4" s="1"/>
  <c r="G2097" i="4" s="1"/>
  <c r="G2574" i="4" s="1"/>
  <c r="G3051" i="4" s="1"/>
  <c r="G3528" i="4" s="1"/>
  <c r="G662" i="4"/>
  <c r="G1139" i="4" s="1"/>
  <c r="G1616" i="4" s="1"/>
  <c r="G2093" i="4" s="1"/>
  <c r="G2570" i="4" s="1"/>
  <c r="G3047" i="4" s="1"/>
  <c r="G3524" i="4" s="1"/>
  <c r="G660" i="4"/>
  <c r="G1137" i="4" s="1"/>
  <c r="G1614" i="4" s="1"/>
  <c r="G2091" i="4" s="1"/>
  <c r="G2568" i="4" s="1"/>
  <c r="G3045" i="4" s="1"/>
  <c r="G3522" i="4" s="1"/>
  <c r="G658" i="4"/>
  <c r="G1135" i="4" s="1"/>
  <c r="G1612" i="4" s="1"/>
  <c r="G2089" i="4" s="1"/>
  <c r="G2566" i="4" s="1"/>
  <c r="G3043" i="4" s="1"/>
  <c r="G3520" i="4" s="1"/>
  <c r="G913" i="4"/>
  <c r="G1390" i="4" s="1"/>
  <c r="G1867" i="4" s="1"/>
  <c r="G2344" i="4" s="1"/>
  <c r="G911" i="4"/>
  <c r="G1388" i="4" s="1"/>
  <c r="G1865" i="4" s="1"/>
  <c r="G2342" i="4" s="1"/>
  <c r="G909" i="4"/>
  <c r="G1386" i="4" s="1"/>
  <c r="G1863" i="4" s="1"/>
  <c r="G2340" i="4" s="1"/>
  <c r="G907" i="4"/>
  <c r="G1384" i="4" s="1"/>
  <c r="G1861" i="4" s="1"/>
  <c r="G2338" i="4" s="1"/>
  <c r="G905" i="4"/>
  <c r="G1382" i="4" s="1"/>
  <c r="G1859" i="4" s="1"/>
  <c r="G903" i="4"/>
  <c r="G1380" i="4" s="1"/>
  <c r="G1857" i="4" s="1"/>
  <c r="G2334" i="4" s="1"/>
  <c r="G2811" i="4" s="1"/>
  <c r="G3288" i="4" s="1"/>
  <c r="G3765" i="4" s="1"/>
  <c r="G901" i="4"/>
  <c r="G1378" i="4" s="1"/>
  <c r="G1855" i="4" s="1"/>
  <c r="G899" i="4"/>
  <c r="G1376" i="4" s="1"/>
  <c r="G1853" i="4" s="1"/>
  <c r="G2330" i="4" s="1"/>
  <c r="G2807" i="4" s="1"/>
  <c r="G3284" i="4" s="1"/>
  <c r="G3761" i="4" s="1"/>
  <c r="G897" i="4"/>
  <c r="G1374" i="4" s="1"/>
  <c r="G1851" i="4" s="1"/>
  <c r="G2328" i="4" s="1"/>
  <c r="G2805" i="4" s="1"/>
  <c r="G3282" i="4" s="1"/>
  <c r="G3759" i="4" s="1"/>
  <c r="G895" i="4"/>
  <c r="G1372" i="4" s="1"/>
  <c r="G1849" i="4" s="1"/>
  <c r="G2326" i="4" s="1"/>
  <c r="G2803" i="4" s="1"/>
  <c r="G3280" i="4" s="1"/>
  <c r="G3757" i="4" s="1"/>
  <c r="G893" i="4"/>
  <c r="G1370" i="4" s="1"/>
  <c r="G1847" i="4" s="1"/>
  <c r="G2324" i="4" s="1"/>
  <c r="G2801" i="4" s="1"/>
  <c r="G3278" i="4" s="1"/>
  <c r="G3755" i="4" s="1"/>
  <c r="G891" i="4"/>
  <c r="G1368" i="4" s="1"/>
  <c r="G1845" i="4" s="1"/>
  <c r="G2322" i="4" s="1"/>
  <c r="G2799" i="4" s="1"/>
  <c r="G3276" i="4" s="1"/>
  <c r="G3753" i="4" s="1"/>
  <c r="G889" i="4"/>
  <c r="G1366" i="4" s="1"/>
  <c r="G1843" i="4" s="1"/>
  <c r="G2320" i="4" s="1"/>
  <c r="G2797" i="4" s="1"/>
  <c r="G3274" i="4" s="1"/>
  <c r="G3751" i="4" s="1"/>
  <c r="G887" i="4"/>
  <c r="G1364" i="4" s="1"/>
  <c r="G1841" i="4" s="1"/>
  <c r="G2318" i="4" s="1"/>
  <c r="G2795" i="4" s="1"/>
  <c r="G3272" i="4" s="1"/>
  <c r="G3749" i="4" s="1"/>
  <c r="G885" i="4"/>
  <c r="G1362" i="4" s="1"/>
  <c r="G1839" i="4" s="1"/>
  <c r="G2316" i="4" s="1"/>
  <c r="G2793" i="4" s="1"/>
  <c r="G3270" i="4" s="1"/>
  <c r="G3747" i="4" s="1"/>
  <c r="G922" i="4"/>
  <c r="G1399" i="4" s="1"/>
  <c r="G1876" i="4" s="1"/>
  <c r="G2353" i="4" s="1"/>
  <c r="G2830" i="4" s="1"/>
  <c r="G3307" i="4" s="1"/>
  <c r="G3784" i="4" s="1"/>
  <c r="G920" i="4"/>
  <c r="G1397" i="4" s="1"/>
  <c r="G1874" i="4" s="1"/>
  <c r="G2351" i="4" s="1"/>
  <c r="G2828" i="4" s="1"/>
  <c r="G3305" i="4" s="1"/>
  <c r="G3782" i="4" s="1"/>
  <c r="G918" i="4"/>
  <c r="G1395" i="4" s="1"/>
  <c r="G1872" i="4" s="1"/>
  <c r="G2349" i="4" s="1"/>
  <c r="G2826" i="4" s="1"/>
  <c r="G3303" i="4" s="1"/>
  <c r="G3780" i="4" s="1"/>
  <c r="F723" i="4"/>
  <c r="F721" i="4"/>
  <c r="F914" i="4"/>
  <c r="F912" i="4"/>
  <c r="F906" i="4"/>
  <c r="G852" i="4"/>
  <c r="G1329" i="4" s="1"/>
  <c r="G1806" i="4" s="1"/>
  <c r="G2283" i="4" s="1"/>
  <c r="G2760" i="4" s="1"/>
  <c r="G3237" i="4" s="1"/>
  <c r="G3714" i="4" s="1"/>
  <c r="G782" i="4"/>
  <c r="G1259" i="4" s="1"/>
  <c r="G1736" i="4" s="1"/>
  <c r="G2213" i="4" s="1"/>
  <c r="G2690" i="4" s="1"/>
  <c r="G3167" i="4" s="1"/>
  <c r="G3644" i="4" s="1"/>
  <c r="G748" i="4"/>
  <c r="G1225" i="4" s="1"/>
  <c r="G1702" i="4" s="1"/>
  <c r="G2179" i="4" s="1"/>
  <c r="G2656" i="4" s="1"/>
  <c r="G3133" i="4" s="1"/>
  <c r="G3610" i="4" s="1"/>
  <c r="G746" i="4"/>
  <c r="G1223" i="4" s="1"/>
  <c r="G1700" i="4" s="1"/>
  <c r="G744" i="4"/>
  <c r="G1221" i="4" s="1"/>
  <c r="G1698" i="4" s="1"/>
  <c r="G2175" i="4" s="1"/>
  <c r="G2652" i="4" s="1"/>
  <c r="G3129" i="4" s="1"/>
  <c r="G3606" i="4" s="1"/>
  <c r="G664" i="4"/>
  <c r="G1141" i="4" s="1"/>
  <c r="G1618" i="4" s="1"/>
  <c r="G2095" i="4" s="1"/>
  <c r="G2572" i="4" s="1"/>
  <c r="G3049" i="4" s="1"/>
  <c r="G3526" i="4" s="1"/>
  <c r="G916" i="4"/>
  <c r="G1393" i="4" s="1"/>
  <c r="G1870" i="4" s="1"/>
  <c r="G2347" i="4" s="1"/>
  <c r="F898" i="4"/>
  <c r="F896" i="4"/>
  <c r="F892" i="4"/>
  <c r="F888" i="4"/>
  <c r="F921" i="4"/>
  <c r="F919" i="4"/>
  <c r="F915" i="4"/>
  <c r="G859" i="4"/>
  <c r="G1336" i="4" s="1"/>
  <c r="G1813" i="4" s="1"/>
  <c r="G2290" i="4" s="1"/>
  <c r="G2767" i="4" s="1"/>
  <c r="G3244" i="4" s="1"/>
  <c r="G3721" i="4" s="1"/>
  <c r="G839" i="4"/>
  <c r="G1316" i="4" s="1"/>
  <c r="G1793" i="4" s="1"/>
  <c r="G2270" i="4" s="1"/>
  <c r="G2747" i="4" s="1"/>
  <c r="G3224" i="4" s="1"/>
  <c r="G3701" i="4" s="1"/>
  <c r="G833" i="4"/>
  <c r="G1310" i="4" s="1"/>
  <c r="G1787" i="4" s="1"/>
  <c r="G819" i="4"/>
  <c r="G1296" i="4" s="1"/>
  <c r="G1773" i="4" s="1"/>
  <c r="G2250" i="4" s="1"/>
  <c r="G2727" i="4" s="1"/>
  <c r="G3204" i="4" s="1"/>
  <c r="G3681" i="4" s="1"/>
  <c r="G745" i="4"/>
  <c r="G1222" i="4" s="1"/>
  <c r="G1699" i="4" s="1"/>
  <c r="G743" i="4"/>
  <c r="G1220" i="4" s="1"/>
  <c r="G1697" i="4" s="1"/>
  <c r="G2174" i="4" s="1"/>
  <c r="G2651" i="4" s="1"/>
  <c r="G3128" i="4" s="1"/>
  <c r="G3605" i="4" s="1"/>
  <c r="G741" i="4"/>
  <c r="G1218" i="4" s="1"/>
  <c r="G1695" i="4" s="1"/>
  <c r="G2172" i="4" s="1"/>
  <c r="G2649" i="4" s="1"/>
  <c r="G3126" i="4" s="1"/>
  <c r="G3603" i="4" s="1"/>
  <c r="G739" i="4"/>
  <c r="G1216" i="4" s="1"/>
  <c r="G1693" i="4" s="1"/>
  <c r="G2170" i="4" s="1"/>
  <c r="G2647" i="4" s="1"/>
  <c r="G3124" i="4" s="1"/>
  <c r="G3601" i="4" s="1"/>
  <c r="G737" i="4"/>
  <c r="G1214" i="4" s="1"/>
  <c r="G1691" i="4" s="1"/>
  <c r="G2168" i="4" s="1"/>
  <c r="G2645" i="4" s="1"/>
  <c r="G3122" i="4" s="1"/>
  <c r="G3599" i="4" s="1"/>
  <c r="F878" i="4"/>
  <c r="F852" i="4"/>
  <c r="F1329" i="4" s="1"/>
  <c r="F840" i="4"/>
  <c r="F704" i="4"/>
  <c r="F1181" i="4" s="1"/>
  <c r="G881" i="4"/>
  <c r="G1358" i="4" s="1"/>
  <c r="G1835" i="4" s="1"/>
  <c r="G2312" i="4" s="1"/>
  <c r="G2789" i="4" s="1"/>
  <c r="G3266" i="4" s="1"/>
  <c r="G3743" i="4" s="1"/>
  <c r="G873" i="4"/>
  <c r="G1350" i="4" s="1"/>
  <c r="G1827" i="4" s="1"/>
  <c r="G2304" i="4" s="1"/>
  <c r="G2781" i="4" s="1"/>
  <c r="G3258" i="4" s="1"/>
  <c r="G3735" i="4" s="1"/>
  <c r="G867" i="4"/>
  <c r="G1344" i="4" s="1"/>
  <c r="G1821" i="4" s="1"/>
  <c r="G2298" i="4" s="1"/>
  <c r="G2775" i="4" s="1"/>
  <c r="G3252" i="4" s="1"/>
  <c r="G3729" i="4" s="1"/>
  <c r="G853" i="4"/>
  <c r="G1330" i="4" s="1"/>
  <c r="G1807" i="4" s="1"/>
  <c r="G2284" i="4" s="1"/>
  <c r="G2761" i="4" s="1"/>
  <c r="G3238" i="4" s="1"/>
  <c r="G3715" i="4" s="1"/>
  <c r="G849" i="4"/>
  <c r="G1326" i="4" s="1"/>
  <c r="G1803" i="4" s="1"/>
  <c r="G2280" i="4" s="1"/>
  <c r="G2757" i="4" s="1"/>
  <c r="G3234" i="4" s="1"/>
  <c r="G3711" i="4" s="1"/>
  <c r="G845" i="4"/>
  <c r="G1322" i="4" s="1"/>
  <c r="G1799" i="4" s="1"/>
  <c r="G2276" i="4" s="1"/>
  <c r="G2753" i="4" s="1"/>
  <c r="G3230" i="4" s="1"/>
  <c r="G3707" i="4" s="1"/>
  <c r="G841" i="4"/>
  <c r="G1318" i="4" s="1"/>
  <c r="G1795" i="4" s="1"/>
  <c r="G2272" i="4" s="1"/>
  <c r="G2749" i="4" s="1"/>
  <c r="G3226" i="4" s="1"/>
  <c r="G3703" i="4" s="1"/>
  <c r="G835" i="4"/>
  <c r="G1312" i="4" s="1"/>
  <c r="G1789" i="4" s="1"/>
  <c r="G2266" i="4" s="1"/>
  <c r="G2743" i="4" s="1"/>
  <c r="G3220" i="4" s="1"/>
  <c r="G3697" i="4" s="1"/>
  <c r="G825" i="4"/>
  <c r="G1302" i="4" s="1"/>
  <c r="G1779" i="4" s="1"/>
  <c r="G2256" i="4" s="1"/>
  <c r="G2733" i="4" s="1"/>
  <c r="G3210" i="4" s="1"/>
  <c r="G3687" i="4" s="1"/>
  <c r="G823" i="4"/>
  <c r="G1300" i="4" s="1"/>
  <c r="G1777" i="4" s="1"/>
  <c r="G2254" i="4" s="1"/>
  <c r="G2731" i="4" s="1"/>
  <c r="G3208" i="4" s="1"/>
  <c r="G3685" i="4" s="1"/>
  <c r="G817" i="4"/>
  <c r="G1294" i="4" s="1"/>
  <c r="G1771" i="4" s="1"/>
  <c r="G2248" i="4" s="1"/>
  <c r="G2725" i="4" s="1"/>
  <c r="G3202" i="4" s="1"/>
  <c r="G3679" i="4" s="1"/>
  <c r="G815" i="4"/>
  <c r="G1292" i="4" s="1"/>
  <c r="G1769" i="4" s="1"/>
  <c r="G2246" i="4" s="1"/>
  <c r="G2723" i="4" s="1"/>
  <c r="G3200" i="4" s="1"/>
  <c r="G3677" i="4" s="1"/>
  <c r="G813" i="4"/>
  <c r="G1290" i="4" s="1"/>
  <c r="G1767" i="4" s="1"/>
  <c r="G2244" i="4" s="1"/>
  <c r="G2721" i="4" s="1"/>
  <c r="G3198" i="4" s="1"/>
  <c r="G3675" i="4" s="1"/>
  <c r="G811" i="4"/>
  <c r="G1288" i="4" s="1"/>
  <c r="G1765" i="4" s="1"/>
  <c r="G2242" i="4" s="1"/>
  <c r="G2719" i="4" s="1"/>
  <c r="G3196" i="4" s="1"/>
  <c r="G3673" i="4" s="1"/>
  <c r="G803" i="4"/>
  <c r="G1280" i="4" s="1"/>
  <c r="G1757" i="4" s="1"/>
  <c r="G2234" i="4" s="1"/>
  <c r="G2711" i="4" s="1"/>
  <c r="G3188" i="4" s="1"/>
  <c r="G3665" i="4" s="1"/>
  <c r="G795" i="4"/>
  <c r="G1272" i="4" s="1"/>
  <c r="G1749" i="4" s="1"/>
  <c r="G2226" i="4" s="1"/>
  <c r="G2703" i="4" s="1"/>
  <c r="G3180" i="4" s="1"/>
  <c r="G3657" i="4" s="1"/>
  <c r="G789" i="4"/>
  <c r="G1266" i="4" s="1"/>
  <c r="G1743" i="4" s="1"/>
  <c r="G2220" i="4" s="1"/>
  <c r="G2697" i="4" s="1"/>
  <c r="G3174" i="4" s="1"/>
  <c r="G3651" i="4" s="1"/>
  <c r="G779" i="4"/>
  <c r="G1256" i="4" s="1"/>
  <c r="G1733" i="4" s="1"/>
  <c r="G2210" i="4" s="1"/>
  <c r="G2687" i="4" s="1"/>
  <c r="G3164" i="4" s="1"/>
  <c r="G3641" i="4" s="1"/>
  <c r="G775" i="4"/>
  <c r="G1252" i="4" s="1"/>
  <c r="G1729" i="4" s="1"/>
  <c r="G2206" i="4" s="1"/>
  <c r="G2683" i="4" s="1"/>
  <c r="G3160" i="4" s="1"/>
  <c r="G3637" i="4" s="1"/>
  <c r="G773" i="4"/>
  <c r="G1250" i="4" s="1"/>
  <c r="G1727" i="4" s="1"/>
  <c r="G2204" i="4" s="1"/>
  <c r="G2681" i="4" s="1"/>
  <c r="G3158" i="4" s="1"/>
  <c r="G3635" i="4" s="1"/>
  <c r="G769" i="4"/>
  <c r="G1246" i="4" s="1"/>
  <c r="G1723" i="4" s="1"/>
  <c r="G2200" i="4" s="1"/>
  <c r="G2677" i="4" s="1"/>
  <c r="G3154" i="4" s="1"/>
  <c r="G3631" i="4" s="1"/>
  <c r="G767" i="4"/>
  <c r="G1244" i="4" s="1"/>
  <c r="G1721" i="4" s="1"/>
  <c r="G2198" i="4" s="1"/>
  <c r="G2675" i="4" s="1"/>
  <c r="G3152" i="4" s="1"/>
  <c r="G3629" i="4" s="1"/>
  <c r="G765" i="4"/>
  <c r="G1242" i="4" s="1"/>
  <c r="G1719" i="4" s="1"/>
  <c r="G2196" i="4" s="1"/>
  <c r="G2673" i="4" s="1"/>
  <c r="G3150" i="4" s="1"/>
  <c r="G3627" i="4" s="1"/>
  <c r="G761" i="4"/>
  <c r="G1238" i="4" s="1"/>
  <c r="G1715" i="4" s="1"/>
  <c r="G2192" i="4" s="1"/>
  <c r="G2669" i="4" s="1"/>
  <c r="G3146" i="4" s="1"/>
  <c r="G3623" i="4" s="1"/>
  <c r="G759" i="4"/>
  <c r="G1236" i="4" s="1"/>
  <c r="G1713" i="4" s="1"/>
  <c r="G2190" i="4" s="1"/>
  <c r="G2667" i="4" s="1"/>
  <c r="G3144" i="4" s="1"/>
  <c r="G3621" i="4" s="1"/>
  <c r="G757" i="4"/>
  <c r="G1234" i="4" s="1"/>
  <c r="G1711" i="4" s="1"/>
  <c r="G2188" i="4" s="1"/>
  <c r="G2665" i="4" s="1"/>
  <c r="G3142" i="4" s="1"/>
  <c r="G3619" i="4" s="1"/>
  <c r="G755" i="4"/>
  <c r="G1232" i="4" s="1"/>
  <c r="G1709" i="4" s="1"/>
  <c r="G2186" i="4" s="1"/>
  <c r="G2663" i="4" s="1"/>
  <c r="G3140" i="4" s="1"/>
  <c r="G3617" i="4" s="1"/>
  <c r="G751" i="4"/>
  <c r="G1228" i="4" s="1"/>
  <c r="G1705" i="4" s="1"/>
  <c r="G2182" i="4" s="1"/>
  <c r="G2659" i="4" s="1"/>
  <c r="G3136" i="4" s="1"/>
  <c r="G3613" i="4" s="1"/>
  <c r="G749" i="4"/>
  <c r="G1226" i="4" s="1"/>
  <c r="G1703" i="4" s="1"/>
  <c r="G2180" i="4" s="1"/>
  <c r="G2657" i="4" s="1"/>
  <c r="G3134" i="4" s="1"/>
  <c r="G3611" i="4" s="1"/>
  <c r="G747" i="4"/>
  <c r="G1224" i="4" s="1"/>
  <c r="G1701" i="4" s="1"/>
  <c r="G2178" i="4" s="1"/>
  <c r="G2655" i="4" s="1"/>
  <c r="G3132" i="4" s="1"/>
  <c r="G3609" i="4" s="1"/>
  <c r="G883" i="4"/>
  <c r="G1360" i="4" s="1"/>
  <c r="G1837" i="4" s="1"/>
  <c r="G2314" i="4" s="1"/>
  <c r="G2791" i="4" s="1"/>
  <c r="G3268" i="4" s="1"/>
  <c r="G3745" i="4" s="1"/>
  <c r="G879" i="4"/>
  <c r="G1356" i="4" s="1"/>
  <c r="G1833" i="4" s="1"/>
  <c r="G2310" i="4" s="1"/>
  <c r="G2787" i="4" s="1"/>
  <c r="G3264" i="4" s="1"/>
  <c r="G3741" i="4" s="1"/>
  <c r="G877" i="4"/>
  <c r="G1354" i="4" s="1"/>
  <c r="G1831" i="4" s="1"/>
  <c r="G2308" i="4" s="1"/>
  <c r="G2785" i="4" s="1"/>
  <c r="G3262" i="4" s="1"/>
  <c r="G3739" i="4" s="1"/>
  <c r="G875" i="4"/>
  <c r="G1352" i="4" s="1"/>
  <c r="G1829" i="4" s="1"/>
  <c r="G2306" i="4" s="1"/>
  <c r="G2783" i="4" s="1"/>
  <c r="G3260" i="4" s="1"/>
  <c r="G3737" i="4" s="1"/>
  <c r="G871" i="4"/>
  <c r="G1348" i="4" s="1"/>
  <c r="G1825" i="4" s="1"/>
  <c r="G2302" i="4" s="1"/>
  <c r="G2779" i="4" s="1"/>
  <c r="G3256" i="4" s="1"/>
  <c r="G3733" i="4" s="1"/>
  <c r="G869" i="4"/>
  <c r="G1346" i="4" s="1"/>
  <c r="G1823" i="4" s="1"/>
  <c r="G865" i="4"/>
  <c r="G1342" i="4" s="1"/>
  <c r="G1819" i="4" s="1"/>
  <c r="G2296" i="4" s="1"/>
  <c r="G2773" i="4" s="1"/>
  <c r="G3250" i="4" s="1"/>
  <c r="G3727" i="4" s="1"/>
  <c r="G863" i="4"/>
  <c r="G1340" i="4" s="1"/>
  <c r="G1817" i="4" s="1"/>
  <c r="G2294" i="4" s="1"/>
  <c r="G2771" i="4" s="1"/>
  <c r="G3248" i="4" s="1"/>
  <c r="G3725" i="4" s="1"/>
  <c r="G861" i="4"/>
  <c r="G1338" i="4" s="1"/>
  <c r="G1815" i="4" s="1"/>
  <c r="G2292" i="4" s="1"/>
  <c r="G2769" i="4" s="1"/>
  <c r="G3246" i="4" s="1"/>
  <c r="G3723" i="4" s="1"/>
  <c r="G857" i="4"/>
  <c r="G1334" i="4" s="1"/>
  <c r="G1811" i="4" s="1"/>
  <c r="G2288" i="4" s="1"/>
  <c r="G2765" i="4" s="1"/>
  <c r="G3242" i="4" s="1"/>
  <c r="G3719" i="4" s="1"/>
  <c r="G855" i="4"/>
  <c r="G1332" i="4" s="1"/>
  <c r="G1809" i="4" s="1"/>
  <c r="G2286" i="4" s="1"/>
  <c r="G2763" i="4" s="1"/>
  <c r="G3240" i="4" s="1"/>
  <c r="G3717" i="4" s="1"/>
  <c r="G851" i="4"/>
  <c r="G1328" i="4" s="1"/>
  <c r="G1805" i="4" s="1"/>
  <c r="G2282" i="4" s="1"/>
  <c r="G2759" i="4" s="1"/>
  <c r="G3236" i="4" s="1"/>
  <c r="G3713" i="4" s="1"/>
  <c r="G847" i="4"/>
  <c r="G1324" i="4" s="1"/>
  <c r="G1801" i="4" s="1"/>
  <c r="G2278" i="4" s="1"/>
  <c r="G2755" i="4" s="1"/>
  <c r="G3232" i="4" s="1"/>
  <c r="G3709" i="4" s="1"/>
  <c r="G843" i="4"/>
  <c r="G1320" i="4" s="1"/>
  <c r="G1797" i="4" s="1"/>
  <c r="G2274" i="4" s="1"/>
  <c r="G2751" i="4" s="1"/>
  <c r="G3228" i="4" s="1"/>
  <c r="G3705" i="4" s="1"/>
  <c r="G837" i="4"/>
  <c r="G1314" i="4" s="1"/>
  <c r="G1791" i="4" s="1"/>
  <c r="G2268" i="4" s="1"/>
  <c r="G2745" i="4" s="1"/>
  <c r="G3222" i="4" s="1"/>
  <c r="G3699" i="4" s="1"/>
  <c r="G831" i="4"/>
  <c r="G1308" i="4" s="1"/>
  <c r="G1785" i="4" s="1"/>
  <c r="G829" i="4"/>
  <c r="G1306" i="4" s="1"/>
  <c r="G1783" i="4" s="1"/>
  <c r="G827" i="4"/>
  <c r="G1304" i="4" s="1"/>
  <c r="G1781" i="4" s="1"/>
  <c r="G2258" i="4" s="1"/>
  <c r="G2735" i="4" s="1"/>
  <c r="G3212" i="4" s="1"/>
  <c r="G3689" i="4" s="1"/>
  <c r="G821" i="4"/>
  <c r="G1298" i="4" s="1"/>
  <c r="G1775" i="4" s="1"/>
  <c r="G2252" i="4" s="1"/>
  <c r="G2729" i="4" s="1"/>
  <c r="G3206" i="4" s="1"/>
  <c r="G3683" i="4" s="1"/>
  <c r="G809" i="4"/>
  <c r="G1286" i="4" s="1"/>
  <c r="G1763" i="4" s="1"/>
  <c r="G2240" i="4" s="1"/>
  <c r="G2717" i="4" s="1"/>
  <c r="G3194" i="4" s="1"/>
  <c r="G3671" i="4" s="1"/>
  <c r="G807" i="4"/>
  <c r="G1284" i="4" s="1"/>
  <c r="G1761" i="4" s="1"/>
  <c r="G2238" i="4" s="1"/>
  <c r="G2715" i="4" s="1"/>
  <c r="G3192" i="4" s="1"/>
  <c r="G3669" i="4" s="1"/>
  <c r="G805" i="4"/>
  <c r="G1282" i="4" s="1"/>
  <c r="G1759" i="4" s="1"/>
  <c r="G2236" i="4" s="1"/>
  <c r="G2713" i="4" s="1"/>
  <c r="G3190" i="4" s="1"/>
  <c r="G3667" i="4" s="1"/>
  <c r="G801" i="4"/>
  <c r="G1278" i="4" s="1"/>
  <c r="G1755" i="4" s="1"/>
  <c r="G2232" i="4" s="1"/>
  <c r="G2709" i="4" s="1"/>
  <c r="G3186" i="4" s="1"/>
  <c r="G3663" i="4" s="1"/>
  <c r="G799" i="4"/>
  <c r="G1276" i="4" s="1"/>
  <c r="G1753" i="4" s="1"/>
  <c r="G2230" i="4" s="1"/>
  <c r="G2707" i="4" s="1"/>
  <c r="G3184" i="4" s="1"/>
  <c r="G3661" i="4" s="1"/>
  <c r="G797" i="4"/>
  <c r="G1274" i="4" s="1"/>
  <c r="G1751" i="4" s="1"/>
  <c r="G2228" i="4" s="1"/>
  <c r="G2705" i="4" s="1"/>
  <c r="G3182" i="4" s="1"/>
  <c r="G3659" i="4" s="1"/>
  <c r="G793" i="4"/>
  <c r="G1270" i="4" s="1"/>
  <c r="G1747" i="4" s="1"/>
  <c r="G2224" i="4" s="1"/>
  <c r="G2701" i="4" s="1"/>
  <c r="G3178" i="4" s="1"/>
  <c r="G3655" i="4" s="1"/>
  <c r="G791" i="4"/>
  <c r="G1268" i="4" s="1"/>
  <c r="G1745" i="4" s="1"/>
  <c r="G2222" i="4" s="1"/>
  <c r="G2699" i="4" s="1"/>
  <c r="G3176" i="4" s="1"/>
  <c r="G3653" i="4" s="1"/>
  <c r="G787" i="4"/>
  <c r="G1264" i="4" s="1"/>
  <c r="G1741" i="4" s="1"/>
  <c r="G2218" i="4" s="1"/>
  <c r="G2695" i="4" s="1"/>
  <c r="G3172" i="4" s="1"/>
  <c r="G3649" i="4" s="1"/>
  <c r="G785" i="4"/>
  <c r="G1262" i="4" s="1"/>
  <c r="G1739" i="4" s="1"/>
  <c r="G2216" i="4" s="1"/>
  <c r="G2693" i="4" s="1"/>
  <c r="G3170" i="4" s="1"/>
  <c r="G3647" i="4" s="1"/>
  <c r="G783" i="4"/>
  <c r="G1260" i="4" s="1"/>
  <c r="G1737" i="4" s="1"/>
  <c r="G2214" i="4" s="1"/>
  <c r="G2691" i="4" s="1"/>
  <c r="G3168" i="4" s="1"/>
  <c r="G3645" i="4" s="1"/>
  <c r="G781" i="4"/>
  <c r="G1258" i="4" s="1"/>
  <c r="G1735" i="4" s="1"/>
  <c r="G2212" i="4" s="1"/>
  <c r="G2689" i="4" s="1"/>
  <c r="G3166" i="4" s="1"/>
  <c r="G3643" i="4" s="1"/>
  <c r="G777" i="4"/>
  <c r="G1254" i="4" s="1"/>
  <c r="G1731" i="4" s="1"/>
  <c r="G2208" i="4" s="1"/>
  <c r="G2685" i="4" s="1"/>
  <c r="G3162" i="4" s="1"/>
  <c r="G3639" i="4" s="1"/>
  <c r="G771" i="4"/>
  <c r="G1248" i="4" s="1"/>
  <c r="G1725" i="4" s="1"/>
  <c r="G2202" i="4" s="1"/>
  <c r="G2679" i="4" s="1"/>
  <c r="G3156" i="4" s="1"/>
  <c r="G3633" i="4" s="1"/>
  <c r="G763" i="4"/>
  <c r="G1240" i="4" s="1"/>
  <c r="G1717" i="4" s="1"/>
  <c r="G2194" i="4" s="1"/>
  <c r="G2671" i="4" s="1"/>
  <c r="G3148" i="4" s="1"/>
  <c r="G3625" i="4" s="1"/>
  <c r="G753" i="4"/>
  <c r="G1230" i="4" s="1"/>
  <c r="G1707" i="4" s="1"/>
  <c r="G2184" i="4" s="1"/>
  <c r="G2661" i="4" s="1"/>
  <c r="G3138" i="4" s="1"/>
  <c r="G3615" i="4" s="1"/>
  <c r="F905" i="4"/>
  <c r="F1382" i="4" s="1"/>
  <c r="G735" i="4"/>
  <c r="G1212" i="4" s="1"/>
  <c r="G1689" i="4" s="1"/>
  <c r="G2166" i="4" s="1"/>
  <c r="G2643" i="4" s="1"/>
  <c r="G3120" i="4" s="1"/>
  <c r="G3597" i="4" s="1"/>
  <c r="G733" i="4"/>
  <c r="G1210" i="4" s="1"/>
  <c r="G1687" i="4" s="1"/>
  <c r="G2164" i="4" s="1"/>
  <c r="G2641" i="4" s="1"/>
  <c r="G3118" i="4" s="1"/>
  <c r="G3595" i="4" s="1"/>
  <c r="G731" i="4"/>
  <c r="G1208" i="4" s="1"/>
  <c r="G1685" i="4" s="1"/>
  <c r="G2162" i="4" s="1"/>
  <c r="G2639" i="4" s="1"/>
  <c r="G3116" i="4" s="1"/>
  <c r="G3593" i="4" s="1"/>
  <c r="G729" i="4"/>
  <c r="G1206" i="4" s="1"/>
  <c r="G1683" i="4" s="1"/>
  <c r="G2160" i="4" s="1"/>
  <c r="G2637" i="4" s="1"/>
  <c r="G3114" i="4" s="1"/>
  <c r="G3591" i="4" s="1"/>
  <c r="G727" i="4"/>
  <c r="G1204" i="4" s="1"/>
  <c r="G1681" i="4" s="1"/>
  <c r="G2158" i="4" s="1"/>
  <c r="G2635" i="4" s="1"/>
  <c r="G3112" i="4" s="1"/>
  <c r="G3589" i="4" s="1"/>
  <c r="G725" i="4"/>
  <c r="G1202" i="4" s="1"/>
  <c r="G1679" i="4" s="1"/>
  <c r="G2156" i="4" s="1"/>
  <c r="G2633" i="4" s="1"/>
  <c r="G3110" i="4" s="1"/>
  <c r="G3587" i="4" s="1"/>
  <c r="G723" i="4"/>
  <c r="G1200" i="4" s="1"/>
  <c r="G1677" i="4" s="1"/>
  <c r="G2154" i="4" s="1"/>
  <c r="G2631" i="4" s="1"/>
  <c r="G3108" i="4" s="1"/>
  <c r="G3585" i="4" s="1"/>
  <c r="G721" i="4"/>
  <c r="G1198" i="4" s="1"/>
  <c r="G1675" i="4" s="1"/>
  <c r="G2152" i="4" s="1"/>
  <c r="G2629" i="4" s="1"/>
  <c r="G3106" i="4" s="1"/>
  <c r="G3583" i="4" s="1"/>
  <c r="G719" i="4"/>
  <c r="G1196" i="4" s="1"/>
  <c r="G1673" i="4" s="1"/>
  <c r="G2150" i="4" s="1"/>
  <c r="G2627" i="4" s="1"/>
  <c r="G3104" i="4" s="1"/>
  <c r="G3581" i="4" s="1"/>
  <c r="G717" i="4"/>
  <c r="G1194" i="4" s="1"/>
  <c r="G1671" i="4" s="1"/>
  <c r="G2148" i="4" s="1"/>
  <c r="G2625" i="4" s="1"/>
  <c r="G3102" i="4" s="1"/>
  <c r="G3579" i="4" s="1"/>
  <c r="G715" i="4"/>
  <c r="G1192" i="4" s="1"/>
  <c r="G1669" i="4" s="1"/>
  <c r="G2146" i="4" s="1"/>
  <c r="G2623" i="4" s="1"/>
  <c r="G3100" i="4" s="1"/>
  <c r="G3577" i="4" s="1"/>
  <c r="G713" i="4"/>
  <c r="G1190" i="4" s="1"/>
  <c r="G1667" i="4" s="1"/>
  <c r="G2144" i="4" s="1"/>
  <c r="G2621" i="4" s="1"/>
  <c r="G3098" i="4" s="1"/>
  <c r="G3575" i="4" s="1"/>
  <c r="G711" i="4"/>
  <c r="G1188" i="4" s="1"/>
  <c r="G1665" i="4" s="1"/>
  <c r="G2142" i="4" s="1"/>
  <c r="G2619" i="4" s="1"/>
  <c r="G3096" i="4" s="1"/>
  <c r="G3573" i="4" s="1"/>
  <c r="G709" i="4"/>
  <c r="G1186" i="4" s="1"/>
  <c r="G1663" i="4" s="1"/>
  <c r="G2140" i="4" s="1"/>
  <c r="G2617" i="4" s="1"/>
  <c r="G3094" i="4" s="1"/>
  <c r="G3571" i="4" s="1"/>
  <c r="G707" i="4"/>
  <c r="G1184" i="4" s="1"/>
  <c r="G1661" i="4" s="1"/>
  <c r="G2138" i="4" s="1"/>
  <c r="G2615" i="4" s="1"/>
  <c r="G3092" i="4" s="1"/>
  <c r="G3569" i="4" s="1"/>
  <c r="G705" i="4"/>
  <c r="G1182" i="4" s="1"/>
  <c r="G1659" i="4" s="1"/>
  <c r="G2136" i="4" s="1"/>
  <c r="G2613" i="4" s="1"/>
  <c r="G3090" i="4" s="1"/>
  <c r="G3567" i="4" s="1"/>
  <c r="G703" i="4"/>
  <c r="G1180" i="4" s="1"/>
  <c r="G1657" i="4" s="1"/>
  <c r="G2134" i="4" s="1"/>
  <c r="G2611" i="4" s="1"/>
  <c r="G3088" i="4" s="1"/>
  <c r="G3565" i="4" s="1"/>
  <c r="G701" i="4"/>
  <c r="G1178" i="4" s="1"/>
  <c r="G1655" i="4" s="1"/>
  <c r="G2132" i="4" s="1"/>
  <c r="G2609" i="4" s="1"/>
  <c r="G3086" i="4" s="1"/>
  <c r="G3563" i="4" s="1"/>
  <c r="G699" i="4"/>
  <c r="G1176" i="4" s="1"/>
  <c r="G1653" i="4" s="1"/>
  <c r="G2130" i="4" s="1"/>
  <c r="G2607" i="4" s="1"/>
  <c r="G3084" i="4" s="1"/>
  <c r="G3561" i="4" s="1"/>
  <c r="G697" i="4"/>
  <c r="G1174" i="4" s="1"/>
  <c r="G1651" i="4" s="1"/>
  <c r="G2128" i="4" s="1"/>
  <c r="G2605" i="4" s="1"/>
  <c r="G3082" i="4" s="1"/>
  <c r="G3559" i="4" s="1"/>
  <c r="G695" i="4"/>
  <c r="G1172" i="4" s="1"/>
  <c r="G1649" i="4" s="1"/>
  <c r="G2126" i="4" s="1"/>
  <c r="G2603" i="4" s="1"/>
  <c r="G3080" i="4" s="1"/>
  <c r="G3557" i="4" s="1"/>
  <c r="G693" i="4"/>
  <c r="G1170" i="4" s="1"/>
  <c r="G1647" i="4" s="1"/>
  <c r="G2124" i="4" s="1"/>
  <c r="G2601" i="4" s="1"/>
  <c r="G3078" i="4" s="1"/>
  <c r="G3555" i="4" s="1"/>
  <c r="G691" i="4"/>
  <c r="G1168" i="4" s="1"/>
  <c r="G1645" i="4" s="1"/>
  <c r="G2122" i="4" s="1"/>
  <c r="G2599" i="4" s="1"/>
  <c r="G3076" i="4" s="1"/>
  <c r="G3553" i="4" s="1"/>
  <c r="G689" i="4"/>
  <c r="G1166" i="4" s="1"/>
  <c r="G1643" i="4" s="1"/>
  <c r="G2120" i="4" s="1"/>
  <c r="G2597" i="4" s="1"/>
  <c r="G3074" i="4" s="1"/>
  <c r="G3551" i="4" s="1"/>
  <c r="G687" i="4"/>
  <c r="G1164" i="4" s="1"/>
  <c r="G1641" i="4" s="1"/>
  <c r="G2118" i="4" s="1"/>
  <c r="G2595" i="4" s="1"/>
  <c r="G3072" i="4" s="1"/>
  <c r="G3549" i="4" s="1"/>
  <c r="G685" i="4"/>
  <c r="G1162" i="4" s="1"/>
  <c r="G1639" i="4" s="1"/>
  <c r="G2116" i="4" s="1"/>
  <c r="G2593" i="4" s="1"/>
  <c r="G3070" i="4" s="1"/>
  <c r="G3547" i="4" s="1"/>
  <c r="G683" i="4"/>
  <c r="G1160" i="4" s="1"/>
  <c r="G1637" i="4" s="1"/>
  <c r="G2114" i="4" s="1"/>
  <c r="G2591" i="4" s="1"/>
  <c r="G3068" i="4" s="1"/>
  <c r="G3545" i="4" s="1"/>
  <c r="G681" i="4"/>
  <c r="G1158" i="4" s="1"/>
  <c r="G1635" i="4" s="1"/>
  <c r="G2112" i="4" s="1"/>
  <c r="G2589" i="4" s="1"/>
  <c r="G3066" i="4" s="1"/>
  <c r="G3543" i="4" s="1"/>
  <c r="G679" i="4"/>
  <c r="G1156" i="4" s="1"/>
  <c r="G1633" i="4" s="1"/>
  <c r="G2110" i="4" s="1"/>
  <c r="G2587" i="4" s="1"/>
  <c r="G3064" i="4" s="1"/>
  <c r="G3541" i="4" s="1"/>
  <c r="G677" i="4"/>
  <c r="G1154" i="4" s="1"/>
  <c r="G1631" i="4" s="1"/>
  <c r="G2108" i="4" s="1"/>
  <c r="G2585" i="4" s="1"/>
  <c r="G3062" i="4" s="1"/>
  <c r="G3539" i="4" s="1"/>
  <c r="G675" i="4"/>
  <c r="G1152" i="4" s="1"/>
  <c r="G1629" i="4" s="1"/>
  <c r="G2106" i="4" s="1"/>
  <c r="G2583" i="4" s="1"/>
  <c r="G3060" i="4" s="1"/>
  <c r="G3537" i="4" s="1"/>
  <c r="G673" i="4"/>
  <c r="G1150" i="4" s="1"/>
  <c r="G1627" i="4" s="1"/>
  <c r="G2104" i="4" s="1"/>
  <c r="G2581" i="4" s="1"/>
  <c r="G3058" i="4" s="1"/>
  <c r="G3535" i="4" s="1"/>
  <c r="G671" i="4"/>
  <c r="G1148" i="4" s="1"/>
  <c r="G1625" i="4" s="1"/>
  <c r="G2102" i="4" s="1"/>
  <c r="G2579" i="4" s="1"/>
  <c r="G3056" i="4" s="1"/>
  <c r="G3533" i="4" s="1"/>
  <c r="G669" i="4"/>
  <c r="G1146" i="4" s="1"/>
  <c r="G1623" i="4" s="1"/>
  <c r="G2100" i="4" s="1"/>
  <c r="G2577" i="4" s="1"/>
  <c r="G3054" i="4" s="1"/>
  <c r="G3531" i="4" s="1"/>
  <c r="G667" i="4"/>
  <c r="G1144" i="4" s="1"/>
  <c r="G1621" i="4" s="1"/>
  <c r="G2098" i="4" s="1"/>
  <c r="G2575" i="4" s="1"/>
  <c r="G3052" i="4" s="1"/>
  <c r="G3529" i="4" s="1"/>
  <c r="G665" i="4"/>
  <c r="G1142" i="4" s="1"/>
  <c r="G1619" i="4" s="1"/>
  <c r="G2096" i="4" s="1"/>
  <c r="G2573" i="4" s="1"/>
  <c r="G3050" i="4" s="1"/>
  <c r="G3527" i="4" s="1"/>
  <c r="G663" i="4"/>
  <c r="G1140" i="4" s="1"/>
  <c r="G1617" i="4" s="1"/>
  <c r="G2094" i="4" s="1"/>
  <c r="G2571" i="4" s="1"/>
  <c r="G3048" i="4" s="1"/>
  <c r="G3525" i="4" s="1"/>
  <c r="G661" i="4"/>
  <c r="G1138" i="4" s="1"/>
  <c r="G1615" i="4" s="1"/>
  <c r="G2092" i="4" s="1"/>
  <c r="G2569" i="4" s="1"/>
  <c r="G3046" i="4" s="1"/>
  <c r="G3523" i="4" s="1"/>
  <c r="G659" i="4"/>
  <c r="G1136" i="4" s="1"/>
  <c r="G1613" i="4" s="1"/>
  <c r="G2090" i="4" s="1"/>
  <c r="G2567" i="4" s="1"/>
  <c r="G3044" i="4" s="1"/>
  <c r="G3521" i="4" s="1"/>
  <c r="G914" i="4"/>
  <c r="G1391" i="4" s="1"/>
  <c r="G1868" i="4" s="1"/>
  <c r="G2345" i="4" s="1"/>
  <c r="G912" i="4"/>
  <c r="G1389" i="4" s="1"/>
  <c r="G1866" i="4" s="1"/>
  <c r="G2343" i="4" s="1"/>
  <c r="G910" i="4"/>
  <c r="G1387" i="4" s="1"/>
  <c r="G1864" i="4" s="1"/>
  <c r="G2341" i="4" s="1"/>
  <c r="G908" i="4"/>
  <c r="G1385" i="4" s="1"/>
  <c r="G1862" i="4" s="1"/>
  <c r="G2339" i="4" s="1"/>
  <c r="G906" i="4"/>
  <c r="G1383" i="4" s="1"/>
  <c r="G1860" i="4" s="1"/>
  <c r="G2337" i="4" s="1"/>
  <c r="G2814" i="4" s="1"/>
  <c r="G3291" i="4" s="1"/>
  <c r="G3768" i="4" s="1"/>
  <c r="G904" i="4"/>
  <c r="G1381" i="4" s="1"/>
  <c r="G1858" i="4" s="1"/>
  <c r="G2335" i="4" s="1"/>
  <c r="G2812" i="4" s="1"/>
  <c r="G3289" i="4" s="1"/>
  <c r="G3766" i="4" s="1"/>
  <c r="G902" i="4"/>
  <c r="G1379" i="4" s="1"/>
  <c r="G1856" i="4" s="1"/>
  <c r="G2333" i="4" s="1"/>
  <c r="G2810" i="4" s="1"/>
  <c r="G3287" i="4" s="1"/>
  <c r="G3764" i="4" s="1"/>
  <c r="G900" i="4"/>
  <c r="G1377" i="4" s="1"/>
  <c r="G1854" i="4" s="1"/>
  <c r="G2331" i="4" s="1"/>
  <c r="G2808" i="4" s="1"/>
  <c r="G3285" i="4" s="1"/>
  <c r="G3762" i="4" s="1"/>
  <c r="G898" i="4"/>
  <c r="G1375" i="4" s="1"/>
  <c r="G1852" i="4" s="1"/>
  <c r="G2329" i="4" s="1"/>
  <c r="G2806" i="4" s="1"/>
  <c r="G3283" i="4" s="1"/>
  <c r="G3760" i="4" s="1"/>
  <c r="G896" i="4"/>
  <c r="G1373" i="4" s="1"/>
  <c r="G1850" i="4" s="1"/>
  <c r="G2327" i="4" s="1"/>
  <c r="G2804" i="4" s="1"/>
  <c r="G3281" i="4" s="1"/>
  <c r="G3758" i="4" s="1"/>
  <c r="G894" i="4"/>
  <c r="G1371" i="4" s="1"/>
  <c r="G1848" i="4" s="1"/>
  <c r="G2325" i="4" s="1"/>
  <c r="G2802" i="4" s="1"/>
  <c r="G3279" i="4" s="1"/>
  <c r="G3756" i="4" s="1"/>
  <c r="G892" i="4"/>
  <c r="G1369" i="4" s="1"/>
  <c r="G1846" i="4" s="1"/>
  <c r="G2323" i="4" s="1"/>
  <c r="G2800" i="4" s="1"/>
  <c r="G3277" i="4" s="1"/>
  <c r="G3754" i="4" s="1"/>
  <c r="G890" i="4"/>
  <c r="G1367" i="4" s="1"/>
  <c r="G1844" i="4" s="1"/>
  <c r="G2321" i="4" s="1"/>
  <c r="G2798" i="4" s="1"/>
  <c r="G3275" i="4" s="1"/>
  <c r="G3752" i="4" s="1"/>
  <c r="G888" i="4"/>
  <c r="G1365" i="4" s="1"/>
  <c r="G1842" i="4" s="1"/>
  <c r="G2319" i="4" s="1"/>
  <c r="G2796" i="4" s="1"/>
  <c r="G3273" i="4" s="1"/>
  <c r="G3750" i="4" s="1"/>
  <c r="G886" i="4"/>
  <c r="G1363" i="4" s="1"/>
  <c r="G1840" i="4" s="1"/>
  <c r="G2317" i="4" s="1"/>
  <c r="G2794" i="4" s="1"/>
  <c r="G3271" i="4" s="1"/>
  <c r="G3748" i="4" s="1"/>
  <c r="G923" i="4"/>
  <c r="G1400" i="4" s="1"/>
  <c r="G1877" i="4" s="1"/>
  <c r="G2354" i="4" s="1"/>
  <c r="G2831" i="4" s="1"/>
  <c r="G3308" i="4" s="1"/>
  <c r="G3785" i="4" s="1"/>
  <c r="G921" i="4"/>
  <c r="G1398" i="4" s="1"/>
  <c r="G1875" i="4" s="1"/>
  <c r="G2352" i="4" s="1"/>
  <c r="G2829" i="4" s="1"/>
  <c r="G3306" i="4" s="1"/>
  <c r="G3783" i="4" s="1"/>
  <c r="G919" i="4"/>
  <c r="G1396" i="4" s="1"/>
  <c r="G1873" i="4" s="1"/>
  <c r="G2350" i="4" s="1"/>
  <c r="G2827" i="4" s="1"/>
  <c r="G3304" i="4" s="1"/>
  <c r="G3781" i="4" s="1"/>
  <c r="G917" i="4"/>
  <c r="G1394" i="4" s="1"/>
  <c r="G1871" i="4" s="1"/>
  <c r="G2348" i="4" s="1"/>
  <c r="G915" i="4"/>
  <c r="F884" i="4"/>
  <c r="F1361" i="4" s="1"/>
  <c r="F907" i="4"/>
  <c r="F903" i="4"/>
  <c r="F1380" i="4" s="1"/>
  <c r="F897" i="4"/>
  <c r="F895" i="4"/>
  <c r="F889" i="4"/>
  <c r="F1366" i="4" s="1"/>
  <c r="F922" i="4"/>
  <c r="F875" i="4"/>
  <c r="F1352" i="4" s="1"/>
  <c r="F869" i="4"/>
  <c r="F1346" i="4" s="1"/>
  <c r="F867" i="4"/>
  <c r="F1344" i="4" s="1"/>
  <c r="F853" i="4"/>
  <c r="F1330" i="4" s="1"/>
  <c r="F851" i="4"/>
  <c r="F1328" i="4" s="1"/>
  <c r="F845" i="4"/>
  <c r="F1322" i="4" s="1"/>
  <c r="F817" i="4"/>
  <c r="F1294" i="4" s="1"/>
  <c r="F799" i="4"/>
  <c r="F1276" i="4" s="1"/>
  <c r="G884" i="4"/>
  <c r="G1361" i="4" s="1"/>
  <c r="G1838" i="4" s="1"/>
  <c r="G2315" i="4" s="1"/>
  <c r="G2792" i="4" s="1"/>
  <c r="G3269" i="4" s="1"/>
  <c r="G3746" i="4" s="1"/>
  <c r="G882" i="4"/>
  <c r="G1359" i="4" s="1"/>
  <c r="G1836" i="4" s="1"/>
  <c r="G2313" i="4" s="1"/>
  <c r="G2790" i="4" s="1"/>
  <c r="G3267" i="4" s="1"/>
  <c r="G3744" i="4" s="1"/>
  <c r="G880" i="4"/>
  <c r="G1357" i="4" s="1"/>
  <c r="G1834" i="4" s="1"/>
  <c r="G2311" i="4" s="1"/>
  <c r="G2788" i="4" s="1"/>
  <c r="G3265" i="4" s="1"/>
  <c r="G3742" i="4" s="1"/>
  <c r="G878" i="4"/>
  <c r="G1355" i="4" s="1"/>
  <c r="G1832" i="4" s="1"/>
  <c r="G2309" i="4" s="1"/>
  <c r="G2786" i="4" s="1"/>
  <c r="G3263" i="4" s="1"/>
  <c r="G3740" i="4" s="1"/>
  <c r="G876" i="4"/>
  <c r="G1353" i="4" s="1"/>
  <c r="G1830" i="4" s="1"/>
  <c r="G2307" i="4" s="1"/>
  <c r="G2784" i="4" s="1"/>
  <c r="G3261" i="4" s="1"/>
  <c r="G3738" i="4" s="1"/>
  <c r="G874" i="4"/>
  <c r="G1351" i="4" s="1"/>
  <c r="G1828" i="4" s="1"/>
  <c r="G2305" i="4" s="1"/>
  <c r="G2782" i="4" s="1"/>
  <c r="G3259" i="4" s="1"/>
  <c r="G3736" i="4" s="1"/>
  <c r="G872" i="4"/>
  <c r="G1349" i="4" s="1"/>
  <c r="G1826" i="4" s="1"/>
  <c r="G2303" i="4" s="1"/>
  <c r="G2780" i="4" s="1"/>
  <c r="G3257" i="4" s="1"/>
  <c r="G3734" i="4" s="1"/>
  <c r="G870" i="4"/>
  <c r="G1347" i="4" s="1"/>
  <c r="G1824" i="4" s="1"/>
  <c r="G2301" i="4" s="1"/>
  <c r="G2778" i="4" s="1"/>
  <c r="G3255" i="4" s="1"/>
  <c r="G3732" i="4" s="1"/>
  <c r="G868" i="4"/>
  <c r="G1345" i="4" s="1"/>
  <c r="G1822" i="4" s="1"/>
  <c r="G866" i="4"/>
  <c r="G1343" i="4" s="1"/>
  <c r="G1820" i="4" s="1"/>
  <c r="G2297" i="4" s="1"/>
  <c r="G2774" i="4" s="1"/>
  <c r="G3251" i="4" s="1"/>
  <c r="G3728" i="4" s="1"/>
  <c r="G864" i="4"/>
  <c r="G1341" i="4" s="1"/>
  <c r="G1818" i="4" s="1"/>
  <c r="G2295" i="4" s="1"/>
  <c r="G2772" i="4" s="1"/>
  <c r="G3249" i="4" s="1"/>
  <c r="G3726" i="4" s="1"/>
  <c r="G862" i="4"/>
  <c r="G1339" i="4" s="1"/>
  <c r="G1816" i="4" s="1"/>
  <c r="G2293" i="4" s="1"/>
  <c r="G2770" i="4" s="1"/>
  <c r="G3247" i="4" s="1"/>
  <c r="G3724" i="4" s="1"/>
  <c r="G860" i="4"/>
  <c r="G1337" i="4" s="1"/>
  <c r="G1814" i="4" s="1"/>
  <c r="G2291" i="4" s="1"/>
  <c r="G2768" i="4" s="1"/>
  <c r="G3245" i="4" s="1"/>
  <c r="G3722" i="4" s="1"/>
  <c r="G858" i="4"/>
  <c r="G1335" i="4" s="1"/>
  <c r="G1812" i="4" s="1"/>
  <c r="G2289" i="4" s="1"/>
  <c r="G2766" i="4" s="1"/>
  <c r="G3243" i="4" s="1"/>
  <c r="G3720" i="4" s="1"/>
  <c r="G856" i="4"/>
  <c r="G1333" i="4" s="1"/>
  <c r="G1810" i="4" s="1"/>
  <c r="G2287" i="4" s="1"/>
  <c r="G2764" i="4" s="1"/>
  <c r="G3241" i="4" s="1"/>
  <c r="G3718" i="4" s="1"/>
  <c r="G854" i="4"/>
  <c r="G1331" i="4" s="1"/>
  <c r="G1808" i="4" s="1"/>
  <c r="G2285" i="4" s="1"/>
  <c r="G2762" i="4" s="1"/>
  <c r="G3239" i="4" s="1"/>
  <c r="G3716" i="4" s="1"/>
  <c r="G850" i="4"/>
  <c r="G1327" i="4" s="1"/>
  <c r="G1804" i="4" s="1"/>
  <c r="G2281" i="4" s="1"/>
  <c r="G2758" i="4" s="1"/>
  <c r="G3235" i="4" s="1"/>
  <c r="G3712" i="4" s="1"/>
  <c r="G848" i="4"/>
  <c r="G1325" i="4" s="1"/>
  <c r="G1802" i="4" s="1"/>
  <c r="G2279" i="4" s="1"/>
  <c r="G2756" i="4" s="1"/>
  <c r="G3233" i="4" s="1"/>
  <c r="G3710" i="4" s="1"/>
  <c r="G846" i="4"/>
  <c r="G1323" i="4" s="1"/>
  <c r="G1800" i="4" s="1"/>
  <c r="G2277" i="4" s="1"/>
  <c r="G2754" i="4" s="1"/>
  <c r="G3231" i="4" s="1"/>
  <c r="G3708" i="4" s="1"/>
  <c r="G844" i="4"/>
  <c r="G1321" i="4" s="1"/>
  <c r="G1798" i="4" s="1"/>
  <c r="G2275" i="4" s="1"/>
  <c r="G2752" i="4" s="1"/>
  <c r="G3229" i="4" s="1"/>
  <c r="G3706" i="4" s="1"/>
  <c r="G842" i="4"/>
  <c r="G1319" i="4" s="1"/>
  <c r="G1796" i="4" s="1"/>
  <c r="G2273" i="4" s="1"/>
  <c r="G2750" i="4" s="1"/>
  <c r="G3227" i="4" s="1"/>
  <c r="G3704" i="4" s="1"/>
  <c r="G840" i="4"/>
  <c r="G1317" i="4" s="1"/>
  <c r="G1794" i="4" s="1"/>
  <c r="G2271" i="4" s="1"/>
  <c r="G2748" i="4" s="1"/>
  <c r="G3225" i="4" s="1"/>
  <c r="G3702" i="4" s="1"/>
  <c r="G838" i="4"/>
  <c r="G1315" i="4" s="1"/>
  <c r="G1792" i="4" s="1"/>
  <c r="G2269" i="4" s="1"/>
  <c r="G2746" i="4" s="1"/>
  <c r="G3223" i="4" s="1"/>
  <c r="G3700" i="4" s="1"/>
  <c r="G836" i="4"/>
  <c r="G1313" i="4" s="1"/>
  <c r="G1790" i="4" s="1"/>
  <c r="G2267" i="4" s="1"/>
  <c r="G2744" i="4" s="1"/>
  <c r="G3221" i="4" s="1"/>
  <c r="G3698" i="4" s="1"/>
  <c r="G834" i="4"/>
  <c r="G1311" i="4" s="1"/>
  <c r="G1788" i="4" s="1"/>
  <c r="G832" i="4"/>
  <c r="G1309" i="4" s="1"/>
  <c r="G1786" i="4" s="1"/>
  <c r="G830" i="4"/>
  <c r="G1307" i="4" s="1"/>
  <c r="G1784" i="4" s="1"/>
  <c r="G828" i="4"/>
  <c r="G1305" i="4" s="1"/>
  <c r="G1782" i="4" s="1"/>
  <c r="G2259" i="4" s="1"/>
  <c r="G2736" i="4" s="1"/>
  <c r="G3213" i="4" s="1"/>
  <c r="G3690" i="4" s="1"/>
  <c r="G826" i="4"/>
  <c r="G1303" i="4" s="1"/>
  <c r="G1780" i="4" s="1"/>
  <c r="G2257" i="4" s="1"/>
  <c r="G2734" i="4" s="1"/>
  <c r="G3211" i="4" s="1"/>
  <c r="G3688" i="4" s="1"/>
  <c r="G824" i="4"/>
  <c r="G1301" i="4" s="1"/>
  <c r="G1778" i="4" s="1"/>
  <c r="G2255" i="4" s="1"/>
  <c r="G2732" i="4" s="1"/>
  <c r="G3209" i="4" s="1"/>
  <c r="G3686" i="4" s="1"/>
  <c r="G822" i="4"/>
  <c r="G1299" i="4" s="1"/>
  <c r="G1776" i="4" s="1"/>
  <c r="G2253" i="4" s="1"/>
  <c r="G2730" i="4" s="1"/>
  <c r="G3207" i="4" s="1"/>
  <c r="G3684" i="4" s="1"/>
  <c r="G820" i="4"/>
  <c r="G1297" i="4" s="1"/>
  <c r="G1774" i="4" s="1"/>
  <c r="G2251" i="4" s="1"/>
  <c r="G2728" i="4" s="1"/>
  <c r="G3205" i="4" s="1"/>
  <c r="G3682" i="4" s="1"/>
  <c r="G818" i="4"/>
  <c r="G1295" i="4" s="1"/>
  <c r="G1772" i="4" s="1"/>
  <c r="G2249" i="4" s="1"/>
  <c r="G2726" i="4" s="1"/>
  <c r="G3203" i="4" s="1"/>
  <c r="G3680" i="4" s="1"/>
  <c r="G816" i="4"/>
  <c r="G1293" i="4" s="1"/>
  <c r="G1770" i="4" s="1"/>
  <c r="G2247" i="4" s="1"/>
  <c r="G2724" i="4" s="1"/>
  <c r="G3201" i="4" s="1"/>
  <c r="G3678" i="4" s="1"/>
  <c r="G814" i="4"/>
  <c r="G1291" i="4" s="1"/>
  <c r="G1768" i="4" s="1"/>
  <c r="G2245" i="4" s="1"/>
  <c r="G2722" i="4" s="1"/>
  <c r="G3199" i="4" s="1"/>
  <c r="G3676" i="4" s="1"/>
  <c r="G812" i="4"/>
  <c r="G1289" i="4" s="1"/>
  <c r="G1766" i="4" s="1"/>
  <c r="G2243" i="4" s="1"/>
  <c r="G2720" i="4" s="1"/>
  <c r="G3197" i="4" s="1"/>
  <c r="G3674" i="4" s="1"/>
  <c r="G810" i="4"/>
  <c r="G1287" i="4" s="1"/>
  <c r="G1764" i="4" s="1"/>
  <c r="G2241" i="4" s="1"/>
  <c r="G2718" i="4" s="1"/>
  <c r="G3195" i="4" s="1"/>
  <c r="G3672" i="4" s="1"/>
  <c r="G808" i="4"/>
  <c r="G1285" i="4" s="1"/>
  <c r="G1762" i="4" s="1"/>
  <c r="G2239" i="4" s="1"/>
  <c r="G2716" i="4" s="1"/>
  <c r="G3193" i="4" s="1"/>
  <c r="G3670" i="4" s="1"/>
  <c r="G806" i="4"/>
  <c r="G1283" i="4" s="1"/>
  <c r="G1760" i="4" s="1"/>
  <c r="G2237" i="4" s="1"/>
  <c r="G2714" i="4" s="1"/>
  <c r="G3191" i="4" s="1"/>
  <c r="G3668" i="4" s="1"/>
  <c r="G804" i="4"/>
  <c r="G1281" i="4" s="1"/>
  <c r="G1758" i="4" s="1"/>
  <c r="G2235" i="4" s="1"/>
  <c r="G2712" i="4" s="1"/>
  <c r="G3189" i="4" s="1"/>
  <c r="G3666" i="4" s="1"/>
  <c r="G802" i="4"/>
  <c r="G1279" i="4" s="1"/>
  <c r="G1756" i="4" s="1"/>
  <c r="G2233" i="4" s="1"/>
  <c r="G2710" i="4" s="1"/>
  <c r="G3187" i="4" s="1"/>
  <c r="G3664" i="4" s="1"/>
  <c r="G800" i="4"/>
  <c r="G1277" i="4" s="1"/>
  <c r="G1754" i="4" s="1"/>
  <c r="G2231" i="4" s="1"/>
  <c r="G2708" i="4" s="1"/>
  <c r="G3185" i="4" s="1"/>
  <c r="G3662" i="4" s="1"/>
  <c r="G798" i="4"/>
  <c r="G1275" i="4" s="1"/>
  <c r="G1752" i="4" s="1"/>
  <c r="G2229" i="4" s="1"/>
  <c r="G2706" i="4" s="1"/>
  <c r="G3183" i="4" s="1"/>
  <c r="G3660" i="4" s="1"/>
  <c r="G796" i="4"/>
  <c r="G1273" i="4" s="1"/>
  <c r="G1750" i="4" s="1"/>
  <c r="G2227" i="4" s="1"/>
  <c r="G2704" i="4" s="1"/>
  <c r="G3181" i="4" s="1"/>
  <c r="G3658" i="4" s="1"/>
  <c r="G794" i="4"/>
  <c r="G1271" i="4" s="1"/>
  <c r="G1748" i="4" s="1"/>
  <c r="G2225" i="4" s="1"/>
  <c r="G2702" i="4" s="1"/>
  <c r="G3179" i="4" s="1"/>
  <c r="G3656" i="4" s="1"/>
  <c r="G792" i="4"/>
  <c r="G1269" i="4" s="1"/>
  <c r="G1746" i="4" s="1"/>
  <c r="G2223" i="4" s="1"/>
  <c r="G2700" i="4" s="1"/>
  <c r="G3177" i="4" s="1"/>
  <c r="G3654" i="4" s="1"/>
  <c r="G790" i="4"/>
  <c r="G1267" i="4" s="1"/>
  <c r="G1744" i="4" s="1"/>
  <c r="G2221" i="4" s="1"/>
  <c r="G2698" i="4" s="1"/>
  <c r="G3175" i="4" s="1"/>
  <c r="G3652" i="4" s="1"/>
  <c r="G788" i="4"/>
  <c r="G1265" i="4" s="1"/>
  <c r="G1742" i="4" s="1"/>
  <c r="G2219" i="4" s="1"/>
  <c r="G2696" i="4" s="1"/>
  <c r="G3173" i="4" s="1"/>
  <c r="G3650" i="4" s="1"/>
  <c r="G786" i="4"/>
  <c r="G1263" i="4" s="1"/>
  <c r="G1740" i="4" s="1"/>
  <c r="G2217" i="4" s="1"/>
  <c r="G2694" i="4" s="1"/>
  <c r="G3171" i="4" s="1"/>
  <c r="G3648" i="4" s="1"/>
  <c r="G784" i="4"/>
  <c r="G1261" i="4" s="1"/>
  <c r="G1738" i="4" s="1"/>
  <c r="G2215" i="4" s="1"/>
  <c r="G2692" i="4" s="1"/>
  <c r="G3169" i="4" s="1"/>
  <c r="G3646" i="4" s="1"/>
  <c r="G780" i="4"/>
  <c r="G1257" i="4" s="1"/>
  <c r="G1734" i="4" s="1"/>
  <c r="G2211" i="4" s="1"/>
  <c r="G2688" i="4" s="1"/>
  <c r="G3165" i="4" s="1"/>
  <c r="G3642" i="4" s="1"/>
  <c r="G778" i="4"/>
  <c r="G1255" i="4" s="1"/>
  <c r="G1732" i="4" s="1"/>
  <c r="G2209" i="4" s="1"/>
  <c r="G2686" i="4" s="1"/>
  <c r="G3163" i="4" s="1"/>
  <c r="G3640" i="4" s="1"/>
  <c r="G776" i="4"/>
  <c r="G1253" i="4" s="1"/>
  <c r="G1730" i="4" s="1"/>
  <c r="G2207" i="4" s="1"/>
  <c r="G2684" i="4" s="1"/>
  <c r="G3161" i="4" s="1"/>
  <c r="G3638" i="4" s="1"/>
  <c r="G774" i="4"/>
  <c r="G1251" i="4" s="1"/>
  <c r="G1728" i="4" s="1"/>
  <c r="G2205" i="4" s="1"/>
  <c r="G2682" i="4" s="1"/>
  <c r="G3159" i="4" s="1"/>
  <c r="G3636" i="4" s="1"/>
  <c r="G772" i="4"/>
  <c r="G1249" i="4" s="1"/>
  <c r="G1726" i="4" s="1"/>
  <c r="G2203" i="4" s="1"/>
  <c r="G2680" i="4" s="1"/>
  <c r="G3157" i="4" s="1"/>
  <c r="G3634" i="4" s="1"/>
  <c r="G770" i="4"/>
  <c r="G1247" i="4" s="1"/>
  <c r="G1724" i="4" s="1"/>
  <c r="G2201" i="4" s="1"/>
  <c r="G2678" i="4" s="1"/>
  <c r="G3155" i="4" s="1"/>
  <c r="G3632" i="4" s="1"/>
  <c r="G768" i="4"/>
  <c r="G1245" i="4" s="1"/>
  <c r="G1722" i="4" s="1"/>
  <c r="G2199" i="4" s="1"/>
  <c r="G2676" i="4" s="1"/>
  <c r="G3153" i="4" s="1"/>
  <c r="G3630" i="4" s="1"/>
  <c r="G766" i="4"/>
  <c r="G1243" i="4" s="1"/>
  <c r="G1720" i="4" s="1"/>
  <c r="G2197" i="4" s="1"/>
  <c r="G2674" i="4" s="1"/>
  <c r="G3151" i="4" s="1"/>
  <c r="G3628" i="4" s="1"/>
  <c r="G764" i="4"/>
  <c r="G1241" i="4" s="1"/>
  <c r="G1718" i="4" s="1"/>
  <c r="G2195" i="4" s="1"/>
  <c r="G2672" i="4" s="1"/>
  <c r="G3149" i="4" s="1"/>
  <c r="G3626" i="4" s="1"/>
  <c r="G762" i="4"/>
  <c r="G1239" i="4" s="1"/>
  <c r="G1716" i="4" s="1"/>
  <c r="G2193" i="4" s="1"/>
  <c r="G2670" i="4" s="1"/>
  <c r="G3147" i="4" s="1"/>
  <c r="G3624" i="4" s="1"/>
  <c r="G760" i="4"/>
  <c r="G1237" i="4" s="1"/>
  <c r="G1714" i="4" s="1"/>
  <c r="G2191" i="4" s="1"/>
  <c r="G2668" i="4" s="1"/>
  <c r="G3145" i="4" s="1"/>
  <c r="G3622" i="4" s="1"/>
  <c r="G758" i="4"/>
  <c r="G1235" i="4" s="1"/>
  <c r="G1712" i="4" s="1"/>
  <c r="G2189" i="4" s="1"/>
  <c r="G2666" i="4" s="1"/>
  <c r="G3143" i="4" s="1"/>
  <c r="G3620" i="4" s="1"/>
  <c r="G756" i="4"/>
  <c r="G1233" i="4" s="1"/>
  <c r="G1710" i="4" s="1"/>
  <c r="G2187" i="4" s="1"/>
  <c r="G2664" i="4" s="1"/>
  <c r="G3141" i="4" s="1"/>
  <c r="G3618" i="4" s="1"/>
  <c r="G754" i="4"/>
  <c r="G1231" i="4" s="1"/>
  <c r="G1708" i="4" s="1"/>
  <c r="G2185" i="4" s="1"/>
  <c r="G2662" i="4" s="1"/>
  <c r="G3139" i="4" s="1"/>
  <c r="G3616" i="4" s="1"/>
  <c r="G752" i="4"/>
  <c r="G1229" i="4" s="1"/>
  <c r="G1706" i="4" s="1"/>
  <c r="G2183" i="4" s="1"/>
  <c r="G2660" i="4" s="1"/>
  <c r="G3137" i="4" s="1"/>
  <c r="G3614" i="4" s="1"/>
  <c r="G750" i="4"/>
  <c r="G1227" i="4" s="1"/>
  <c r="G1704" i="4" s="1"/>
  <c r="G2181" i="4" s="1"/>
  <c r="G2658" i="4" s="1"/>
  <c r="G3135" i="4" s="1"/>
  <c r="G3612" i="4" s="1"/>
  <c r="F870" i="4"/>
  <c r="F1347" i="4" s="1"/>
  <c r="F828" i="4"/>
  <c r="F822" i="4"/>
  <c r="F818" i="4"/>
  <c r="F1295" i="4" s="1"/>
  <c r="F812" i="4"/>
  <c r="F804" i="4"/>
  <c r="F788" i="4"/>
  <c r="F754" i="4"/>
  <c r="F752" i="4"/>
  <c r="F750" i="4"/>
  <c r="F748" i="4"/>
  <c r="F1225" i="4" s="1"/>
  <c r="F746" i="4"/>
  <c r="F744" i="4"/>
  <c r="F742" i="4"/>
  <c r="F1219" i="4" s="1"/>
  <c r="F740" i="4"/>
  <c r="F1217" i="4" s="1"/>
  <c r="F738" i="4"/>
  <c r="F736" i="4"/>
  <c r="F734" i="4"/>
  <c r="F1211" i="4" s="1"/>
  <c r="F732" i="4"/>
  <c r="F1209" i="4" s="1"/>
  <c r="F730" i="4"/>
  <c r="F1207" i="4" s="1"/>
  <c r="F728" i="4"/>
  <c r="F1205" i="4" s="1"/>
  <c r="F726" i="4"/>
  <c r="F724" i="4"/>
  <c r="F688" i="4"/>
  <c r="F1165" i="4" s="1"/>
  <c r="F913" i="4"/>
  <c r="F1390" i="4" s="1"/>
  <c r="F911" i="4"/>
  <c r="F1388" i="4" s="1"/>
  <c r="F909" i="4"/>
  <c r="F893" i="4"/>
  <c r="F1370" i="4" s="1"/>
  <c r="F891" i="4"/>
  <c r="F1368" i="4" s="1"/>
  <c r="F885" i="4"/>
  <c r="F920" i="4"/>
  <c r="F1397" i="4" s="1"/>
  <c r="F918" i="4"/>
  <c r="F1395" i="4" s="1"/>
  <c r="F916" i="4"/>
  <c r="F1393" i="4" s="1"/>
  <c r="F881" i="4"/>
  <c r="F847" i="4"/>
  <c r="F1324" i="4" s="1"/>
  <c r="F823" i="4"/>
  <c r="F1300" i="4" s="1"/>
  <c r="F813" i="4"/>
  <c r="F767" i="4"/>
  <c r="F1244" i="4" s="1"/>
  <c r="F883" i="4"/>
  <c r="F879" i="4"/>
  <c r="F877" i="4"/>
  <c r="F1354" i="4" s="1"/>
  <c r="F873" i="4"/>
  <c r="F1350" i="4" s="1"/>
  <c r="F871" i="4"/>
  <c r="F1348" i="4" s="1"/>
  <c r="F865" i="4"/>
  <c r="F863" i="4"/>
  <c r="F861" i="4"/>
  <c r="F1338" i="4" s="1"/>
  <c r="F859" i="4"/>
  <c r="F1336" i="4" s="1"/>
  <c r="F857" i="4"/>
  <c r="F1334" i="4" s="1"/>
  <c r="F855" i="4"/>
  <c r="F1332" i="4" s="1"/>
  <c r="F849" i="4"/>
  <c r="F1326" i="4" s="1"/>
  <c r="F843" i="4"/>
  <c r="F841" i="4"/>
  <c r="F839" i="4"/>
  <c r="F1316" i="4" s="1"/>
  <c r="F837" i="4"/>
  <c r="F1314" i="4" s="1"/>
  <c r="F835" i="4"/>
  <c r="F833" i="4"/>
  <c r="F831" i="4"/>
  <c r="F1308" i="4" s="1"/>
  <c r="F829" i="4"/>
  <c r="F1306" i="4" s="1"/>
  <c r="F827" i="4"/>
  <c r="F1304" i="4" s="1"/>
  <c r="F825" i="4"/>
  <c r="F1302" i="4" s="1"/>
  <c r="F821" i="4"/>
  <c r="F819" i="4"/>
  <c r="F1296" i="4" s="1"/>
  <c r="F815" i="4"/>
  <c r="F1292" i="4" s="1"/>
  <c r="F811" i="4"/>
  <c r="F809" i="4"/>
  <c r="F807" i="4"/>
  <c r="F1284" i="4" s="1"/>
  <c r="F805" i="4"/>
  <c r="F1282" i="4" s="1"/>
  <c r="F803" i="4"/>
  <c r="F1280" i="4" s="1"/>
  <c r="F801" i="4"/>
  <c r="F1278" i="4" s="1"/>
  <c r="F797" i="4"/>
  <c r="F795" i="4"/>
  <c r="F1272" i="4" s="1"/>
  <c r="F793" i="4"/>
  <c r="F1270" i="4" s="1"/>
  <c r="F791" i="4"/>
  <c r="F1268" i="4" s="1"/>
  <c r="F789" i="4"/>
  <c r="F1266" i="4" s="1"/>
  <c r="F787" i="4"/>
  <c r="F1264" i="4" s="1"/>
  <c r="F785" i="4"/>
  <c r="F1262" i="4" s="1"/>
  <c r="F783" i="4"/>
  <c r="F1260" i="4" s="1"/>
  <c r="F781" i="4"/>
  <c r="F779" i="4"/>
  <c r="F1256" i="4" s="1"/>
  <c r="F777" i="4"/>
  <c r="F775" i="4"/>
  <c r="F773" i="4"/>
  <c r="F771" i="4"/>
  <c r="F1248" i="4" s="1"/>
  <c r="F769" i="4"/>
  <c r="F1246" i="4" s="1"/>
  <c r="F765" i="4"/>
  <c r="F1242" i="4" s="1"/>
  <c r="F763" i="4"/>
  <c r="F1240" i="4" s="1"/>
  <c r="F761" i="4"/>
  <c r="F1238" i="4" s="1"/>
  <c r="F749" i="4"/>
  <c r="F1226" i="4" s="1"/>
  <c r="F731" i="4"/>
  <c r="F1208" i="4" s="1"/>
  <c r="F707" i="4"/>
  <c r="F1184" i="4" s="1"/>
  <c r="F701" i="4"/>
  <c r="F1178" i="4" s="1"/>
  <c r="F669" i="4"/>
  <c r="F1146" i="4" s="1"/>
  <c r="F667" i="4"/>
  <c r="F1144" i="4" s="1"/>
  <c r="F661" i="4"/>
  <c r="F910" i="4"/>
  <c r="F1387" i="4" s="1"/>
  <c r="F908" i="4"/>
  <c r="F904" i="4"/>
  <c r="F1381" i="4" s="1"/>
  <c r="F902" i="4"/>
  <c r="F1379" i="4" s="1"/>
  <c r="F900" i="4"/>
  <c r="F1377" i="4" s="1"/>
  <c r="F894" i="4"/>
  <c r="F890" i="4"/>
  <c r="F1367" i="4" s="1"/>
  <c r="F886" i="4"/>
  <c r="F1363" i="4" s="1"/>
  <c r="F923" i="4"/>
  <c r="F917" i="4"/>
  <c r="F1394" i="4" s="1"/>
  <c r="F882" i="4"/>
  <c r="F1359" i="4" s="1"/>
  <c r="F880" i="4"/>
  <c r="F1357" i="4" s="1"/>
  <c r="F876" i="4"/>
  <c r="F1353" i="4" s="1"/>
  <c r="F874" i="4"/>
  <c r="F1351" i="4" s="1"/>
  <c r="F872" i="4"/>
  <c r="F1349" i="4" s="1"/>
  <c r="F868" i="4"/>
  <c r="F1345" i="4" s="1"/>
  <c r="F866" i="4"/>
  <c r="F1343" i="4" s="1"/>
  <c r="F864" i="4"/>
  <c r="F862" i="4"/>
  <c r="F860" i="4"/>
  <c r="F1337" i="4" s="1"/>
  <c r="F858" i="4"/>
  <c r="F1335" i="4" s="1"/>
  <c r="F856" i="4"/>
  <c r="F1333" i="4" s="1"/>
  <c r="F854" i="4"/>
  <c r="F1331" i="4" s="1"/>
  <c r="F850" i="4"/>
  <c r="F848" i="4"/>
  <c r="F846" i="4"/>
  <c r="F1323" i="4" s="1"/>
  <c r="F844" i="4"/>
  <c r="F1321" i="4" s="1"/>
  <c r="F842" i="4"/>
  <c r="F1319" i="4" s="1"/>
  <c r="F838" i="4"/>
  <c r="F836" i="4"/>
  <c r="F834" i="4"/>
  <c r="F1311" i="4" s="1"/>
  <c r="F832" i="4"/>
  <c r="F1309" i="4" s="1"/>
  <c r="F830" i="4"/>
  <c r="F1307" i="4" s="1"/>
  <c r="F826" i="4"/>
  <c r="F824" i="4"/>
  <c r="F820" i="4"/>
  <c r="F1297" i="4" s="1"/>
  <c r="F816" i="4"/>
  <c r="F1293" i="4" s="1"/>
  <c r="F814" i="4"/>
  <c r="F810" i="4"/>
  <c r="F1287" i="4" s="1"/>
  <c r="F808" i="4"/>
  <c r="F1285" i="4" s="1"/>
  <c r="F806" i="4"/>
  <c r="F1283" i="4" s="1"/>
  <c r="F802" i="4"/>
  <c r="F800" i="4"/>
  <c r="F798" i="4"/>
  <c r="F1275" i="4" s="1"/>
  <c r="F796" i="4"/>
  <c r="F1273" i="4" s="1"/>
  <c r="F794" i="4"/>
  <c r="F1271" i="4" s="1"/>
  <c r="F792" i="4"/>
  <c r="F1269" i="4" s="1"/>
  <c r="F790" i="4"/>
  <c r="F786" i="4"/>
  <c r="F1263" i="4" s="1"/>
  <c r="F784" i="4"/>
  <c r="F1261" i="4" s="1"/>
  <c r="F782" i="4"/>
  <c r="F1259" i="4" s="1"/>
  <c r="F780" i="4"/>
  <c r="F1257" i="4" s="1"/>
  <c r="F778" i="4"/>
  <c r="F1255" i="4" s="1"/>
  <c r="F776" i="4"/>
  <c r="F774" i="4"/>
  <c r="F772" i="4"/>
  <c r="F1249" i="4" s="1"/>
  <c r="F770" i="4"/>
  <c r="F1247" i="4" s="1"/>
  <c r="F768" i="4"/>
  <c r="F1245" i="4" s="1"/>
  <c r="F766" i="4"/>
  <c r="F1243" i="4" s="1"/>
  <c r="F764" i="4"/>
  <c r="F762" i="4"/>
  <c r="F760" i="4"/>
  <c r="F1237" i="4" s="1"/>
  <c r="F758" i="4"/>
  <c r="F1235" i="4" s="1"/>
  <c r="F756" i="4"/>
  <c r="F1233" i="4" s="1"/>
  <c r="F759" i="4"/>
  <c r="F757" i="4"/>
  <c r="F755" i="4"/>
  <c r="F1232" i="4" s="1"/>
  <c r="F753" i="4"/>
  <c r="F1230" i="4" s="1"/>
  <c r="F751" i="4"/>
  <c r="F1228" i="4" s="1"/>
  <c r="F747" i="4"/>
  <c r="F1224" i="4" s="1"/>
  <c r="F745" i="4"/>
  <c r="F1222" i="4" s="1"/>
  <c r="F743" i="4"/>
  <c r="F1220" i="4" s="1"/>
  <c r="F741" i="4"/>
  <c r="F1218" i="4" s="1"/>
  <c r="F739" i="4"/>
  <c r="F737" i="4"/>
  <c r="F735" i="4"/>
  <c r="F733" i="4"/>
  <c r="F729" i="4"/>
  <c r="F1206" i="4" s="1"/>
  <c r="F727" i="4"/>
  <c r="F1204" i="4" s="1"/>
  <c r="F725" i="4"/>
  <c r="F1202" i="4" s="1"/>
  <c r="F719" i="4"/>
  <c r="F1196" i="4" s="1"/>
  <c r="F717" i="4"/>
  <c r="F1194" i="4" s="1"/>
  <c r="F715" i="4"/>
  <c r="F1192" i="4" s="1"/>
  <c r="F713" i="4"/>
  <c r="F1190" i="4" s="1"/>
  <c r="F711" i="4"/>
  <c r="F1188" i="4" s="1"/>
  <c r="F709" i="4"/>
  <c r="F1186" i="4" s="1"/>
  <c r="F705" i="4"/>
  <c r="F1182" i="4" s="1"/>
  <c r="F703" i="4"/>
  <c r="F1180" i="4" s="1"/>
  <c r="F699" i="4"/>
  <c r="F697" i="4"/>
  <c r="F695" i="4"/>
  <c r="F1172" i="4" s="1"/>
  <c r="F693" i="4"/>
  <c r="F1170" i="4" s="1"/>
  <c r="F691" i="4"/>
  <c r="F1168" i="4" s="1"/>
  <c r="F689" i="4"/>
  <c r="F1166" i="4" s="1"/>
  <c r="F687" i="4"/>
  <c r="F685" i="4"/>
  <c r="F683" i="4"/>
  <c r="F1160" i="4" s="1"/>
  <c r="F681" i="4"/>
  <c r="F1158" i="4" s="1"/>
  <c r="F679" i="4"/>
  <c r="F1156" i="4" s="1"/>
  <c r="F677" i="4"/>
  <c r="F1154" i="4" s="1"/>
  <c r="F675" i="4"/>
  <c r="F673" i="4"/>
  <c r="F671" i="4"/>
  <c r="F1148" i="4" s="1"/>
  <c r="F665" i="4"/>
  <c r="F1142" i="4" s="1"/>
  <c r="F663" i="4"/>
  <c r="F659" i="4"/>
  <c r="F1136" i="4" s="1"/>
  <c r="F722" i="4"/>
  <c r="F1199" i="4" s="1"/>
  <c r="F720" i="4"/>
  <c r="F1197" i="4" s="1"/>
  <c r="F718" i="4"/>
  <c r="F1195" i="4" s="1"/>
  <c r="F716" i="4"/>
  <c r="F1193" i="4" s="1"/>
  <c r="F714" i="4"/>
  <c r="F712" i="4"/>
  <c r="F710" i="4"/>
  <c r="F1187" i="4" s="1"/>
  <c r="F708" i="4"/>
  <c r="F1185" i="4" s="1"/>
  <c r="F706" i="4"/>
  <c r="F1183" i="4" s="1"/>
  <c r="F702" i="4"/>
  <c r="F1179" i="4" s="1"/>
  <c r="F700" i="4"/>
  <c r="F698" i="4"/>
  <c r="F1175" i="4" s="1"/>
  <c r="F696" i="4"/>
  <c r="F1173" i="4" s="1"/>
  <c r="F694" i="4"/>
  <c r="F1171" i="4" s="1"/>
  <c r="F692" i="4"/>
  <c r="F1169" i="4" s="1"/>
  <c r="F690" i="4"/>
  <c r="F1167" i="4" s="1"/>
  <c r="F686" i="4"/>
  <c r="F1163" i="4" s="1"/>
  <c r="F684" i="4"/>
  <c r="F1161" i="4" s="1"/>
  <c r="F682" i="4"/>
  <c r="F1159" i="4" s="1"/>
  <c r="F680" i="4"/>
  <c r="F1157" i="4" s="1"/>
  <c r="F678" i="4"/>
  <c r="F1155" i="4" s="1"/>
  <c r="F676" i="4"/>
  <c r="F1153" i="4" s="1"/>
  <c r="F674" i="4"/>
  <c r="F1151" i="4" s="1"/>
  <c r="F672" i="4"/>
  <c r="F1149" i="4" s="1"/>
  <c r="F670" i="4"/>
  <c r="F1147" i="4" s="1"/>
  <c r="F668" i="4"/>
  <c r="F1145" i="4" s="1"/>
  <c r="F666" i="4"/>
  <c r="F1143" i="4" s="1"/>
  <c r="F664" i="4"/>
  <c r="F1141" i="4" s="1"/>
  <c r="F662" i="4"/>
  <c r="F660" i="4"/>
  <c r="F1137" i="4" s="1"/>
  <c r="F658" i="4"/>
  <c r="F1135" i="4" s="1"/>
  <c r="F901" i="4"/>
  <c r="F1378" i="4" s="1"/>
  <c r="F899" i="4"/>
  <c r="F1376" i="4" s="1"/>
  <c r="F887" i="4"/>
  <c r="F1364" i="4" s="1"/>
  <c r="G657" i="4"/>
  <c r="G1134" i="4" s="1"/>
  <c r="G1611" i="4" s="1"/>
  <c r="G2088" i="4" s="1"/>
  <c r="G2565" i="4" s="1"/>
  <c r="G3042" i="4" s="1"/>
  <c r="G3519" i="4" s="1"/>
  <c r="G655" i="4"/>
  <c r="G1132" i="4" s="1"/>
  <c r="G1609" i="4" s="1"/>
  <c r="G2086" i="4" s="1"/>
  <c r="G2563" i="4" s="1"/>
  <c r="G3040" i="4" s="1"/>
  <c r="G3517" i="4" s="1"/>
  <c r="F656" i="4"/>
  <c r="F654" i="4"/>
  <c r="F652" i="4"/>
  <c r="F655" i="4"/>
  <c r="F1132" i="4" s="1"/>
  <c r="F657" i="4"/>
  <c r="H481" i="4"/>
  <c r="N481" i="4" s="1"/>
  <c r="H479" i="4"/>
  <c r="N479" i="4" s="1"/>
  <c r="F653" i="4"/>
  <c r="F651" i="4"/>
  <c r="F1128" i="4" s="1"/>
  <c r="H478" i="4"/>
  <c r="N478" i="4" s="1"/>
  <c r="H476" i="4"/>
  <c r="N476" i="4" s="1"/>
  <c r="H474" i="4"/>
  <c r="N474" i="4" s="1"/>
  <c r="H472" i="4"/>
  <c r="N472" i="4" s="1"/>
  <c r="H470" i="4"/>
  <c r="N470" i="4" s="1"/>
  <c r="H468" i="4"/>
  <c r="N468" i="4" s="1"/>
  <c r="H466" i="4"/>
  <c r="N466" i="4" s="1"/>
  <c r="H462" i="4"/>
  <c r="N462" i="4" s="1"/>
  <c r="H460" i="4"/>
  <c r="N460" i="4" s="1"/>
  <c r="H458" i="4"/>
  <c r="N458" i="4" s="1"/>
  <c r="H456" i="4"/>
  <c r="N456" i="4" s="1"/>
  <c r="H454" i="4"/>
  <c r="N454" i="4" s="1"/>
  <c r="H480" i="4"/>
  <c r="N480" i="4" s="1"/>
  <c r="H438" i="4"/>
  <c r="N438" i="4" s="1"/>
  <c r="H477" i="4"/>
  <c r="N477" i="4" s="1"/>
  <c r="H475" i="4"/>
  <c r="N475" i="4" s="1"/>
  <c r="H473" i="4"/>
  <c r="N473" i="4" s="1"/>
  <c r="H471" i="4"/>
  <c r="N471" i="4" s="1"/>
  <c r="H469" i="4"/>
  <c r="N469" i="4" s="1"/>
  <c r="H467" i="4"/>
  <c r="N467" i="4" s="1"/>
  <c r="H465" i="4"/>
  <c r="N465" i="4" s="1"/>
  <c r="H463" i="4"/>
  <c r="N463" i="4" s="1"/>
  <c r="H461" i="4"/>
  <c r="N461" i="4" s="1"/>
  <c r="H459" i="4"/>
  <c r="N459" i="4" s="1"/>
  <c r="H457" i="4"/>
  <c r="N457" i="4" s="1"/>
  <c r="H455" i="4"/>
  <c r="N455" i="4" s="1"/>
  <c r="H439" i="4"/>
  <c r="N439" i="4" s="1"/>
  <c r="H444" i="4"/>
  <c r="N444" i="4" s="1"/>
  <c r="H442" i="4"/>
  <c r="N442" i="4" s="1"/>
  <c r="H401" i="4"/>
  <c r="N401" i="4" s="1"/>
  <c r="H329" i="4"/>
  <c r="N329" i="4" s="1"/>
  <c r="H243" i="4"/>
  <c r="N243" i="4" s="1"/>
  <c r="H235" i="4"/>
  <c r="N235" i="4" s="1"/>
  <c r="H229" i="4"/>
  <c r="N229" i="4" s="1"/>
  <c r="H227" i="4"/>
  <c r="N227" i="4" s="1"/>
  <c r="H219" i="4"/>
  <c r="N219" i="4" s="1"/>
  <c r="H217" i="4"/>
  <c r="N217" i="4" s="1"/>
  <c r="H215" i="4"/>
  <c r="N215" i="4" s="1"/>
  <c r="H211" i="4"/>
  <c r="N211" i="4" s="1"/>
  <c r="H209" i="4"/>
  <c r="N209" i="4" s="1"/>
  <c r="H201" i="4"/>
  <c r="N201" i="4" s="1"/>
  <c r="H199" i="4"/>
  <c r="N199" i="4" s="1"/>
  <c r="H197" i="4"/>
  <c r="N197" i="4" s="1"/>
  <c r="H193" i="4"/>
  <c r="N193" i="4" s="1"/>
  <c r="H191" i="4"/>
  <c r="N191" i="4" s="1"/>
  <c r="H183" i="4"/>
  <c r="N183" i="4" s="1"/>
  <c r="H181" i="4"/>
  <c r="N181" i="4" s="1"/>
  <c r="H179" i="4"/>
  <c r="N179" i="4" s="1"/>
  <c r="H436" i="4"/>
  <c r="N436" i="4" s="1"/>
  <c r="H434" i="4"/>
  <c r="N434" i="4" s="1"/>
  <c r="H432" i="4"/>
  <c r="N432" i="4" s="1"/>
  <c r="H430" i="4"/>
  <c r="N430" i="4" s="1"/>
  <c r="H428" i="4"/>
  <c r="N428" i="4" s="1"/>
  <c r="H426" i="4"/>
  <c r="N426" i="4" s="1"/>
  <c r="H424" i="4"/>
  <c r="N424" i="4" s="1"/>
  <c r="H422" i="4"/>
  <c r="N422" i="4" s="1"/>
  <c r="H420" i="4"/>
  <c r="N420" i="4" s="1"/>
  <c r="H418" i="4"/>
  <c r="N418" i="4" s="1"/>
  <c r="H416" i="4"/>
  <c r="N416" i="4" s="1"/>
  <c r="H414" i="4"/>
  <c r="N414" i="4" s="1"/>
  <c r="H412" i="4"/>
  <c r="N412" i="4" s="1"/>
  <c r="H410" i="4"/>
  <c r="N410" i="4" s="1"/>
  <c r="H408" i="4"/>
  <c r="N408" i="4" s="1"/>
  <c r="H441" i="4"/>
  <c r="N441" i="4" s="1"/>
  <c r="H445" i="4"/>
  <c r="N445" i="4" s="1"/>
  <c r="H446" i="4"/>
  <c r="N446" i="4" s="1"/>
  <c r="H443" i="4"/>
  <c r="N443" i="4" s="1"/>
  <c r="H440" i="4"/>
  <c r="N440" i="4" s="1"/>
  <c r="H388" i="4"/>
  <c r="N388" i="4" s="1"/>
  <c r="H382" i="4"/>
  <c r="N382" i="4" s="1"/>
  <c r="H340" i="4"/>
  <c r="N340" i="4" s="1"/>
  <c r="H403" i="4"/>
  <c r="N403" i="4" s="1"/>
  <c r="H244" i="4"/>
  <c r="N244" i="4" s="1"/>
  <c r="H437" i="4"/>
  <c r="N437" i="4" s="1"/>
  <c r="H435" i="4"/>
  <c r="N435" i="4" s="1"/>
  <c r="H433" i="4"/>
  <c r="N433" i="4" s="1"/>
  <c r="H431" i="4"/>
  <c r="N431" i="4" s="1"/>
  <c r="H429" i="4"/>
  <c r="N429" i="4" s="1"/>
  <c r="H427" i="4"/>
  <c r="N427" i="4" s="1"/>
  <c r="H425" i="4"/>
  <c r="N425" i="4" s="1"/>
  <c r="H423" i="4"/>
  <c r="N423" i="4" s="1"/>
  <c r="H421" i="4"/>
  <c r="N421" i="4" s="1"/>
  <c r="H419" i="4"/>
  <c r="N419" i="4" s="1"/>
  <c r="H417" i="4"/>
  <c r="N417" i="4" s="1"/>
  <c r="H415" i="4"/>
  <c r="N415" i="4" s="1"/>
  <c r="H413" i="4"/>
  <c r="N413" i="4" s="1"/>
  <c r="H411" i="4"/>
  <c r="N411" i="4" s="1"/>
  <c r="H409" i="4"/>
  <c r="N409" i="4" s="1"/>
  <c r="H341" i="4"/>
  <c r="N341" i="4" s="1"/>
  <c r="H331" i="4"/>
  <c r="N331" i="4" s="1"/>
  <c r="H368" i="4"/>
  <c r="N368" i="4" s="1"/>
  <c r="H236" i="4"/>
  <c r="N236" i="4" s="1"/>
  <c r="H395" i="4"/>
  <c r="N395" i="4" s="1"/>
  <c r="H377" i="4"/>
  <c r="N377" i="4" s="1"/>
  <c r="H371" i="4"/>
  <c r="N371" i="4" s="1"/>
  <c r="H365" i="4"/>
  <c r="N365" i="4" s="1"/>
  <c r="H263" i="4"/>
  <c r="N263" i="4" s="1"/>
  <c r="H247" i="4"/>
  <c r="N247" i="4" s="1"/>
  <c r="H245" i="4"/>
  <c r="N245" i="4" s="1"/>
  <c r="H407" i="4"/>
  <c r="N407" i="4" s="1"/>
  <c r="H391" i="4"/>
  <c r="N391" i="4" s="1"/>
  <c r="H383" i="4"/>
  <c r="N383" i="4" s="1"/>
  <c r="H379" i="4"/>
  <c r="N379" i="4" s="1"/>
  <c r="H332" i="4"/>
  <c r="N332" i="4" s="1"/>
  <c r="H262" i="4"/>
  <c r="N262" i="4" s="1"/>
  <c r="H254" i="4"/>
  <c r="N254" i="4" s="1"/>
  <c r="H248" i="4"/>
  <c r="N248" i="4" s="1"/>
  <c r="H367" i="4"/>
  <c r="N367" i="4" s="1"/>
  <c r="H359" i="4"/>
  <c r="N359" i="4" s="1"/>
  <c r="H355" i="4"/>
  <c r="N355" i="4" s="1"/>
  <c r="H347" i="4"/>
  <c r="N347" i="4" s="1"/>
  <c r="H343" i="4"/>
  <c r="N343" i="4" s="1"/>
  <c r="H238" i="4"/>
  <c r="N238" i="4" s="1"/>
  <c r="H232" i="4"/>
  <c r="N232" i="4" s="1"/>
  <c r="H228" i="4"/>
  <c r="N228" i="4" s="1"/>
  <c r="H226" i="4"/>
  <c r="N226" i="4" s="1"/>
  <c r="H224" i="4"/>
  <c r="N224" i="4" s="1"/>
  <c r="H220" i="4"/>
  <c r="N220" i="4" s="1"/>
  <c r="H218" i="4"/>
  <c r="N218" i="4" s="1"/>
  <c r="H210" i="4"/>
  <c r="N210" i="4" s="1"/>
  <c r="H208" i="4"/>
  <c r="N208" i="4" s="1"/>
  <c r="H206" i="4"/>
  <c r="N206" i="4" s="1"/>
  <c r="H202" i="4"/>
  <c r="N202" i="4" s="1"/>
  <c r="H335" i="4"/>
  <c r="N335" i="4" s="1"/>
  <c r="H376" i="4"/>
  <c r="N376" i="4" s="1"/>
  <c r="H352" i="4"/>
  <c r="N352" i="4" s="1"/>
  <c r="H346" i="4"/>
  <c r="N346" i="4" s="1"/>
  <c r="H392" i="4"/>
  <c r="N392" i="4" s="1"/>
  <c r="H353" i="4"/>
  <c r="N353" i="4" s="1"/>
  <c r="H260" i="4"/>
  <c r="N260" i="4" s="1"/>
  <c r="H256" i="4"/>
  <c r="N256" i="4" s="1"/>
  <c r="H397" i="4"/>
  <c r="N397" i="4" s="1"/>
  <c r="H364" i="4"/>
  <c r="N364" i="4" s="1"/>
  <c r="H389" i="4"/>
  <c r="N389" i="4" s="1"/>
  <c r="H356" i="4"/>
  <c r="N356" i="4" s="1"/>
  <c r="H404" i="4"/>
  <c r="N404" i="4" s="1"/>
  <c r="H400" i="4"/>
  <c r="N400" i="4" s="1"/>
  <c r="H361" i="4"/>
  <c r="N361" i="4" s="1"/>
  <c r="H328" i="4"/>
  <c r="N328" i="4" s="1"/>
  <c r="H398" i="4"/>
  <c r="N398" i="4" s="1"/>
  <c r="H394" i="4"/>
  <c r="N394" i="4" s="1"/>
  <c r="H373" i="4"/>
  <c r="N373" i="4" s="1"/>
  <c r="H362" i="4"/>
  <c r="N362" i="4" s="1"/>
  <c r="H358" i="4"/>
  <c r="N358" i="4" s="1"/>
  <c r="H337" i="4"/>
  <c r="N337" i="4" s="1"/>
  <c r="H326" i="4"/>
  <c r="N326" i="4" s="1"/>
  <c r="H324" i="4"/>
  <c r="N324" i="4" s="1"/>
  <c r="H316" i="4"/>
  <c r="N316" i="4" s="1"/>
  <c r="H314" i="4"/>
  <c r="N314" i="4" s="1"/>
  <c r="H312" i="4"/>
  <c r="N312" i="4" s="1"/>
  <c r="H308" i="4"/>
  <c r="N308" i="4" s="1"/>
  <c r="H306" i="4"/>
  <c r="N306" i="4" s="1"/>
  <c r="H298" i="4"/>
  <c r="N298" i="4" s="1"/>
  <c r="H296" i="4"/>
  <c r="N296" i="4" s="1"/>
  <c r="H294" i="4"/>
  <c r="N294" i="4" s="1"/>
  <c r="H290" i="4"/>
  <c r="N290" i="4" s="1"/>
  <c r="H288" i="4"/>
  <c r="N288" i="4" s="1"/>
  <c r="H280" i="4"/>
  <c r="N280" i="4" s="1"/>
  <c r="H278" i="4"/>
  <c r="N278" i="4" s="1"/>
  <c r="H276" i="4"/>
  <c r="N276" i="4" s="1"/>
  <c r="H350" i="4"/>
  <c r="N350" i="4" s="1"/>
  <c r="H200" i="4"/>
  <c r="N200" i="4" s="1"/>
  <c r="H192" i="4"/>
  <c r="N192" i="4" s="1"/>
  <c r="H190" i="4"/>
  <c r="N190" i="4" s="1"/>
  <c r="H188" i="4"/>
  <c r="N188" i="4" s="1"/>
  <c r="H184" i="4"/>
  <c r="N184" i="4" s="1"/>
  <c r="H182" i="4"/>
  <c r="N182" i="4" s="1"/>
  <c r="H386" i="4"/>
  <c r="N386" i="4" s="1"/>
  <c r="H380" i="4"/>
  <c r="N380" i="4" s="1"/>
  <c r="H344" i="4"/>
  <c r="N344" i="4" s="1"/>
  <c r="H325" i="4"/>
  <c r="N325" i="4" s="1"/>
  <c r="H323" i="4"/>
  <c r="N323" i="4" s="1"/>
  <c r="H321" i="4"/>
  <c r="N321" i="4" s="1"/>
  <c r="H317" i="4"/>
  <c r="N317" i="4" s="1"/>
  <c r="H315" i="4"/>
  <c r="N315" i="4" s="1"/>
  <c r="H307" i="4"/>
  <c r="N307" i="4" s="1"/>
  <c r="H305" i="4"/>
  <c r="N305" i="4" s="1"/>
  <c r="H303" i="4"/>
  <c r="N303" i="4" s="1"/>
  <c r="H299" i="4"/>
  <c r="N299" i="4" s="1"/>
  <c r="H297" i="4"/>
  <c r="N297" i="4" s="1"/>
  <c r="H289" i="4"/>
  <c r="N289" i="4" s="1"/>
  <c r="H287" i="4"/>
  <c r="N287" i="4" s="1"/>
  <c r="H285" i="4"/>
  <c r="N285" i="4" s="1"/>
  <c r="H281" i="4"/>
  <c r="N281" i="4" s="1"/>
  <c r="H279" i="4"/>
  <c r="N279" i="4" s="1"/>
  <c r="H252" i="4"/>
  <c r="N252" i="4" s="1"/>
  <c r="H250" i="4"/>
  <c r="N250" i="4" s="1"/>
  <c r="H406" i="4"/>
  <c r="N406" i="4" s="1"/>
  <c r="H385" i="4"/>
  <c r="N385" i="4" s="1"/>
  <c r="H374" i="4"/>
  <c r="N374" i="4" s="1"/>
  <c r="H370" i="4"/>
  <c r="N370" i="4" s="1"/>
  <c r="H349" i="4"/>
  <c r="N349" i="4" s="1"/>
  <c r="H338" i="4"/>
  <c r="N338" i="4" s="1"/>
  <c r="H334" i="4"/>
  <c r="N334" i="4" s="1"/>
  <c r="H261" i="4"/>
  <c r="N261" i="4" s="1"/>
  <c r="H242" i="4"/>
  <c r="N242" i="4" s="1"/>
  <c r="H233" i="4"/>
  <c r="N233" i="4" s="1"/>
  <c r="H319" i="4"/>
  <c r="N319" i="4" s="1"/>
  <c r="H310" i="4"/>
  <c r="N310" i="4" s="1"/>
  <c r="H301" i="4"/>
  <c r="N301" i="4" s="1"/>
  <c r="H292" i="4"/>
  <c r="N292" i="4" s="1"/>
  <c r="H283" i="4"/>
  <c r="N283" i="4" s="1"/>
  <c r="H274" i="4"/>
  <c r="N274" i="4" s="1"/>
  <c r="H272" i="4"/>
  <c r="N272" i="4" s="1"/>
  <c r="H270" i="4"/>
  <c r="N270" i="4" s="1"/>
  <c r="H268" i="4"/>
  <c r="N268" i="4" s="1"/>
  <c r="H266" i="4"/>
  <c r="N266" i="4" s="1"/>
  <c r="H264" i="4"/>
  <c r="N264" i="4" s="1"/>
  <c r="H255" i="4"/>
  <c r="N255" i="4" s="1"/>
  <c r="H253" i="4"/>
  <c r="N253" i="4" s="1"/>
  <c r="H251" i="4"/>
  <c r="N251" i="4" s="1"/>
  <c r="H246" i="4"/>
  <c r="N246" i="4" s="1"/>
  <c r="H237" i="4"/>
  <c r="N237" i="4" s="1"/>
  <c r="H234" i="4"/>
  <c r="N234" i="4" s="1"/>
  <c r="H231" i="4"/>
  <c r="N231" i="4" s="1"/>
  <c r="H222" i="4"/>
  <c r="N222" i="4" s="1"/>
  <c r="H213" i="4"/>
  <c r="N213" i="4" s="1"/>
  <c r="H204" i="4"/>
  <c r="N204" i="4" s="1"/>
  <c r="H195" i="4"/>
  <c r="N195" i="4" s="1"/>
  <c r="H186" i="4"/>
  <c r="N186" i="4" s="1"/>
  <c r="H322" i="4"/>
  <c r="N322" i="4" s="1"/>
  <c r="H313" i="4"/>
  <c r="N313" i="4" s="1"/>
  <c r="H304" i="4"/>
  <c r="N304" i="4" s="1"/>
  <c r="H295" i="4"/>
  <c r="N295" i="4" s="1"/>
  <c r="H286" i="4"/>
  <c r="N286" i="4" s="1"/>
  <c r="H277" i="4"/>
  <c r="N277" i="4" s="1"/>
  <c r="H258" i="4"/>
  <c r="N258" i="4" s="1"/>
  <c r="H249" i="4"/>
  <c r="N249" i="4" s="1"/>
  <c r="H240" i="4"/>
  <c r="N240" i="4" s="1"/>
  <c r="H225" i="4"/>
  <c r="N225" i="4" s="1"/>
  <c r="H216" i="4"/>
  <c r="N216" i="4" s="1"/>
  <c r="H207" i="4"/>
  <c r="N207" i="4" s="1"/>
  <c r="H198" i="4"/>
  <c r="N198" i="4" s="1"/>
  <c r="H189" i="4"/>
  <c r="N189" i="4" s="1"/>
  <c r="H180" i="4"/>
  <c r="N180" i="4" s="1"/>
  <c r="H405" i="4"/>
  <c r="N405" i="4" s="1"/>
  <c r="H402" i="4"/>
  <c r="N402" i="4" s="1"/>
  <c r="H399" i="4"/>
  <c r="N399" i="4" s="1"/>
  <c r="H396" i="4"/>
  <c r="N396" i="4" s="1"/>
  <c r="H393" i="4"/>
  <c r="N393" i="4" s="1"/>
  <c r="H390" i="4"/>
  <c r="N390" i="4" s="1"/>
  <c r="H387" i="4"/>
  <c r="N387" i="4" s="1"/>
  <c r="H384" i="4"/>
  <c r="N384" i="4" s="1"/>
  <c r="H381" i="4"/>
  <c r="N381" i="4" s="1"/>
  <c r="H378" i="4"/>
  <c r="N378" i="4" s="1"/>
  <c r="H375" i="4"/>
  <c r="N375" i="4" s="1"/>
  <c r="H372" i="4"/>
  <c r="N372" i="4" s="1"/>
  <c r="H369" i="4"/>
  <c r="N369" i="4" s="1"/>
  <c r="H366" i="4"/>
  <c r="N366" i="4" s="1"/>
  <c r="H363" i="4"/>
  <c r="N363" i="4" s="1"/>
  <c r="H360" i="4"/>
  <c r="N360" i="4" s="1"/>
  <c r="H357" i="4"/>
  <c r="N357" i="4" s="1"/>
  <c r="H354" i="4"/>
  <c r="N354" i="4" s="1"/>
  <c r="H351" i="4"/>
  <c r="N351" i="4" s="1"/>
  <c r="H348" i="4"/>
  <c r="N348" i="4" s="1"/>
  <c r="H345" i="4"/>
  <c r="N345" i="4" s="1"/>
  <c r="H342" i="4"/>
  <c r="N342" i="4" s="1"/>
  <c r="H339" i="4"/>
  <c r="N339" i="4" s="1"/>
  <c r="H336" i="4"/>
  <c r="N336" i="4" s="1"/>
  <c r="H333" i="4"/>
  <c r="N333" i="4" s="1"/>
  <c r="H330" i="4"/>
  <c r="N330" i="4" s="1"/>
  <c r="H327" i="4"/>
  <c r="N327" i="4" s="1"/>
  <c r="H320" i="4"/>
  <c r="N320" i="4" s="1"/>
  <c r="H318" i="4"/>
  <c r="N318" i="4" s="1"/>
  <c r="H311" i="4"/>
  <c r="N311" i="4" s="1"/>
  <c r="H309" i="4"/>
  <c r="N309" i="4" s="1"/>
  <c r="H302" i="4"/>
  <c r="N302" i="4" s="1"/>
  <c r="H300" i="4"/>
  <c r="N300" i="4" s="1"/>
  <c r="H293" i="4"/>
  <c r="N293" i="4" s="1"/>
  <c r="H291" i="4"/>
  <c r="N291" i="4" s="1"/>
  <c r="H284" i="4"/>
  <c r="N284" i="4" s="1"/>
  <c r="H282" i="4"/>
  <c r="N282" i="4" s="1"/>
  <c r="H275" i="4"/>
  <c r="N275" i="4" s="1"/>
  <c r="H273" i="4"/>
  <c r="N273" i="4" s="1"/>
  <c r="H271" i="4"/>
  <c r="N271" i="4" s="1"/>
  <c r="H269" i="4"/>
  <c r="N269" i="4" s="1"/>
  <c r="H267" i="4"/>
  <c r="N267" i="4" s="1"/>
  <c r="H265" i="4"/>
  <c r="N265" i="4" s="1"/>
  <c r="H230" i="4"/>
  <c r="N230" i="4" s="1"/>
  <c r="H223" i="4"/>
  <c r="N223" i="4" s="1"/>
  <c r="H221" i="4"/>
  <c r="N221" i="4" s="1"/>
  <c r="H214" i="4"/>
  <c r="N214" i="4" s="1"/>
  <c r="H212" i="4"/>
  <c r="N212" i="4" s="1"/>
  <c r="H205" i="4"/>
  <c r="N205" i="4" s="1"/>
  <c r="H203" i="4"/>
  <c r="N203" i="4" s="1"/>
  <c r="H196" i="4"/>
  <c r="N196" i="4" s="1"/>
  <c r="H194" i="4"/>
  <c r="N194" i="4" s="1"/>
  <c r="H187" i="4"/>
  <c r="N187" i="4" s="1"/>
  <c r="H185" i="4"/>
  <c r="N185" i="4" s="1"/>
  <c r="H259" i="4"/>
  <c r="N259" i="4" s="1"/>
  <c r="H257" i="4"/>
  <c r="N257" i="4" s="1"/>
  <c r="H241" i="4"/>
  <c r="N241" i="4" s="1"/>
  <c r="H239" i="4"/>
  <c r="N239" i="4" s="1"/>
  <c r="H175" i="4"/>
  <c r="N175" i="4" s="1"/>
  <c r="H145" i="4"/>
  <c r="N145" i="4" s="1"/>
  <c r="H148" i="4"/>
  <c r="N148" i="4" s="1"/>
  <c r="H141" i="4"/>
  <c r="N141" i="4" s="1"/>
  <c r="H140" i="4"/>
  <c r="N140" i="4" s="1"/>
  <c r="H177" i="4"/>
  <c r="N177" i="4" s="1"/>
  <c r="H176" i="4"/>
  <c r="N176" i="4" s="1"/>
  <c r="AQ482" i="3"/>
  <c r="AR482" i="3"/>
  <c r="AT482" i="3"/>
  <c r="AU482" i="3"/>
  <c r="AY482" i="3"/>
  <c r="Q11" i="1" s="1"/>
  <c r="Q13" i="1" s="1"/>
  <c r="AZ482" i="3"/>
  <c r="BA482" i="3"/>
  <c r="S11" i="1" s="1"/>
  <c r="S13" i="1" s="1"/>
  <c r="AP482" i="3"/>
  <c r="AW481" i="3"/>
  <c r="J1912" i="4" s="1"/>
  <c r="M1912" i="4" s="1"/>
  <c r="AW480" i="3"/>
  <c r="AX440" i="3"/>
  <c r="J2348" i="4" s="1"/>
  <c r="M2348" i="4" s="1"/>
  <c r="AX439" i="3"/>
  <c r="J2347" i="4" s="1"/>
  <c r="M2347" i="4" s="1"/>
  <c r="AX438" i="3"/>
  <c r="J2346" i="4" s="1"/>
  <c r="M2346" i="4" s="1"/>
  <c r="AX437" i="3"/>
  <c r="J2345" i="4" s="1"/>
  <c r="M2345" i="4" s="1"/>
  <c r="AX436" i="3"/>
  <c r="J2344" i="4" s="1"/>
  <c r="M2344" i="4" s="1"/>
  <c r="AX435" i="3"/>
  <c r="J2343" i="4" s="1"/>
  <c r="M2343" i="4" s="1"/>
  <c r="AX434" i="3"/>
  <c r="J2342" i="4" s="1"/>
  <c r="M2342" i="4" s="1"/>
  <c r="AX433" i="3"/>
  <c r="J2341" i="4" s="1"/>
  <c r="M2341" i="4" s="1"/>
  <c r="AX432" i="3"/>
  <c r="J2340" i="4" s="1"/>
  <c r="M2340" i="4" s="1"/>
  <c r="AX431" i="3"/>
  <c r="J2339" i="4" s="1"/>
  <c r="M2339" i="4" s="1"/>
  <c r="AX430" i="3"/>
  <c r="J2338" i="4" s="1"/>
  <c r="M2338" i="4" s="1"/>
  <c r="AX428" i="3"/>
  <c r="AW428" i="3"/>
  <c r="J1859" i="4" s="1"/>
  <c r="M1859" i="4" s="1"/>
  <c r="AW424" i="3"/>
  <c r="J1855" i="4" s="1"/>
  <c r="M1855" i="4" s="1"/>
  <c r="G393" i="3"/>
  <c r="BP392" i="3"/>
  <c r="BO392" i="3"/>
  <c r="BN392" i="3"/>
  <c r="BM392" i="3"/>
  <c r="BL392" i="3"/>
  <c r="BK392" i="3"/>
  <c r="BJ392" i="3"/>
  <c r="G392" i="3"/>
  <c r="X392" i="3" s="1"/>
  <c r="G391" i="3"/>
  <c r="X357" i="3"/>
  <c r="X356" i="3"/>
  <c r="X355" i="3"/>
  <c r="X354" i="3"/>
  <c r="X353" i="3"/>
  <c r="X352" i="3"/>
  <c r="AW269" i="3"/>
  <c r="J1700" i="4" s="1"/>
  <c r="M1700" i="4" s="1"/>
  <c r="X269" i="3"/>
  <c r="I1700" i="4" s="1"/>
  <c r="AW268" i="3"/>
  <c r="J1699" i="4" s="1"/>
  <c r="X268" i="3"/>
  <c r="I1699" i="4" s="1"/>
  <c r="G253" i="3"/>
  <c r="G228" i="3"/>
  <c r="W150" i="3"/>
  <c r="W149" i="3"/>
  <c r="W148" i="3"/>
  <c r="W147" i="3"/>
  <c r="W146" i="3"/>
  <c r="W145" i="3"/>
  <c r="W144" i="3"/>
  <c r="W143" i="3"/>
  <c r="G142" i="3"/>
  <c r="E140" i="3"/>
  <c r="E141" i="3" s="1"/>
  <c r="G139" i="3"/>
  <c r="H174" i="4" l="1"/>
  <c r="N174" i="4" s="1"/>
  <c r="M1699" i="4"/>
  <c r="G2176" i="4" s="1"/>
  <c r="G2653" i="4" s="1"/>
  <c r="G3130" i="4" s="1"/>
  <c r="G3607" i="4" s="1"/>
  <c r="AW354" i="3"/>
  <c r="J1785" i="4" s="1"/>
  <c r="M1785" i="4" s="1"/>
  <c r="G2262" i="4" s="1"/>
  <c r="G2739" i="4" s="1"/>
  <c r="G3216" i="4" s="1"/>
  <c r="G3693" i="4" s="1"/>
  <c r="I1785" i="4"/>
  <c r="AX482" i="3"/>
  <c r="P11" i="1" s="1"/>
  <c r="P13" i="1" s="1"/>
  <c r="J2336" i="4"/>
  <c r="AW484" i="3"/>
  <c r="J1911" i="4"/>
  <c r="M1911" i="4" s="1"/>
  <c r="G2388" i="4" s="1"/>
  <c r="G2865" i="4" s="1"/>
  <c r="G3342" i="4" s="1"/>
  <c r="G3819" i="4" s="1"/>
  <c r="G2825" i="4"/>
  <c r="G3302" i="4" s="1"/>
  <c r="G3779" i="4" s="1"/>
  <c r="G2822" i="4"/>
  <c r="G3299" i="4" s="1"/>
  <c r="G3776" i="4" s="1"/>
  <c r="G2824" i="4"/>
  <c r="G3301" i="4" s="1"/>
  <c r="G3778" i="4" s="1"/>
  <c r="G2336" i="4"/>
  <c r="AW392" i="3"/>
  <c r="J1823" i="4" s="1"/>
  <c r="M1823" i="4" s="1"/>
  <c r="G2300" i="4" s="1"/>
  <c r="G2777" i="4" s="1"/>
  <c r="G3254" i="4" s="1"/>
  <c r="G3731" i="4" s="1"/>
  <c r="I1823" i="4"/>
  <c r="AV148" i="3"/>
  <c r="P44" i="2"/>
  <c r="S44" i="2" s="1"/>
  <c r="I1102" i="4"/>
  <c r="AW356" i="3"/>
  <c r="J1787" i="4" s="1"/>
  <c r="M1787" i="4" s="1"/>
  <c r="G2264" i="4" s="1"/>
  <c r="G2741" i="4" s="1"/>
  <c r="G3218" i="4" s="1"/>
  <c r="G3695" i="4" s="1"/>
  <c r="I1787" i="4"/>
  <c r="G2815" i="4"/>
  <c r="G3292" i="4" s="1"/>
  <c r="G3769" i="4" s="1"/>
  <c r="AW353" i="3"/>
  <c r="J1784" i="4" s="1"/>
  <c r="M1784" i="4" s="1"/>
  <c r="G2261" i="4" s="1"/>
  <c r="G2738" i="4" s="1"/>
  <c r="G3215" i="4" s="1"/>
  <c r="G3692" i="4" s="1"/>
  <c r="I1784" i="4"/>
  <c r="AV144" i="3"/>
  <c r="P40" i="2"/>
  <c r="S40" i="2" s="1"/>
  <c r="I1098" i="4"/>
  <c r="AV150" i="3"/>
  <c r="P46" i="2"/>
  <c r="S46" i="2" s="1"/>
  <c r="I1104" i="4"/>
  <c r="AW355" i="3"/>
  <c r="J1786" i="4" s="1"/>
  <c r="M1786" i="4" s="1"/>
  <c r="G2263" i="4" s="1"/>
  <c r="G2740" i="4" s="1"/>
  <c r="G3217" i="4" s="1"/>
  <c r="G3694" i="4" s="1"/>
  <c r="I1786" i="4"/>
  <c r="AV145" i="3"/>
  <c r="P41" i="2"/>
  <c r="S41" i="2" s="1"/>
  <c r="I1099" i="4"/>
  <c r="AW357" i="3"/>
  <c r="J1788" i="4" s="1"/>
  <c r="M1788" i="4" s="1"/>
  <c r="G2265" i="4" s="1"/>
  <c r="G2742" i="4" s="1"/>
  <c r="G3219" i="4" s="1"/>
  <c r="G3696" i="4" s="1"/>
  <c r="I1788" i="4"/>
  <c r="G2816" i="4"/>
  <c r="G3293" i="4" s="1"/>
  <c r="G3770" i="4" s="1"/>
  <c r="G2177" i="4"/>
  <c r="G2654" i="4" s="1"/>
  <c r="G3131" i="4" s="1"/>
  <c r="G3608" i="4" s="1"/>
  <c r="G2817" i="4"/>
  <c r="G3294" i="4" s="1"/>
  <c r="G3771" i="4" s="1"/>
  <c r="AV147" i="3"/>
  <c r="P43" i="2"/>
  <c r="S43" i="2" s="1"/>
  <c r="I1101" i="4"/>
  <c r="AV143" i="3"/>
  <c r="P39" i="2"/>
  <c r="S39" i="2" s="1"/>
  <c r="I1097" i="4"/>
  <c r="AV146" i="3"/>
  <c r="P42" i="2"/>
  <c r="S42" i="2" s="1"/>
  <c r="I1100" i="4"/>
  <c r="AV149" i="3"/>
  <c r="P45" i="2"/>
  <c r="S45" i="2" s="1"/>
  <c r="I1103" i="4"/>
  <c r="AW352" i="3"/>
  <c r="J1783" i="4" s="1"/>
  <c r="M1783" i="4" s="1"/>
  <c r="G2260" i="4" s="1"/>
  <c r="G2737" i="4" s="1"/>
  <c r="G3214" i="4" s="1"/>
  <c r="G3691" i="4" s="1"/>
  <c r="I1783" i="4"/>
  <c r="R11" i="1"/>
  <c r="R13" i="1" s="1"/>
  <c r="J3344" i="4"/>
  <c r="M3344" i="4" s="1"/>
  <c r="G2818" i="4"/>
  <c r="G3295" i="4" s="1"/>
  <c r="G3772" i="4" s="1"/>
  <c r="G2819" i="4"/>
  <c r="G3296" i="4" s="1"/>
  <c r="G3773" i="4" s="1"/>
  <c r="D40" i="2"/>
  <c r="D145" i="3"/>
  <c r="C144" i="4"/>
  <c r="G2820" i="4"/>
  <c r="G3297" i="4" s="1"/>
  <c r="G3774" i="4" s="1"/>
  <c r="G2332" i="4"/>
  <c r="G2809" i="4" s="1"/>
  <c r="G3286" i="4" s="1"/>
  <c r="G3763" i="4" s="1"/>
  <c r="G2821" i="4"/>
  <c r="G3298" i="4" s="1"/>
  <c r="G3775" i="4" s="1"/>
  <c r="F1251" i="4"/>
  <c r="F1728" i="4" s="1"/>
  <c r="F1325" i="4"/>
  <c r="F1802" i="4" s="1"/>
  <c r="F1426" i="4"/>
  <c r="F1903" i="4" s="1"/>
  <c r="F1162" i="4"/>
  <c r="F1639" i="4" s="1"/>
  <c r="F1234" i="4"/>
  <c r="F1711" i="4" s="1"/>
  <c r="F1241" i="4"/>
  <c r="H1241" i="4" s="1"/>
  <c r="N1241" i="4" s="1"/>
  <c r="F1253" i="4"/>
  <c r="F1730" i="4" s="1"/>
  <c r="F1267" i="4"/>
  <c r="F1744" i="4" s="1"/>
  <c r="F1313" i="4"/>
  <c r="F1790" i="4" s="1"/>
  <c r="F1327" i="4"/>
  <c r="F1804" i="4" s="1"/>
  <c r="F1341" i="4"/>
  <c r="F1818" i="4" s="1"/>
  <c r="F1371" i="4"/>
  <c r="F1848" i="4" s="1"/>
  <c r="F1138" i="4"/>
  <c r="F1615" i="4" s="1"/>
  <c r="F1250" i="4"/>
  <c r="F1727" i="4" s="1"/>
  <c r="F1274" i="4"/>
  <c r="H1274" i="4" s="1"/>
  <c r="N1274" i="4" s="1"/>
  <c r="F1288" i="4"/>
  <c r="F1765" i="4" s="1"/>
  <c r="F1318" i="4"/>
  <c r="F1795" i="4" s="1"/>
  <c r="F1356" i="4"/>
  <c r="H1356" i="4" s="1"/>
  <c r="N1356" i="4" s="1"/>
  <c r="F1358" i="4"/>
  <c r="F1835" i="4" s="1"/>
  <c r="F1203" i="4"/>
  <c r="F1680" i="4" s="1"/>
  <c r="F1215" i="4"/>
  <c r="F1692" i="4" s="1"/>
  <c r="F1227" i="4"/>
  <c r="F1704" i="4" s="1"/>
  <c r="F1399" i="4"/>
  <c r="F1876" i="4" s="1"/>
  <c r="F1373" i="4"/>
  <c r="F1850" i="4" s="1"/>
  <c r="F1198" i="4"/>
  <c r="F1675" i="4" s="1"/>
  <c r="F1369" i="4"/>
  <c r="F1846" i="4" s="1"/>
  <c r="F1129" i="4"/>
  <c r="F1606" i="4" s="1"/>
  <c r="F1150" i="4"/>
  <c r="F1627" i="4" s="1"/>
  <c r="F1174" i="4"/>
  <c r="F1651" i="4" s="1"/>
  <c r="F1279" i="4"/>
  <c r="F1756" i="4" s="1"/>
  <c r="F1130" i="4"/>
  <c r="F1607" i="4" s="1"/>
  <c r="F1131" i="4"/>
  <c r="F1608" i="4" s="1"/>
  <c r="F1152" i="4"/>
  <c r="H1152" i="4" s="1"/>
  <c r="N1152" i="4" s="1"/>
  <c r="F1164" i="4"/>
  <c r="F1641" i="4" s="1"/>
  <c r="F1176" i="4"/>
  <c r="F1653" i="4" s="1"/>
  <c r="F1210" i="4"/>
  <c r="H1210" i="4" s="1"/>
  <c r="N1210" i="4" s="1"/>
  <c r="F1236" i="4"/>
  <c r="F1713" i="4" s="1"/>
  <c r="F1301" i="4"/>
  <c r="F1778" i="4" s="1"/>
  <c r="F1315" i="4"/>
  <c r="F1792" i="4" s="1"/>
  <c r="F1252" i="4"/>
  <c r="F1729" i="4" s="1"/>
  <c r="F1320" i="4"/>
  <c r="F1797" i="4" s="1"/>
  <c r="F1340" i="4"/>
  <c r="F1817" i="4" s="1"/>
  <c r="F1360" i="4"/>
  <c r="F1837" i="4" s="1"/>
  <c r="F1386" i="4"/>
  <c r="F1863" i="4" s="1"/>
  <c r="F1229" i="4"/>
  <c r="H1229" i="4" s="1"/>
  <c r="N1229" i="4" s="1"/>
  <c r="F1299" i="4"/>
  <c r="F1776" i="4" s="1"/>
  <c r="F1317" i="4"/>
  <c r="F1794" i="4" s="1"/>
  <c r="F1392" i="4"/>
  <c r="F1869" i="4" s="1"/>
  <c r="F2346" i="4" s="1"/>
  <c r="F2823" i="4" s="1"/>
  <c r="F3300" i="4" s="1"/>
  <c r="F3777" i="4" s="1"/>
  <c r="F1375" i="4"/>
  <c r="F1852" i="4" s="1"/>
  <c r="F1200" i="4"/>
  <c r="F1677" i="4" s="1"/>
  <c r="F1419" i="4"/>
  <c r="F1896" i="4" s="1"/>
  <c r="F1414" i="4"/>
  <c r="F1891" i="4" s="1"/>
  <c r="F1433" i="4"/>
  <c r="F1910" i="4" s="1"/>
  <c r="F1286" i="4"/>
  <c r="F1763" i="4" s="1"/>
  <c r="F1391" i="4"/>
  <c r="F1868" i="4" s="1"/>
  <c r="F1133" i="4"/>
  <c r="H1133" i="4" s="1"/>
  <c r="N1133" i="4" s="1"/>
  <c r="F1189" i="4"/>
  <c r="F1666" i="4" s="1"/>
  <c r="F1212" i="4"/>
  <c r="F1689" i="4" s="1"/>
  <c r="F1303" i="4"/>
  <c r="F1780" i="4" s="1"/>
  <c r="F1254" i="4"/>
  <c r="F1731" i="4" s="1"/>
  <c r="F1310" i="4"/>
  <c r="F1787" i="4" s="1"/>
  <c r="F1342" i="4"/>
  <c r="F1819" i="4" s="1"/>
  <c r="F1231" i="4"/>
  <c r="F1708" i="4" s="1"/>
  <c r="F1305" i="4"/>
  <c r="F1782" i="4" s="1"/>
  <c r="F1372" i="4"/>
  <c r="F1849" i="4" s="1"/>
  <c r="F1396" i="4"/>
  <c r="F1873" i="4" s="1"/>
  <c r="F1409" i="4"/>
  <c r="F1886" i="4" s="1"/>
  <c r="F1421" i="4"/>
  <c r="F1898" i="4" s="1"/>
  <c r="F1420" i="4"/>
  <c r="F1897" i="4" s="1"/>
  <c r="F1435" i="4"/>
  <c r="F1912" i="4" s="1"/>
  <c r="F2389" i="4" s="1"/>
  <c r="F2866" i="4" s="1"/>
  <c r="F3343" i="4" s="1"/>
  <c r="F1239" i="4"/>
  <c r="F1716" i="4" s="1"/>
  <c r="F1339" i="4"/>
  <c r="F1816" i="4" s="1"/>
  <c r="F1201" i="4"/>
  <c r="F1678" i="4" s="1"/>
  <c r="F1289" i="4"/>
  <c r="H1289" i="4" s="1"/>
  <c r="N1289" i="4" s="1"/>
  <c r="F1139" i="4"/>
  <c r="F1616" i="4" s="1"/>
  <c r="F1177" i="4"/>
  <c r="F1654" i="4" s="1"/>
  <c r="F1191" i="4"/>
  <c r="F1668" i="4" s="1"/>
  <c r="F1140" i="4"/>
  <c r="F1617" i="4" s="1"/>
  <c r="F1214" i="4"/>
  <c r="F1691" i="4" s="1"/>
  <c r="F1400" i="4"/>
  <c r="F1877" i="4" s="1"/>
  <c r="F1298" i="4"/>
  <c r="F1775" i="4" s="1"/>
  <c r="F1312" i="4"/>
  <c r="F1789" i="4" s="1"/>
  <c r="F1290" i="4"/>
  <c r="F1767" i="4" s="1"/>
  <c r="F1221" i="4"/>
  <c r="F1698" i="4" s="1"/>
  <c r="F1265" i="4"/>
  <c r="F1742" i="4" s="1"/>
  <c r="F1374" i="4"/>
  <c r="F1851" i="4" s="1"/>
  <c r="F1355" i="4"/>
  <c r="F1832" i="4" s="1"/>
  <c r="F1398" i="4"/>
  <c r="F1875" i="4" s="1"/>
  <c r="F1383" i="4"/>
  <c r="H1383" i="4" s="1"/>
  <c r="N1383" i="4" s="1"/>
  <c r="F1429" i="4"/>
  <c r="F1906" i="4" s="1"/>
  <c r="F1277" i="4"/>
  <c r="F1754" i="4" s="1"/>
  <c r="F1213" i="4"/>
  <c r="F1690" i="4" s="1"/>
  <c r="F1384" i="4"/>
  <c r="F1861" i="4" s="1"/>
  <c r="F1134" i="4"/>
  <c r="F1611" i="4" s="1"/>
  <c r="F1216" i="4"/>
  <c r="H1216" i="4" s="1"/>
  <c r="N1216" i="4" s="1"/>
  <c r="F1291" i="4"/>
  <c r="F1768" i="4" s="1"/>
  <c r="F1385" i="4"/>
  <c r="F1862" i="4" s="1"/>
  <c r="F1258" i="4"/>
  <c r="F1735" i="4" s="1"/>
  <c r="F1362" i="4"/>
  <c r="F1839" i="4" s="1"/>
  <c r="F1223" i="4"/>
  <c r="F1700" i="4" s="1"/>
  <c r="F1281" i="4"/>
  <c r="H1281" i="4" s="1"/>
  <c r="N1281" i="4" s="1"/>
  <c r="F1365" i="4"/>
  <c r="F1842" i="4" s="1"/>
  <c r="F1389" i="4"/>
  <c r="F1866" i="4" s="1"/>
  <c r="H1175" i="4"/>
  <c r="N1175" i="4" s="1"/>
  <c r="F1652" i="4"/>
  <c r="H1240" i="4"/>
  <c r="N1240" i="4" s="1"/>
  <c r="F1717" i="4"/>
  <c r="H1364" i="4"/>
  <c r="N1364" i="4" s="1"/>
  <c r="F1841" i="4"/>
  <c r="H1141" i="4"/>
  <c r="N1141" i="4" s="1"/>
  <c r="F1618" i="4"/>
  <c r="H1153" i="4"/>
  <c r="N1153" i="4" s="1"/>
  <c r="F1630" i="4"/>
  <c r="H1167" i="4"/>
  <c r="N1167" i="4" s="1"/>
  <c r="F1644" i="4"/>
  <c r="H1179" i="4"/>
  <c r="N1179" i="4" s="1"/>
  <c r="F1656" i="4"/>
  <c r="H1193" i="4"/>
  <c r="N1193" i="4" s="1"/>
  <c r="F1670" i="4"/>
  <c r="H1142" i="4"/>
  <c r="N1142" i="4" s="1"/>
  <c r="F1619" i="4"/>
  <c r="H1158" i="4"/>
  <c r="N1158" i="4" s="1"/>
  <c r="F1635" i="4"/>
  <c r="H1170" i="4"/>
  <c r="N1170" i="4" s="1"/>
  <c r="F1647" i="4"/>
  <c r="H1186" i="4"/>
  <c r="N1186" i="4" s="1"/>
  <c r="F1663" i="4"/>
  <c r="H1202" i="4"/>
  <c r="N1202" i="4" s="1"/>
  <c r="F1679" i="4"/>
  <c r="H1230" i="4"/>
  <c r="N1230" i="4" s="1"/>
  <c r="F1707" i="4"/>
  <c r="H1237" i="4"/>
  <c r="N1237" i="4" s="1"/>
  <c r="F1714" i="4"/>
  <c r="H1249" i="4"/>
  <c r="N1249" i="4" s="1"/>
  <c r="F1726" i="4"/>
  <c r="H1261" i="4"/>
  <c r="N1261" i="4" s="1"/>
  <c r="F1738" i="4"/>
  <c r="H1275" i="4"/>
  <c r="N1275" i="4" s="1"/>
  <c r="F1752" i="4"/>
  <c r="H1309" i="4"/>
  <c r="N1309" i="4" s="1"/>
  <c r="F1786" i="4"/>
  <c r="H1323" i="4"/>
  <c r="N1323" i="4" s="1"/>
  <c r="F1800" i="4"/>
  <c r="H1337" i="4"/>
  <c r="N1337" i="4" s="1"/>
  <c r="F1814" i="4"/>
  <c r="H1351" i="4"/>
  <c r="N1351" i="4" s="1"/>
  <c r="F1828" i="4"/>
  <c r="H1363" i="4"/>
  <c r="N1363" i="4" s="1"/>
  <c r="F1840" i="4"/>
  <c r="H1184" i="4"/>
  <c r="N1184" i="4" s="1"/>
  <c r="F1661" i="4"/>
  <c r="H1246" i="4"/>
  <c r="N1246" i="4" s="1"/>
  <c r="F1723" i="4"/>
  <c r="H1270" i="4"/>
  <c r="N1270" i="4" s="1"/>
  <c r="F1747" i="4"/>
  <c r="H1284" i="4"/>
  <c r="N1284" i="4" s="1"/>
  <c r="F1761" i="4"/>
  <c r="H1302" i="4"/>
  <c r="N1302" i="4" s="1"/>
  <c r="F1779" i="4"/>
  <c r="H1314" i="4"/>
  <c r="N1314" i="4" s="1"/>
  <c r="F1791" i="4"/>
  <c r="H1334" i="4"/>
  <c r="N1334" i="4" s="1"/>
  <c r="F1811" i="4"/>
  <c r="H1350" i="4"/>
  <c r="N1350" i="4" s="1"/>
  <c r="F1827" i="4"/>
  <c r="H1300" i="4"/>
  <c r="N1300" i="4" s="1"/>
  <c r="F1777" i="4"/>
  <c r="H1165" i="4"/>
  <c r="N1165" i="4" s="1"/>
  <c r="F1642" i="4"/>
  <c r="H1211" i="4"/>
  <c r="N1211" i="4" s="1"/>
  <c r="F1688" i="4"/>
  <c r="H1276" i="4"/>
  <c r="N1276" i="4" s="1"/>
  <c r="F1753" i="4"/>
  <c r="H1346" i="4"/>
  <c r="N1346" i="4" s="1"/>
  <c r="F1823" i="4"/>
  <c r="H1380" i="4"/>
  <c r="N1380" i="4" s="1"/>
  <c r="F1857" i="4"/>
  <c r="H1413" i="4"/>
  <c r="N1413" i="4" s="1"/>
  <c r="F1890" i="4"/>
  <c r="H1425" i="4"/>
  <c r="N1425" i="4" s="1"/>
  <c r="F1902" i="4"/>
  <c r="H1408" i="4"/>
  <c r="N1408" i="4" s="1"/>
  <c r="F1885" i="4"/>
  <c r="H1424" i="4"/>
  <c r="N1424" i="4" s="1"/>
  <c r="F1901" i="4"/>
  <c r="H1137" i="4"/>
  <c r="N1137" i="4" s="1"/>
  <c r="F1614" i="4"/>
  <c r="H1161" i="4"/>
  <c r="N1161" i="4" s="1"/>
  <c r="F1638" i="4"/>
  <c r="H1154" i="4"/>
  <c r="N1154" i="4" s="1"/>
  <c r="F1631" i="4"/>
  <c r="H1379" i="4"/>
  <c r="N1379" i="4" s="1"/>
  <c r="F1856" i="4"/>
  <c r="H1132" i="4"/>
  <c r="N1132" i="4" s="1"/>
  <c r="F1609" i="4"/>
  <c r="H1376" i="4"/>
  <c r="N1376" i="4" s="1"/>
  <c r="F1853" i="4"/>
  <c r="H1143" i="4"/>
  <c r="N1143" i="4" s="1"/>
  <c r="F1620" i="4"/>
  <c r="H1155" i="4"/>
  <c r="N1155" i="4" s="1"/>
  <c r="F1632" i="4"/>
  <c r="H1169" i="4"/>
  <c r="N1169" i="4" s="1"/>
  <c r="F1646" i="4"/>
  <c r="H1183" i="4"/>
  <c r="N1183" i="4" s="1"/>
  <c r="F1660" i="4"/>
  <c r="H1195" i="4"/>
  <c r="N1195" i="4" s="1"/>
  <c r="F1672" i="4"/>
  <c r="H1148" i="4"/>
  <c r="N1148" i="4" s="1"/>
  <c r="F1625" i="4"/>
  <c r="H1160" i="4"/>
  <c r="N1160" i="4" s="1"/>
  <c r="F1637" i="4"/>
  <c r="H1172" i="4"/>
  <c r="N1172" i="4" s="1"/>
  <c r="F1649" i="4"/>
  <c r="H1188" i="4"/>
  <c r="N1188" i="4" s="1"/>
  <c r="F1665" i="4"/>
  <c r="H1204" i="4"/>
  <c r="N1204" i="4" s="1"/>
  <c r="F1681" i="4"/>
  <c r="H1218" i="4"/>
  <c r="N1218" i="4" s="1"/>
  <c r="F1695" i="4"/>
  <c r="H1232" i="4"/>
  <c r="N1232" i="4" s="1"/>
  <c r="F1709" i="4"/>
  <c r="H1263" i="4"/>
  <c r="N1263" i="4" s="1"/>
  <c r="F1740" i="4"/>
  <c r="H1293" i="4"/>
  <c r="N1293" i="4" s="1"/>
  <c r="F1770" i="4"/>
  <c r="H1311" i="4"/>
  <c r="N1311" i="4" s="1"/>
  <c r="F1788" i="4"/>
  <c r="H1353" i="4"/>
  <c r="N1353" i="4" s="1"/>
  <c r="F1830" i="4"/>
  <c r="H1367" i="4"/>
  <c r="N1367" i="4" s="1"/>
  <c r="F1844" i="4"/>
  <c r="H1387" i="4"/>
  <c r="N1387" i="4" s="1"/>
  <c r="F1864" i="4"/>
  <c r="H1208" i="4"/>
  <c r="N1208" i="4" s="1"/>
  <c r="F1685" i="4"/>
  <c r="H1248" i="4"/>
  <c r="N1248" i="4" s="1"/>
  <c r="F1725" i="4"/>
  <c r="H1260" i="4"/>
  <c r="N1260" i="4" s="1"/>
  <c r="F1737" i="4"/>
  <c r="H1272" i="4"/>
  <c r="N1272" i="4" s="1"/>
  <c r="F1749" i="4"/>
  <c r="H1304" i="4"/>
  <c r="N1304" i="4" s="1"/>
  <c r="F1781" i="4"/>
  <c r="H1316" i="4"/>
  <c r="N1316" i="4" s="1"/>
  <c r="F1793" i="4"/>
  <c r="H1336" i="4"/>
  <c r="N1336" i="4" s="1"/>
  <c r="F1813" i="4"/>
  <c r="H1354" i="4"/>
  <c r="N1354" i="4" s="1"/>
  <c r="F1831" i="4"/>
  <c r="H1324" i="4"/>
  <c r="N1324" i="4" s="1"/>
  <c r="F1801" i="4"/>
  <c r="H1368" i="4"/>
  <c r="N1368" i="4" s="1"/>
  <c r="F1845" i="4"/>
  <c r="H1225" i="4"/>
  <c r="N1225" i="4" s="1"/>
  <c r="F1702" i="4"/>
  <c r="H1294" i="4"/>
  <c r="N1294" i="4" s="1"/>
  <c r="F1771" i="4"/>
  <c r="H1352" i="4"/>
  <c r="N1352" i="4" s="1"/>
  <c r="F1829" i="4"/>
  <c r="H1410" i="4"/>
  <c r="N1410" i="4" s="1"/>
  <c r="F1887" i="4"/>
  <c r="H1128" i="4"/>
  <c r="N1128" i="4" s="1"/>
  <c r="F1605" i="4"/>
  <c r="H1378" i="4"/>
  <c r="N1378" i="4" s="1"/>
  <c r="F1855" i="4"/>
  <c r="H1145" i="4"/>
  <c r="N1145" i="4" s="1"/>
  <c r="F1622" i="4"/>
  <c r="H1157" i="4"/>
  <c r="N1157" i="4" s="1"/>
  <c r="F1634" i="4"/>
  <c r="H1171" i="4"/>
  <c r="N1171" i="4" s="1"/>
  <c r="F1648" i="4"/>
  <c r="H1185" i="4"/>
  <c r="N1185" i="4" s="1"/>
  <c r="F1662" i="4"/>
  <c r="H1197" i="4"/>
  <c r="N1197" i="4" s="1"/>
  <c r="F1674" i="4"/>
  <c r="H1190" i="4"/>
  <c r="N1190" i="4" s="1"/>
  <c r="F1667" i="4"/>
  <c r="H1206" i="4"/>
  <c r="N1206" i="4" s="1"/>
  <c r="F1683" i="4"/>
  <c r="H1220" i="4"/>
  <c r="N1220" i="4" s="1"/>
  <c r="F1697" i="4"/>
  <c r="H1297" i="4"/>
  <c r="N1297" i="4" s="1"/>
  <c r="F1774" i="4"/>
  <c r="H1357" i="4"/>
  <c r="N1357" i="4" s="1"/>
  <c r="F1834" i="4"/>
  <c r="H1226" i="4"/>
  <c r="N1226" i="4" s="1"/>
  <c r="F1703" i="4"/>
  <c r="H1262" i="4"/>
  <c r="N1262" i="4" s="1"/>
  <c r="F1739" i="4"/>
  <c r="H1306" i="4"/>
  <c r="N1306" i="4" s="1"/>
  <c r="F1783" i="4"/>
  <c r="H1338" i="4"/>
  <c r="N1338" i="4" s="1"/>
  <c r="F1815" i="4"/>
  <c r="H1370" i="4"/>
  <c r="N1370" i="4" s="1"/>
  <c r="F1847" i="4"/>
  <c r="H1295" i="4"/>
  <c r="N1295" i="4" s="1"/>
  <c r="F1772" i="4"/>
  <c r="H1361" i="4"/>
  <c r="N1361" i="4" s="1"/>
  <c r="F1838" i="4"/>
  <c r="H1382" i="4"/>
  <c r="N1382" i="4" s="1"/>
  <c r="F1859" i="4"/>
  <c r="H1412" i="4"/>
  <c r="N1412" i="4" s="1"/>
  <c r="F1889" i="4"/>
  <c r="H1135" i="4"/>
  <c r="N1135" i="4" s="1"/>
  <c r="F1612" i="4"/>
  <c r="H1173" i="4"/>
  <c r="N1173" i="4" s="1"/>
  <c r="F1650" i="4"/>
  <c r="H1187" i="4"/>
  <c r="N1187" i="4" s="1"/>
  <c r="F1664" i="4"/>
  <c r="H1199" i="4"/>
  <c r="N1199" i="4" s="1"/>
  <c r="F1676" i="4"/>
  <c r="H1222" i="4"/>
  <c r="N1222" i="4" s="1"/>
  <c r="F1699" i="4"/>
  <c r="H1243" i="4"/>
  <c r="N1243" i="4" s="1"/>
  <c r="F1720" i="4"/>
  <c r="H1255" i="4"/>
  <c r="N1255" i="4" s="1"/>
  <c r="F1732" i="4"/>
  <c r="H1269" i="4"/>
  <c r="N1269" i="4" s="1"/>
  <c r="F1746" i="4"/>
  <c r="H1283" i="4"/>
  <c r="N1283" i="4" s="1"/>
  <c r="F1760" i="4"/>
  <c r="H1331" i="4"/>
  <c r="N1331" i="4" s="1"/>
  <c r="F1808" i="4"/>
  <c r="H1343" i="4"/>
  <c r="N1343" i="4" s="1"/>
  <c r="F1820" i="4"/>
  <c r="H1359" i="4"/>
  <c r="N1359" i="4" s="1"/>
  <c r="F1836" i="4"/>
  <c r="H1238" i="4"/>
  <c r="N1238" i="4" s="1"/>
  <c r="F1715" i="4"/>
  <c r="H1264" i="4"/>
  <c r="N1264" i="4" s="1"/>
  <c r="F1741" i="4"/>
  <c r="H1292" i="4"/>
  <c r="N1292" i="4" s="1"/>
  <c r="F1769" i="4"/>
  <c r="H1308" i="4"/>
  <c r="N1308" i="4" s="1"/>
  <c r="F1785" i="4"/>
  <c r="H1393" i="4"/>
  <c r="N1393" i="4" s="1"/>
  <c r="F1870" i="4"/>
  <c r="H1205" i="4"/>
  <c r="N1205" i="4" s="1"/>
  <c r="F1682" i="4"/>
  <c r="H1217" i="4"/>
  <c r="N1217" i="4" s="1"/>
  <c r="F1694" i="4"/>
  <c r="H1328" i="4"/>
  <c r="N1328" i="4" s="1"/>
  <c r="F1805" i="4"/>
  <c r="H1166" i="4"/>
  <c r="N1166" i="4" s="1"/>
  <c r="F1643" i="4"/>
  <c r="H1180" i="4"/>
  <c r="N1180" i="4" s="1"/>
  <c r="F1657" i="4"/>
  <c r="H1194" i="4"/>
  <c r="N1194" i="4" s="1"/>
  <c r="F1671" i="4"/>
  <c r="H1224" i="4"/>
  <c r="N1224" i="4" s="1"/>
  <c r="F1701" i="4"/>
  <c r="H1233" i="4"/>
  <c r="N1233" i="4" s="1"/>
  <c r="F1710" i="4"/>
  <c r="H1245" i="4"/>
  <c r="N1245" i="4" s="1"/>
  <c r="F1722" i="4"/>
  <c r="H1257" i="4"/>
  <c r="N1257" i="4" s="1"/>
  <c r="F1734" i="4"/>
  <c r="H1271" i="4"/>
  <c r="N1271" i="4" s="1"/>
  <c r="F1748" i="4"/>
  <c r="H1285" i="4"/>
  <c r="N1285" i="4" s="1"/>
  <c r="F1762" i="4"/>
  <c r="H1319" i="4"/>
  <c r="N1319" i="4" s="1"/>
  <c r="F1796" i="4"/>
  <c r="H1333" i="4"/>
  <c r="N1333" i="4" s="1"/>
  <c r="F1810" i="4"/>
  <c r="H1345" i="4"/>
  <c r="N1345" i="4" s="1"/>
  <c r="F1822" i="4"/>
  <c r="H1394" i="4"/>
  <c r="N1394" i="4" s="1"/>
  <c r="F1871" i="4"/>
  <c r="H1266" i="4"/>
  <c r="N1266" i="4" s="1"/>
  <c r="F1743" i="4"/>
  <c r="H1280" i="4"/>
  <c r="N1280" i="4" s="1"/>
  <c r="F1757" i="4"/>
  <c r="H1296" i="4"/>
  <c r="N1296" i="4" s="1"/>
  <c r="F1773" i="4"/>
  <c r="H1326" i="4"/>
  <c r="N1326" i="4" s="1"/>
  <c r="F1803" i="4"/>
  <c r="H1244" i="4"/>
  <c r="N1244" i="4" s="1"/>
  <c r="F1721" i="4"/>
  <c r="H1395" i="4"/>
  <c r="N1395" i="4" s="1"/>
  <c r="F1872" i="4"/>
  <c r="H1388" i="4"/>
  <c r="N1388" i="4" s="1"/>
  <c r="F1865" i="4"/>
  <c r="H1207" i="4"/>
  <c r="N1207" i="4" s="1"/>
  <c r="F1684" i="4"/>
  <c r="H1219" i="4"/>
  <c r="N1219" i="4" s="1"/>
  <c r="F1696" i="4"/>
  <c r="H1149" i="4"/>
  <c r="N1149" i="4" s="1"/>
  <c r="F1626" i="4"/>
  <c r="H1136" i="4"/>
  <c r="N1136" i="4" s="1"/>
  <c r="F1613" i="4"/>
  <c r="H1146" i="4"/>
  <c r="N1146" i="4" s="1"/>
  <c r="F1623" i="4"/>
  <c r="H1156" i="4"/>
  <c r="N1156" i="4" s="1"/>
  <c r="F1633" i="4"/>
  <c r="H1168" i="4"/>
  <c r="N1168" i="4" s="1"/>
  <c r="F1645" i="4"/>
  <c r="H1182" i="4"/>
  <c r="N1182" i="4" s="1"/>
  <c r="F1659" i="4"/>
  <c r="H1196" i="4"/>
  <c r="N1196" i="4" s="1"/>
  <c r="F1673" i="4"/>
  <c r="H1228" i="4"/>
  <c r="N1228" i="4" s="1"/>
  <c r="F1705" i="4"/>
  <c r="H1235" i="4"/>
  <c r="N1235" i="4" s="1"/>
  <c r="F1712" i="4"/>
  <c r="H1247" i="4"/>
  <c r="N1247" i="4" s="1"/>
  <c r="F1724" i="4"/>
  <c r="H1259" i="4"/>
  <c r="N1259" i="4" s="1"/>
  <c r="F1736" i="4"/>
  <c r="H1273" i="4"/>
  <c r="N1273" i="4" s="1"/>
  <c r="F1750" i="4"/>
  <c r="H1287" i="4"/>
  <c r="N1287" i="4" s="1"/>
  <c r="F1764" i="4"/>
  <c r="H1307" i="4"/>
  <c r="N1307" i="4" s="1"/>
  <c r="F1784" i="4"/>
  <c r="H1321" i="4"/>
  <c r="N1321" i="4" s="1"/>
  <c r="F1798" i="4"/>
  <c r="H1335" i="4"/>
  <c r="N1335" i="4" s="1"/>
  <c r="F1812" i="4"/>
  <c r="H1349" i="4"/>
  <c r="N1349" i="4" s="1"/>
  <c r="F1826" i="4"/>
  <c r="H1381" i="4"/>
  <c r="N1381" i="4" s="1"/>
  <c r="F1858" i="4"/>
  <c r="H1178" i="4"/>
  <c r="N1178" i="4" s="1"/>
  <c r="F1655" i="4"/>
  <c r="H1242" i="4"/>
  <c r="N1242" i="4" s="1"/>
  <c r="F1719" i="4"/>
  <c r="H1256" i="4"/>
  <c r="N1256" i="4" s="1"/>
  <c r="F1733" i="4"/>
  <c r="H1268" i="4"/>
  <c r="N1268" i="4" s="1"/>
  <c r="F1745" i="4"/>
  <c r="H1282" i="4"/>
  <c r="N1282" i="4" s="1"/>
  <c r="F1759" i="4"/>
  <c r="H1332" i="4"/>
  <c r="N1332" i="4" s="1"/>
  <c r="F1809" i="4"/>
  <c r="H1348" i="4"/>
  <c r="N1348" i="4" s="1"/>
  <c r="F1825" i="4"/>
  <c r="H1397" i="4"/>
  <c r="N1397" i="4" s="1"/>
  <c r="F1874" i="4"/>
  <c r="H1390" i="4"/>
  <c r="N1390" i="4" s="1"/>
  <c r="F1867" i="4"/>
  <c r="H1209" i="4"/>
  <c r="N1209" i="4" s="1"/>
  <c r="F1686" i="4"/>
  <c r="H1347" i="4"/>
  <c r="N1347" i="4" s="1"/>
  <c r="F1824" i="4"/>
  <c r="H1344" i="4"/>
  <c r="N1344" i="4" s="1"/>
  <c r="F1821" i="4"/>
  <c r="H1411" i="4"/>
  <c r="N1411" i="4" s="1"/>
  <c r="F1888" i="4"/>
  <c r="H1423" i="4"/>
  <c r="N1423" i="4" s="1"/>
  <c r="F1900" i="4"/>
  <c r="H1422" i="4"/>
  <c r="N1422" i="4" s="1"/>
  <c r="F1899" i="4"/>
  <c r="H1177" i="4"/>
  <c r="N1177" i="4" s="1"/>
  <c r="H1138" i="4"/>
  <c r="N1138" i="4" s="1"/>
  <c r="H951" i="4"/>
  <c r="N951" i="4" s="1"/>
  <c r="H953" i="4"/>
  <c r="N953" i="4" s="1"/>
  <c r="H845" i="4"/>
  <c r="N845" i="4" s="1"/>
  <c r="H704" i="4"/>
  <c r="N704" i="4" s="1"/>
  <c r="H938" i="4"/>
  <c r="N938" i="4" s="1"/>
  <c r="H950" i="4"/>
  <c r="N950" i="4" s="1"/>
  <c r="G1418" i="4"/>
  <c r="H955" i="4"/>
  <c r="N955" i="4" s="1"/>
  <c r="H670" i="4"/>
  <c r="N670" i="4" s="1"/>
  <c r="H682" i="4"/>
  <c r="N682" i="4" s="1"/>
  <c r="H1164" i="4"/>
  <c r="N1164" i="4" s="1"/>
  <c r="H715" i="4"/>
  <c r="N715" i="4" s="1"/>
  <c r="H900" i="4"/>
  <c r="N900" i="4" s="1"/>
  <c r="H667" i="4"/>
  <c r="N667" i="4" s="1"/>
  <c r="H801" i="4"/>
  <c r="N801" i="4" s="1"/>
  <c r="H889" i="4"/>
  <c r="N889" i="4" s="1"/>
  <c r="H915" i="4"/>
  <c r="N915" i="4" s="1"/>
  <c r="G1392" i="4"/>
  <c r="H940" i="4"/>
  <c r="N940" i="4" s="1"/>
  <c r="H958" i="4"/>
  <c r="N958" i="4" s="1"/>
  <c r="G1435" i="4"/>
  <c r="H954" i="4"/>
  <c r="N954" i="4" s="1"/>
  <c r="G1431" i="4"/>
  <c r="H853" i="4"/>
  <c r="N853" i="4" s="1"/>
  <c r="H852" i="4"/>
  <c r="N852" i="4" s="1"/>
  <c r="H936" i="4"/>
  <c r="N936" i="4" s="1"/>
  <c r="H939" i="4"/>
  <c r="N939" i="4" s="1"/>
  <c r="H957" i="4"/>
  <c r="N957" i="4" s="1"/>
  <c r="H674" i="4"/>
  <c r="N674" i="4" s="1"/>
  <c r="H686" i="4"/>
  <c r="N686" i="4" s="1"/>
  <c r="H948" i="4"/>
  <c r="N948" i="4" s="1"/>
  <c r="H952" i="4"/>
  <c r="N952" i="4" s="1"/>
  <c r="H933" i="4"/>
  <c r="N933" i="4" s="1"/>
  <c r="H949" i="4"/>
  <c r="N949" i="4" s="1"/>
  <c r="H931" i="4"/>
  <c r="N931" i="4" s="1"/>
  <c r="H942" i="4"/>
  <c r="N942" i="4" s="1"/>
  <c r="H956" i="4"/>
  <c r="N956" i="4" s="1"/>
  <c r="H947" i="4"/>
  <c r="N947" i="4" s="1"/>
  <c r="H944" i="4"/>
  <c r="N944" i="4" s="1"/>
  <c r="H934" i="4"/>
  <c r="N934" i="4" s="1"/>
  <c r="H946" i="4"/>
  <c r="N946" i="4" s="1"/>
  <c r="H937" i="4"/>
  <c r="N937" i="4" s="1"/>
  <c r="H945" i="4"/>
  <c r="N945" i="4" s="1"/>
  <c r="H932" i="4"/>
  <c r="N932" i="4" s="1"/>
  <c r="H723" i="4"/>
  <c r="N723" i="4" s="1"/>
  <c r="H943" i="4"/>
  <c r="N943" i="4" s="1"/>
  <c r="H935" i="4"/>
  <c r="N935" i="4" s="1"/>
  <c r="H724" i="4"/>
  <c r="N724" i="4" s="1"/>
  <c r="H736" i="4"/>
  <c r="N736" i="4" s="1"/>
  <c r="H907" i="4"/>
  <c r="N907" i="4" s="1"/>
  <c r="H662" i="4"/>
  <c r="N662" i="4" s="1"/>
  <c r="H700" i="4"/>
  <c r="N700" i="4" s="1"/>
  <c r="H712" i="4"/>
  <c r="N712" i="4" s="1"/>
  <c r="H730" i="4"/>
  <c r="N730" i="4" s="1"/>
  <c r="H742" i="4"/>
  <c r="N742" i="4" s="1"/>
  <c r="H749" i="4"/>
  <c r="N749" i="4" s="1"/>
  <c r="H785" i="4"/>
  <c r="N785" i="4" s="1"/>
  <c r="H829" i="4"/>
  <c r="N829" i="4" s="1"/>
  <c r="H840" i="4"/>
  <c r="N840" i="4" s="1"/>
  <c r="H733" i="4"/>
  <c r="N733" i="4" s="1"/>
  <c r="H714" i="4"/>
  <c r="N714" i="4" s="1"/>
  <c r="H906" i="4"/>
  <c r="N906" i="4" s="1"/>
  <c r="H797" i="4"/>
  <c r="N797" i="4" s="1"/>
  <c r="H841" i="4"/>
  <c r="N841" i="4" s="1"/>
  <c r="H881" i="4"/>
  <c r="N881" i="4" s="1"/>
  <c r="H726" i="4"/>
  <c r="N726" i="4" s="1"/>
  <c r="H738" i="4"/>
  <c r="N738" i="4" s="1"/>
  <c r="H706" i="4"/>
  <c r="N706" i="4" s="1"/>
  <c r="H718" i="4"/>
  <c r="N718" i="4" s="1"/>
  <c r="H727" i="4"/>
  <c r="N727" i="4" s="1"/>
  <c r="H734" i="4"/>
  <c r="N734" i="4" s="1"/>
  <c r="H721" i="4"/>
  <c r="N721" i="4" s="1"/>
  <c r="H912" i="4"/>
  <c r="N912" i="4" s="1"/>
  <c r="H732" i="4"/>
  <c r="N732" i="4" s="1"/>
  <c r="H710" i="4"/>
  <c r="N710" i="4" s="1"/>
  <c r="H722" i="4"/>
  <c r="N722" i="4" s="1"/>
  <c r="H893" i="4"/>
  <c r="N893" i="4" s="1"/>
  <c r="H660" i="4"/>
  <c r="N660" i="4" s="1"/>
  <c r="H698" i="4"/>
  <c r="N698" i="4" s="1"/>
  <c r="H747" i="4"/>
  <c r="N747" i="4" s="1"/>
  <c r="H865" i="4"/>
  <c r="N865" i="4" s="1"/>
  <c r="H728" i="4"/>
  <c r="N728" i="4" s="1"/>
  <c r="H740" i="4"/>
  <c r="N740" i="4" s="1"/>
  <c r="H708" i="4"/>
  <c r="N708" i="4" s="1"/>
  <c r="H720" i="4"/>
  <c r="N720" i="4" s="1"/>
  <c r="H885" i="4"/>
  <c r="N885" i="4" s="1"/>
  <c r="H688" i="4"/>
  <c r="N688" i="4" s="1"/>
  <c r="H746" i="4"/>
  <c r="N746" i="4" s="1"/>
  <c r="H897" i="4"/>
  <c r="N897" i="4" s="1"/>
  <c r="H892" i="4"/>
  <c r="N892" i="4" s="1"/>
  <c r="H658" i="4"/>
  <c r="N658" i="4" s="1"/>
  <c r="H696" i="4"/>
  <c r="N696" i="4" s="1"/>
  <c r="H891" i="4"/>
  <c r="N891" i="4" s="1"/>
  <c r="H903" i="4"/>
  <c r="N903" i="4" s="1"/>
  <c r="H672" i="4"/>
  <c r="N672" i="4" s="1"/>
  <c r="H684" i="4"/>
  <c r="N684" i="4" s="1"/>
  <c r="H916" i="4"/>
  <c r="N916" i="4" s="1"/>
  <c r="H887" i="4"/>
  <c r="N887" i="4" s="1"/>
  <c r="H716" i="4"/>
  <c r="N716" i="4" s="1"/>
  <c r="H779" i="4"/>
  <c r="N779" i="4" s="1"/>
  <c r="H918" i="4"/>
  <c r="N918" i="4" s="1"/>
  <c r="H676" i="4"/>
  <c r="N676" i="4" s="1"/>
  <c r="H690" i="4"/>
  <c r="N690" i="4" s="1"/>
  <c r="H702" i="4"/>
  <c r="N702" i="4" s="1"/>
  <c r="H739" i="4"/>
  <c r="N739" i="4" s="1"/>
  <c r="H753" i="4"/>
  <c r="N753" i="4" s="1"/>
  <c r="H782" i="4"/>
  <c r="N782" i="4" s="1"/>
  <c r="H909" i="4"/>
  <c r="N909" i="4" s="1"/>
  <c r="H922" i="4"/>
  <c r="N922" i="4" s="1"/>
  <c r="H898" i="4"/>
  <c r="N898" i="4" s="1"/>
  <c r="H905" i="4"/>
  <c r="N905" i="4" s="1"/>
  <c r="H851" i="4"/>
  <c r="N851" i="4" s="1"/>
  <c r="H901" i="4"/>
  <c r="N901" i="4" s="1"/>
  <c r="H668" i="4"/>
  <c r="N668" i="4" s="1"/>
  <c r="H680" i="4"/>
  <c r="N680" i="4" s="1"/>
  <c r="H694" i="4"/>
  <c r="N694" i="4" s="1"/>
  <c r="H743" i="4"/>
  <c r="N743" i="4" s="1"/>
  <c r="H757" i="4"/>
  <c r="N757" i="4" s="1"/>
  <c r="H809" i="4"/>
  <c r="N809" i="4" s="1"/>
  <c r="H920" i="4"/>
  <c r="N920" i="4" s="1"/>
  <c r="H913" i="4"/>
  <c r="N913" i="4" s="1"/>
  <c r="H744" i="4"/>
  <c r="N744" i="4" s="1"/>
  <c r="H895" i="4"/>
  <c r="N895" i="4" s="1"/>
  <c r="H914" i="4"/>
  <c r="N914" i="4" s="1"/>
  <c r="H899" i="4"/>
  <c r="N899" i="4" s="1"/>
  <c r="H666" i="4"/>
  <c r="N666" i="4" s="1"/>
  <c r="H678" i="4"/>
  <c r="N678" i="4" s="1"/>
  <c r="H692" i="4"/>
  <c r="N692" i="4" s="1"/>
  <c r="H911" i="4"/>
  <c r="N911" i="4" s="1"/>
  <c r="H867" i="4"/>
  <c r="N867" i="4" s="1"/>
  <c r="H768" i="4"/>
  <c r="N768" i="4" s="1"/>
  <c r="H761" i="4"/>
  <c r="N761" i="4" s="1"/>
  <c r="H775" i="4"/>
  <c r="N775" i="4" s="1"/>
  <c r="H815" i="4"/>
  <c r="N815" i="4" s="1"/>
  <c r="H883" i="4"/>
  <c r="N883" i="4" s="1"/>
  <c r="H847" i="4"/>
  <c r="N847" i="4" s="1"/>
  <c r="H748" i="4"/>
  <c r="N748" i="4" s="1"/>
  <c r="H799" i="4"/>
  <c r="N799" i="4" s="1"/>
  <c r="H869" i="4"/>
  <c r="N869" i="4" s="1"/>
  <c r="H888" i="4"/>
  <c r="N888" i="4" s="1"/>
  <c r="H664" i="4"/>
  <c r="N664" i="4" s="1"/>
  <c r="H707" i="4"/>
  <c r="N707" i="4" s="1"/>
  <c r="H769" i="4"/>
  <c r="N769" i="4" s="1"/>
  <c r="H781" i="4"/>
  <c r="N781" i="4" s="1"/>
  <c r="H807" i="4"/>
  <c r="N807" i="4" s="1"/>
  <c r="H825" i="4"/>
  <c r="N825" i="4" s="1"/>
  <c r="H837" i="4"/>
  <c r="N837" i="4" s="1"/>
  <c r="H675" i="4"/>
  <c r="N675" i="4" s="1"/>
  <c r="H687" i="4"/>
  <c r="N687" i="4" s="1"/>
  <c r="H699" i="4"/>
  <c r="N699" i="4" s="1"/>
  <c r="H759" i="4"/>
  <c r="N759" i="4" s="1"/>
  <c r="H783" i="4"/>
  <c r="N783" i="4" s="1"/>
  <c r="H827" i="4"/>
  <c r="N827" i="4" s="1"/>
  <c r="H839" i="4"/>
  <c r="N839" i="4" s="1"/>
  <c r="H859" i="4"/>
  <c r="N859" i="4" s="1"/>
  <c r="H800" i="4"/>
  <c r="N800" i="4" s="1"/>
  <c r="H919" i="4"/>
  <c r="N919" i="4" s="1"/>
  <c r="H877" i="4"/>
  <c r="N877" i="4" s="1"/>
  <c r="H878" i="4"/>
  <c r="N878" i="4" s="1"/>
  <c r="H737" i="4"/>
  <c r="N737" i="4" s="1"/>
  <c r="H838" i="4"/>
  <c r="N838" i="4" s="1"/>
  <c r="H773" i="4"/>
  <c r="N773" i="4" s="1"/>
  <c r="H811" i="4"/>
  <c r="N811" i="4" s="1"/>
  <c r="H861" i="4"/>
  <c r="N861" i="4" s="1"/>
  <c r="H879" i="4"/>
  <c r="N879" i="4" s="1"/>
  <c r="H896" i="4"/>
  <c r="N896" i="4" s="1"/>
  <c r="H745" i="4"/>
  <c r="N745" i="4" s="1"/>
  <c r="H862" i="4"/>
  <c r="N862" i="4" s="1"/>
  <c r="H857" i="4"/>
  <c r="N857" i="4" s="1"/>
  <c r="H771" i="4"/>
  <c r="N771" i="4" s="1"/>
  <c r="H795" i="4"/>
  <c r="N795" i="4" s="1"/>
  <c r="H787" i="4"/>
  <c r="N787" i="4" s="1"/>
  <c r="H831" i="4"/>
  <c r="N831" i="4" s="1"/>
  <c r="H843" i="4"/>
  <c r="N843" i="4" s="1"/>
  <c r="H863" i="4"/>
  <c r="N863" i="4" s="1"/>
  <c r="H848" i="4"/>
  <c r="N848" i="4" s="1"/>
  <c r="H890" i="4"/>
  <c r="N890" i="4" s="1"/>
  <c r="H921" i="4"/>
  <c r="N921" i="4" s="1"/>
  <c r="H671" i="4"/>
  <c r="N671" i="4" s="1"/>
  <c r="H683" i="4"/>
  <c r="N683" i="4" s="1"/>
  <c r="H695" i="4"/>
  <c r="N695" i="4" s="1"/>
  <c r="H741" i="4"/>
  <c r="N741" i="4" s="1"/>
  <c r="H755" i="4"/>
  <c r="N755" i="4" s="1"/>
  <c r="H819" i="4"/>
  <c r="N819" i="4" s="1"/>
  <c r="H833" i="4"/>
  <c r="N833" i="4" s="1"/>
  <c r="H823" i="4"/>
  <c r="N823" i="4" s="1"/>
  <c r="H679" i="4"/>
  <c r="N679" i="4" s="1"/>
  <c r="H691" i="4"/>
  <c r="N691" i="4" s="1"/>
  <c r="H705" i="4"/>
  <c r="N705" i="4" s="1"/>
  <c r="H751" i="4"/>
  <c r="N751" i="4" s="1"/>
  <c r="H760" i="4"/>
  <c r="N760" i="4" s="1"/>
  <c r="H772" i="4"/>
  <c r="N772" i="4" s="1"/>
  <c r="H923" i="4"/>
  <c r="N923" i="4" s="1"/>
  <c r="H904" i="4"/>
  <c r="N904" i="4" s="1"/>
  <c r="H765" i="4"/>
  <c r="N765" i="4" s="1"/>
  <c r="H791" i="4"/>
  <c r="N791" i="4" s="1"/>
  <c r="H805" i="4"/>
  <c r="N805" i="4" s="1"/>
  <c r="H821" i="4"/>
  <c r="N821" i="4" s="1"/>
  <c r="H835" i="4"/>
  <c r="N835" i="4" s="1"/>
  <c r="H855" i="4"/>
  <c r="N855" i="4" s="1"/>
  <c r="H871" i="4"/>
  <c r="N871" i="4" s="1"/>
  <c r="H813" i="4"/>
  <c r="N813" i="4" s="1"/>
  <c r="H762" i="4"/>
  <c r="N762" i="4" s="1"/>
  <c r="H774" i="4"/>
  <c r="N774" i="4" s="1"/>
  <c r="H793" i="4"/>
  <c r="N793" i="4" s="1"/>
  <c r="H873" i="4"/>
  <c r="N873" i="4" s="1"/>
  <c r="H776" i="4"/>
  <c r="N776" i="4" s="1"/>
  <c r="H750" i="4"/>
  <c r="N750" i="4" s="1"/>
  <c r="H752" i="4"/>
  <c r="N752" i="4" s="1"/>
  <c r="H659" i="4"/>
  <c r="N659" i="4" s="1"/>
  <c r="H703" i="4"/>
  <c r="N703" i="4" s="1"/>
  <c r="H763" i="4"/>
  <c r="N763" i="4" s="1"/>
  <c r="H777" i="4"/>
  <c r="N777" i="4" s="1"/>
  <c r="H789" i="4"/>
  <c r="N789" i="4" s="1"/>
  <c r="H803" i="4"/>
  <c r="N803" i="4" s="1"/>
  <c r="H849" i="4"/>
  <c r="N849" i="4" s="1"/>
  <c r="H767" i="4"/>
  <c r="N767" i="4" s="1"/>
  <c r="H817" i="4"/>
  <c r="N817" i="4" s="1"/>
  <c r="H875" i="4"/>
  <c r="N875" i="4" s="1"/>
  <c r="H663" i="4"/>
  <c r="N663" i="4" s="1"/>
  <c r="H719" i="4"/>
  <c r="N719" i="4" s="1"/>
  <c r="H910" i="4"/>
  <c r="N910" i="4" s="1"/>
  <c r="H731" i="4"/>
  <c r="N731" i="4" s="1"/>
  <c r="H824" i="4"/>
  <c r="N824" i="4" s="1"/>
  <c r="H882" i="4"/>
  <c r="N882" i="4" s="1"/>
  <c r="H711" i="4"/>
  <c r="N711" i="4" s="1"/>
  <c r="H758" i="4"/>
  <c r="N758" i="4" s="1"/>
  <c r="H770" i="4"/>
  <c r="N770" i="4" s="1"/>
  <c r="H796" i="4"/>
  <c r="N796" i="4" s="1"/>
  <c r="H844" i="4"/>
  <c r="N844" i="4" s="1"/>
  <c r="H858" i="4"/>
  <c r="N858" i="4" s="1"/>
  <c r="H735" i="4"/>
  <c r="N735" i="4" s="1"/>
  <c r="H908" i="4"/>
  <c r="N908" i="4" s="1"/>
  <c r="H665" i="4"/>
  <c r="N665" i="4" s="1"/>
  <c r="H681" i="4"/>
  <c r="N681" i="4" s="1"/>
  <c r="H693" i="4"/>
  <c r="N693" i="4" s="1"/>
  <c r="H709" i="4"/>
  <c r="N709" i="4" s="1"/>
  <c r="H725" i="4"/>
  <c r="N725" i="4" s="1"/>
  <c r="H894" i="4"/>
  <c r="N894" i="4" s="1"/>
  <c r="H661" i="4"/>
  <c r="N661" i="4" s="1"/>
  <c r="H788" i="4"/>
  <c r="N788" i="4" s="1"/>
  <c r="H656" i="4"/>
  <c r="N656" i="4" s="1"/>
  <c r="H673" i="4"/>
  <c r="N673" i="4" s="1"/>
  <c r="H685" i="4"/>
  <c r="N685" i="4" s="1"/>
  <c r="H697" i="4"/>
  <c r="N697" i="4" s="1"/>
  <c r="H713" i="4"/>
  <c r="N713" i="4" s="1"/>
  <c r="H729" i="4"/>
  <c r="N729" i="4" s="1"/>
  <c r="H784" i="4"/>
  <c r="N784" i="4" s="1"/>
  <c r="H814" i="4"/>
  <c r="N814" i="4" s="1"/>
  <c r="H832" i="4"/>
  <c r="N832" i="4" s="1"/>
  <c r="H874" i="4"/>
  <c r="N874" i="4" s="1"/>
  <c r="H917" i="4"/>
  <c r="N917" i="4" s="1"/>
  <c r="H902" i="4"/>
  <c r="N902" i="4" s="1"/>
  <c r="H669" i="4"/>
  <c r="N669" i="4" s="1"/>
  <c r="H812" i="4"/>
  <c r="N812" i="4" s="1"/>
  <c r="H884" i="4"/>
  <c r="N884" i="4" s="1"/>
  <c r="H701" i="4"/>
  <c r="N701" i="4" s="1"/>
  <c r="H677" i="4"/>
  <c r="N677" i="4" s="1"/>
  <c r="H689" i="4"/>
  <c r="N689" i="4" s="1"/>
  <c r="H717" i="4"/>
  <c r="N717" i="4" s="1"/>
  <c r="H820" i="4"/>
  <c r="N820" i="4" s="1"/>
  <c r="H836" i="4"/>
  <c r="N836" i="4" s="1"/>
  <c r="H886" i="4"/>
  <c r="N886" i="4" s="1"/>
  <c r="H808" i="4"/>
  <c r="N808" i="4" s="1"/>
  <c r="H826" i="4"/>
  <c r="N826" i="4" s="1"/>
  <c r="H810" i="4"/>
  <c r="N810" i="4" s="1"/>
  <c r="H872" i="4"/>
  <c r="N872" i="4" s="1"/>
  <c r="H798" i="4"/>
  <c r="N798" i="4" s="1"/>
  <c r="H846" i="4"/>
  <c r="N846" i="4" s="1"/>
  <c r="H860" i="4"/>
  <c r="N860" i="4" s="1"/>
  <c r="H754" i="4"/>
  <c r="N754" i="4" s="1"/>
  <c r="H828" i="4"/>
  <c r="N828" i="4" s="1"/>
  <c r="H786" i="4"/>
  <c r="N786" i="4" s="1"/>
  <c r="H816" i="4"/>
  <c r="N816" i="4" s="1"/>
  <c r="H834" i="4"/>
  <c r="N834" i="4" s="1"/>
  <c r="H876" i="4"/>
  <c r="N876" i="4" s="1"/>
  <c r="H870" i="4"/>
  <c r="N870" i="4" s="1"/>
  <c r="H780" i="4"/>
  <c r="N780" i="4" s="1"/>
  <c r="H764" i="4"/>
  <c r="N764" i="4" s="1"/>
  <c r="H790" i="4"/>
  <c r="N790" i="4" s="1"/>
  <c r="H802" i="4"/>
  <c r="N802" i="4" s="1"/>
  <c r="H850" i="4"/>
  <c r="N850" i="4" s="1"/>
  <c r="H864" i="4"/>
  <c r="N864" i="4" s="1"/>
  <c r="H880" i="4"/>
  <c r="N880" i="4" s="1"/>
  <c r="H804" i="4"/>
  <c r="N804" i="4" s="1"/>
  <c r="H766" i="4"/>
  <c r="N766" i="4" s="1"/>
  <c r="H778" i="4"/>
  <c r="N778" i="4" s="1"/>
  <c r="H792" i="4"/>
  <c r="N792" i="4" s="1"/>
  <c r="H806" i="4"/>
  <c r="N806" i="4" s="1"/>
  <c r="H854" i="4"/>
  <c r="N854" i="4" s="1"/>
  <c r="H866" i="4"/>
  <c r="N866" i="4" s="1"/>
  <c r="H756" i="4"/>
  <c r="N756" i="4" s="1"/>
  <c r="H794" i="4"/>
  <c r="N794" i="4" s="1"/>
  <c r="H842" i="4"/>
  <c r="N842" i="4" s="1"/>
  <c r="H856" i="4"/>
  <c r="N856" i="4" s="1"/>
  <c r="H868" i="4"/>
  <c r="N868" i="4" s="1"/>
  <c r="H818" i="4"/>
  <c r="N818" i="4" s="1"/>
  <c r="H830" i="4"/>
  <c r="N830" i="4" s="1"/>
  <c r="H822" i="4"/>
  <c r="N822" i="4" s="1"/>
  <c r="H657" i="4"/>
  <c r="N657" i="4" s="1"/>
  <c r="H653" i="4"/>
  <c r="N653" i="4" s="1"/>
  <c r="H651" i="4"/>
  <c r="N651" i="4" s="1"/>
  <c r="H654" i="4"/>
  <c r="N654" i="4" s="1"/>
  <c r="H655" i="4"/>
  <c r="N655" i="4" s="1"/>
  <c r="H652" i="4"/>
  <c r="N652" i="4" s="1"/>
  <c r="BQ392" i="3"/>
  <c r="G390" i="3"/>
  <c r="X391" i="3"/>
  <c r="W482" i="3"/>
  <c r="M10" i="1" s="1"/>
  <c r="N10" i="1" s="1"/>
  <c r="V482" i="3"/>
  <c r="Y482" i="3"/>
  <c r="P10" i="1" s="1"/>
  <c r="Z482" i="3"/>
  <c r="Q10" i="1" s="1"/>
  <c r="AA482" i="3"/>
  <c r="AB482" i="3"/>
  <c r="S10" i="1" s="1"/>
  <c r="U482" i="3"/>
  <c r="H1227" i="4" l="1"/>
  <c r="N1227" i="4" s="1"/>
  <c r="H1162" i="4"/>
  <c r="N1162" i="4" s="1"/>
  <c r="AV482" i="3"/>
  <c r="M11" i="1" s="1"/>
  <c r="N11" i="1" s="1"/>
  <c r="N13" i="1" s="1"/>
  <c r="H1213" i="4"/>
  <c r="N1213" i="4" s="1"/>
  <c r="I1436" i="4"/>
  <c r="M2336" i="4"/>
  <c r="M2390" i="4" s="1"/>
  <c r="J2390" i="4"/>
  <c r="J1104" i="4"/>
  <c r="M1104" i="4" s="1"/>
  <c r="J1102" i="4"/>
  <c r="M1102" i="4" s="1"/>
  <c r="J1099" i="4"/>
  <c r="M1099" i="4" s="1"/>
  <c r="AW391" i="3"/>
  <c r="I1822" i="4"/>
  <c r="I1913" i="4" s="1"/>
  <c r="R10" i="1"/>
  <c r="I3344" i="4"/>
  <c r="J1103" i="4"/>
  <c r="M1103" i="4" s="1"/>
  <c r="J1097" i="4"/>
  <c r="D146" i="3"/>
  <c r="D41" i="2"/>
  <c r="C145" i="4"/>
  <c r="J1098" i="4"/>
  <c r="M1098" i="4" s="1"/>
  <c r="J1100" i="4"/>
  <c r="M1100" i="4" s="1"/>
  <c r="J1101" i="4"/>
  <c r="M1101" i="4" s="1"/>
  <c r="H1277" i="4"/>
  <c r="N1277" i="4" s="1"/>
  <c r="H1265" i="4"/>
  <c r="N1265" i="4" s="1"/>
  <c r="F3820" i="4"/>
  <c r="H1131" i="4"/>
  <c r="N1131" i="4" s="1"/>
  <c r="H1414" i="4"/>
  <c r="N1414" i="4" s="1"/>
  <c r="H1360" i="4"/>
  <c r="N1360" i="4" s="1"/>
  <c r="H1389" i="4"/>
  <c r="N1389" i="4" s="1"/>
  <c r="H1251" i="4"/>
  <c r="N1251" i="4" s="1"/>
  <c r="H1385" i="4"/>
  <c r="N1385" i="4" s="1"/>
  <c r="H1298" i="4"/>
  <c r="N1298" i="4" s="1"/>
  <c r="H1384" i="4"/>
  <c r="N1384" i="4" s="1"/>
  <c r="H1327" i="4"/>
  <c r="N1327" i="4" s="1"/>
  <c r="H1288" i="4"/>
  <c r="N1288" i="4" s="1"/>
  <c r="H1420" i="4"/>
  <c r="N1420" i="4" s="1"/>
  <c r="H1231" i="4"/>
  <c r="N1231" i="4" s="1"/>
  <c r="H1267" i="4"/>
  <c r="N1267" i="4" s="1"/>
  <c r="H1189" i="4"/>
  <c r="N1189" i="4" s="1"/>
  <c r="H1150" i="4"/>
  <c r="N1150" i="4" s="1"/>
  <c r="H1355" i="4"/>
  <c r="N1355" i="4" s="1"/>
  <c r="H1252" i="4"/>
  <c r="N1252" i="4" s="1"/>
  <c r="H1301" i="4"/>
  <c r="N1301" i="4" s="1"/>
  <c r="H1391" i="4"/>
  <c r="N1391" i="4" s="1"/>
  <c r="H1214" i="4"/>
  <c r="N1214" i="4" s="1"/>
  <c r="H1386" i="4"/>
  <c r="N1386" i="4" s="1"/>
  <c r="H1203" i="4"/>
  <c r="N1203" i="4" s="1"/>
  <c r="H1365" i="4"/>
  <c r="N1365" i="4" s="1"/>
  <c r="H1325" i="4"/>
  <c r="N1325" i="4" s="1"/>
  <c r="H1200" i="4"/>
  <c r="N1200" i="4" s="1"/>
  <c r="H1140" i="4"/>
  <c r="N1140" i="4" s="1"/>
  <c r="H1198" i="4"/>
  <c r="N1198" i="4" s="1"/>
  <c r="H1174" i="4"/>
  <c r="N1174" i="4" s="1"/>
  <c r="H1339" i="4"/>
  <c r="N1339" i="4" s="1"/>
  <c r="H1130" i="4"/>
  <c r="N1130" i="4" s="1"/>
  <c r="H1375" i="4"/>
  <c r="N1375" i="4" s="1"/>
  <c r="H1223" i="4"/>
  <c r="N1223" i="4" s="1"/>
  <c r="H1433" i="4"/>
  <c r="N1433" i="4" s="1"/>
  <c r="H1398" i="4"/>
  <c r="N1398" i="4" s="1"/>
  <c r="H1279" i="4"/>
  <c r="N1279" i="4" s="1"/>
  <c r="H1305" i="4"/>
  <c r="N1305" i="4" s="1"/>
  <c r="H1426" i="4"/>
  <c r="N1426" i="4" s="1"/>
  <c r="H1310" i="4"/>
  <c r="N1310" i="4" s="1"/>
  <c r="H1250" i="4"/>
  <c r="N1250" i="4" s="1"/>
  <c r="H1369" i="4"/>
  <c r="N1369" i="4" s="1"/>
  <c r="H1396" i="4"/>
  <c r="N1396" i="4" s="1"/>
  <c r="H1212" i="4"/>
  <c r="N1212" i="4" s="1"/>
  <c r="H1236" i="4"/>
  <c r="N1236" i="4" s="1"/>
  <c r="H1358" i="4"/>
  <c r="N1358" i="4" s="1"/>
  <c r="H1253" i="4"/>
  <c r="N1253" i="4" s="1"/>
  <c r="H1340" i="4"/>
  <c r="N1340" i="4" s="1"/>
  <c r="H1303" i="4"/>
  <c r="N1303" i="4" s="1"/>
  <c r="H1318" i="4"/>
  <c r="N1318" i="4" s="1"/>
  <c r="H1291" i="4"/>
  <c r="N1291" i="4" s="1"/>
  <c r="H1320" i="4"/>
  <c r="N1320" i="4" s="1"/>
  <c r="H1191" i="4"/>
  <c r="N1191" i="4" s="1"/>
  <c r="H1290" i="4"/>
  <c r="N1290" i="4" s="1"/>
  <c r="H1317" i="4"/>
  <c r="N1317" i="4" s="1"/>
  <c r="H1176" i="4"/>
  <c r="N1176" i="4" s="1"/>
  <c r="H1373" i="4"/>
  <c r="N1373" i="4" s="1"/>
  <c r="H1341" i="4"/>
  <c r="N1341" i="4" s="1"/>
  <c r="H1134" i="4"/>
  <c r="N1134" i="4" s="1"/>
  <c r="H1234" i="4"/>
  <c r="N1234" i="4" s="1"/>
  <c r="H1429" i="4"/>
  <c r="N1429" i="4" s="1"/>
  <c r="H1372" i="4"/>
  <c r="N1372" i="4" s="1"/>
  <c r="H1312" i="4"/>
  <c r="N1312" i="4" s="1"/>
  <c r="H1362" i="4"/>
  <c r="N1362" i="4" s="1"/>
  <c r="H1700" i="4"/>
  <c r="N1700" i="4" s="1"/>
  <c r="F2177" i="4"/>
  <c r="H1611" i="4"/>
  <c r="N1611" i="4" s="1"/>
  <c r="F2088" i="4"/>
  <c r="H1875" i="4"/>
  <c r="N1875" i="4" s="1"/>
  <c r="F2352" i="4"/>
  <c r="H1789" i="4"/>
  <c r="N1789" i="4" s="1"/>
  <c r="F2266" i="4"/>
  <c r="H1654" i="4"/>
  <c r="N1654" i="4" s="1"/>
  <c r="F2131" i="4"/>
  <c r="H1782" i="4"/>
  <c r="N1782" i="4" s="1"/>
  <c r="F2259" i="4"/>
  <c r="H1689" i="4"/>
  <c r="N1689" i="4" s="1"/>
  <c r="F2166" i="4"/>
  <c r="H1910" i="4"/>
  <c r="N1910" i="4" s="1"/>
  <c r="F2387" i="4"/>
  <c r="H1794" i="4"/>
  <c r="N1794" i="4" s="1"/>
  <c r="F2271" i="4"/>
  <c r="H1797" i="4"/>
  <c r="N1797" i="4" s="1"/>
  <c r="F2274" i="4"/>
  <c r="H1653" i="4"/>
  <c r="N1653" i="4" s="1"/>
  <c r="F2130" i="4"/>
  <c r="H1651" i="4"/>
  <c r="N1651" i="4" s="1"/>
  <c r="F2128" i="4"/>
  <c r="H1876" i="4"/>
  <c r="N1876" i="4" s="1"/>
  <c r="F2353" i="4"/>
  <c r="H1795" i="4"/>
  <c r="N1795" i="4" s="1"/>
  <c r="F2272" i="4"/>
  <c r="H1818" i="4"/>
  <c r="N1818" i="4" s="1"/>
  <c r="F2295" i="4"/>
  <c r="H1711" i="4"/>
  <c r="N1711" i="4" s="1"/>
  <c r="F2188" i="4"/>
  <c r="H1899" i="4"/>
  <c r="N1899" i="4" s="1"/>
  <c r="F2376" i="4"/>
  <c r="H1821" i="4"/>
  <c r="N1821" i="4" s="1"/>
  <c r="F2298" i="4"/>
  <c r="H1867" i="4"/>
  <c r="N1867" i="4" s="1"/>
  <c r="F2344" i="4"/>
  <c r="H1809" i="4"/>
  <c r="N1809" i="4" s="1"/>
  <c r="F2286" i="4"/>
  <c r="H1733" i="4"/>
  <c r="N1733" i="4" s="1"/>
  <c r="F2210" i="4"/>
  <c r="H1858" i="4"/>
  <c r="N1858" i="4" s="1"/>
  <c r="F2335" i="4"/>
  <c r="H1798" i="4"/>
  <c r="N1798" i="4" s="1"/>
  <c r="F2275" i="4"/>
  <c r="H1750" i="4"/>
  <c r="N1750" i="4" s="1"/>
  <c r="F2227" i="4"/>
  <c r="H1712" i="4"/>
  <c r="N1712" i="4" s="1"/>
  <c r="F2189" i="4"/>
  <c r="H1659" i="4"/>
  <c r="N1659" i="4" s="1"/>
  <c r="F2136" i="4"/>
  <c r="H1623" i="4"/>
  <c r="N1623" i="4" s="1"/>
  <c r="F2100" i="4"/>
  <c r="H1696" i="4"/>
  <c r="N1696" i="4" s="1"/>
  <c r="F2173" i="4"/>
  <c r="H1872" i="4"/>
  <c r="N1872" i="4" s="1"/>
  <c r="F2349" i="4"/>
  <c r="H1773" i="4"/>
  <c r="N1773" i="4" s="1"/>
  <c r="F2250" i="4"/>
  <c r="H1871" i="4"/>
  <c r="N1871" i="4" s="1"/>
  <c r="F2348" i="4"/>
  <c r="H1796" i="4"/>
  <c r="N1796" i="4" s="1"/>
  <c r="F2273" i="4"/>
  <c r="H1734" i="4"/>
  <c r="N1734" i="4" s="1"/>
  <c r="F2211" i="4"/>
  <c r="H1701" i="4"/>
  <c r="N1701" i="4" s="1"/>
  <c r="F2178" i="4"/>
  <c r="H1643" i="4"/>
  <c r="N1643" i="4" s="1"/>
  <c r="F2120" i="4"/>
  <c r="H1682" i="4"/>
  <c r="N1682" i="4" s="1"/>
  <c r="F2159" i="4"/>
  <c r="H1769" i="4"/>
  <c r="N1769" i="4" s="1"/>
  <c r="F2246" i="4"/>
  <c r="H1836" i="4"/>
  <c r="N1836" i="4" s="1"/>
  <c r="F2313" i="4"/>
  <c r="H1760" i="4"/>
  <c r="N1760" i="4" s="1"/>
  <c r="F2237" i="4"/>
  <c r="H1720" i="4"/>
  <c r="N1720" i="4" s="1"/>
  <c r="F2197" i="4"/>
  <c r="H1664" i="4"/>
  <c r="N1664" i="4" s="1"/>
  <c r="F2141" i="4"/>
  <c r="H1889" i="4"/>
  <c r="N1889" i="4" s="1"/>
  <c r="F2366" i="4"/>
  <c r="H1772" i="4"/>
  <c r="N1772" i="4" s="1"/>
  <c r="F2249" i="4"/>
  <c r="H1783" i="4"/>
  <c r="N1783" i="4" s="1"/>
  <c r="F2260" i="4"/>
  <c r="H1834" i="4"/>
  <c r="N1834" i="4" s="1"/>
  <c r="F2311" i="4"/>
  <c r="H1683" i="4"/>
  <c r="N1683" i="4" s="1"/>
  <c r="F2160" i="4"/>
  <c r="H1662" i="4"/>
  <c r="N1662" i="4" s="1"/>
  <c r="F2139" i="4"/>
  <c r="H1622" i="4"/>
  <c r="N1622" i="4" s="1"/>
  <c r="F2099" i="4"/>
  <c r="H1887" i="4"/>
  <c r="N1887" i="4" s="1"/>
  <c r="F2364" i="4"/>
  <c r="H1702" i="4"/>
  <c r="N1702" i="4" s="1"/>
  <c r="F2179" i="4"/>
  <c r="H1831" i="4"/>
  <c r="N1831" i="4" s="1"/>
  <c r="F2308" i="4"/>
  <c r="H1781" i="4"/>
  <c r="N1781" i="4" s="1"/>
  <c r="F2258" i="4"/>
  <c r="H1725" i="4"/>
  <c r="N1725" i="4" s="1"/>
  <c r="F2202" i="4"/>
  <c r="H1844" i="4"/>
  <c r="N1844" i="4" s="1"/>
  <c r="F2321" i="4"/>
  <c r="H1770" i="4"/>
  <c r="N1770" i="4" s="1"/>
  <c r="F2247" i="4"/>
  <c r="H1695" i="4"/>
  <c r="N1695" i="4" s="1"/>
  <c r="F2172" i="4"/>
  <c r="H1649" i="4"/>
  <c r="N1649" i="4" s="1"/>
  <c r="F2126" i="4"/>
  <c r="H1672" i="4"/>
  <c r="N1672" i="4" s="1"/>
  <c r="F2149" i="4"/>
  <c r="H1632" i="4"/>
  <c r="N1632" i="4" s="1"/>
  <c r="F2109" i="4"/>
  <c r="H1609" i="4"/>
  <c r="N1609" i="4" s="1"/>
  <c r="F2086" i="4"/>
  <c r="H1638" i="4"/>
  <c r="N1638" i="4" s="1"/>
  <c r="F2115" i="4"/>
  <c r="H1885" i="4"/>
  <c r="N1885" i="4" s="1"/>
  <c r="F2362" i="4"/>
  <c r="H1857" i="4"/>
  <c r="N1857" i="4" s="1"/>
  <c r="F2334" i="4"/>
  <c r="H1688" i="4"/>
  <c r="N1688" i="4" s="1"/>
  <c r="F2165" i="4"/>
  <c r="H1827" i="4"/>
  <c r="N1827" i="4" s="1"/>
  <c r="F2304" i="4"/>
  <c r="H1779" i="4"/>
  <c r="N1779" i="4" s="1"/>
  <c r="F2256" i="4"/>
  <c r="H1723" i="4"/>
  <c r="N1723" i="4" s="1"/>
  <c r="F2200" i="4"/>
  <c r="H1828" i="4"/>
  <c r="N1828" i="4" s="1"/>
  <c r="F2305" i="4"/>
  <c r="H1786" i="4"/>
  <c r="N1786" i="4" s="1"/>
  <c r="F2263" i="4"/>
  <c r="H1726" i="4"/>
  <c r="N1726" i="4" s="1"/>
  <c r="F2203" i="4"/>
  <c r="H1679" i="4"/>
  <c r="N1679" i="4" s="1"/>
  <c r="F2156" i="4"/>
  <c r="H1635" i="4"/>
  <c r="N1635" i="4" s="1"/>
  <c r="F2112" i="4"/>
  <c r="H1656" i="4"/>
  <c r="N1656" i="4" s="1"/>
  <c r="F2133" i="4"/>
  <c r="H1618" i="4"/>
  <c r="N1618" i="4" s="1"/>
  <c r="F2095" i="4"/>
  <c r="H1652" i="4"/>
  <c r="N1652" i="4" s="1"/>
  <c r="F2129" i="4"/>
  <c r="H1839" i="4"/>
  <c r="N1839" i="4" s="1"/>
  <c r="F2316" i="4"/>
  <c r="H1861" i="4"/>
  <c r="N1861" i="4" s="1"/>
  <c r="F2338" i="4"/>
  <c r="H1832" i="4"/>
  <c r="N1832" i="4" s="1"/>
  <c r="F2309" i="4"/>
  <c r="H1775" i="4"/>
  <c r="N1775" i="4" s="1"/>
  <c r="F2252" i="4"/>
  <c r="H1616" i="4"/>
  <c r="N1616" i="4" s="1"/>
  <c r="F2093" i="4"/>
  <c r="H1897" i="4"/>
  <c r="N1897" i="4" s="1"/>
  <c r="F2374" i="4"/>
  <c r="H1708" i="4"/>
  <c r="N1708" i="4" s="1"/>
  <c r="F2185" i="4"/>
  <c r="H1666" i="4"/>
  <c r="N1666" i="4" s="1"/>
  <c r="F2143" i="4"/>
  <c r="H1891" i="4"/>
  <c r="N1891" i="4" s="1"/>
  <c r="F2368" i="4"/>
  <c r="H1776" i="4"/>
  <c r="N1776" i="4" s="1"/>
  <c r="F2253" i="4"/>
  <c r="H1729" i="4"/>
  <c r="N1729" i="4" s="1"/>
  <c r="F2206" i="4"/>
  <c r="H1641" i="4"/>
  <c r="N1641" i="4" s="1"/>
  <c r="F2118" i="4"/>
  <c r="H1627" i="4"/>
  <c r="N1627" i="4" s="1"/>
  <c r="F2104" i="4"/>
  <c r="H1704" i="4"/>
  <c r="N1704" i="4" s="1"/>
  <c r="F2181" i="4"/>
  <c r="H1765" i="4"/>
  <c r="N1765" i="4" s="1"/>
  <c r="F2242" i="4"/>
  <c r="H1804" i="4"/>
  <c r="N1804" i="4" s="1"/>
  <c r="F2281" i="4"/>
  <c r="H1639" i="4"/>
  <c r="N1639" i="4" s="1"/>
  <c r="F2116" i="4"/>
  <c r="H1735" i="4"/>
  <c r="N1735" i="4" s="1"/>
  <c r="F2212" i="4"/>
  <c r="H1690" i="4"/>
  <c r="N1690" i="4" s="1"/>
  <c r="F2167" i="4"/>
  <c r="H1851" i="4"/>
  <c r="N1851" i="4" s="1"/>
  <c r="F2328" i="4"/>
  <c r="H1877" i="4"/>
  <c r="N1877" i="4" s="1"/>
  <c r="F2354" i="4"/>
  <c r="H1898" i="4"/>
  <c r="N1898" i="4" s="1"/>
  <c r="F2375" i="4"/>
  <c r="H1819" i="4"/>
  <c r="N1819" i="4" s="1"/>
  <c r="F2296" i="4"/>
  <c r="H1896" i="4"/>
  <c r="N1896" i="4" s="1"/>
  <c r="F2373" i="4"/>
  <c r="H1792" i="4"/>
  <c r="N1792" i="4" s="1"/>
  <c r="F2269" i="4"/>
  <c r="H1606" i="4"/>
  <c r="N1606" i="4" s="1"/>
  <c r="F2083" i="4"/>
  <c r="H1692" i="4"/>
  <c r="N1692" i="4" s="1"/>
  <c r="F2169" i="4"/>
  <c r="H1790" i="4"/>
  <c r="N1790" i="4" s="1"/>
  <c r="F2267" i="4"/>
  <c r="H1903" i="4"/>
  <c r="N1903" i="4" s="1"/>
  <c r="F2380" i="4"/>
  <c r="H1900" i="4"/>
  <c r="N1900" i="4" s="1"/>
  <c r="F2377" i="4"/>
  <c r="H1824" i="4"/>
  <c r="N1824" i="4" s="1"/>
  <c r="F2301" i="4"/>
  <c r="H1874" i="4"/>
  <c r="N1874" i="4" s="1"/>
  <c r="F2351" i="4"/>
  <c r="H1759" i="4"/>
  <c r="N1759" i="4" s="1"/>
  <c r="F2236" i="4"/>
  <c r="H1719" i="4"/>
  <c r="N1719" i="4" s="1"/>
  <c r="F2196" i="4"/>
  <c r="H1826" i="4"/>
  <c r="N1826" i="4" s="1"/>
  <c r="F2303" i="4"/>
  <c r="H1784" i="4"/>
  <c r="N1784" i="4" s="1"/>
  <c r="F2261" i="4"/>
  <c r="H1736" i="4"/>
  <c r="N1736" i="4" s="1"/>
  <c r="F2213" i="4"/>
  <c r="H1705" i="4"/>
  <c r="N1705" i="4" s="1"/>
  <c r="F2182" i="4"/>
  <c r="H1645" i="4"/>
  <c r="N1645" i="4" s="1"/>
  <c r="F2122" i="4"/>
  <c r="H1613" i="4"/>
  <c r="N1613" i="4" s="1"/>
  <c r="F2090" i="4"/>
  <c r="H1684" i="4"/>
  <c r="N1684" i="4" s="1"/>
  <c r="F2161" i="4"/>
  <c r="H1721" i="4"/>
  <c r="N1721" i="4" s="1"/>
  <c r="F2198" i="4"/>
  <c r="H1757" i="4"/>
  <c r="N1757" i="4" s="1"/>
  <c r="F2234" i="4"/>
  <c r="H1822" i="4"/>
  <c r="H1762" i="4"/>
  <c r="N1762" i="4" s="1"/>
  <c r="F2239" i="4"/>
  <c r="H1722" i="4"/>
  <c r="N1722" i="4" s="1"/>
  <c r="F2199" i="4"/>
  <c r="H1671" i="4"/>
  <c r="N1671" i="4" s="1"/>
  <c r="F2148" i="4"/>
  <c r="H1805" i="4"/>
  <c r="N1805" i="4" s="1"/>
  <c r="F2282" i="4"/>
  <c r="H1870" i="4"/>
  <c r="N1870" i="4" s="1"/>
  <c r="F2347" i="4"/>
  <c r="H1741" i="4"/>
  <c r="N1741" i="4" s="1"/>
  <c r="F2218" i="4"/>
  <c r="H1820" i="4"/>
  <c r="N1820" i="4" s="1"/>
  <c r="F2297" i="4"/>
  <c r="H1746" i="4"/>
  <c r="N1746" i="4" s="1"/>
  <c r="F2223" i="4"/>
  <c r="H1699" i="4"/>
  <c r="N1699" i="4" s="1"/>
  <c r="F2176" i="4"/>
  <c r="H1650" i="4"/>
  <c r="N1650" i="4" s="1"/>
  <c r="F2127" i="4"/>
  <c r="H1859" i="4"/>
  <c r="N1859" i="4" s="1"/>
  <c r="F2336" i="4"/>
  <c r="H1847" i="4"/>
  <c r="N1847" i="4" s="1"/>
  <c r="F2324" i="4"/>
  <c r="H1739" i="4"/>
  <c r="N1739" i="4" s="1"/>
  <c r="F2216" i="4"/>
  <c r="H1774" i="4"/>
  <c r="N1774" i="4" s="1"/>
  <c r="F2251" i="4"/>
  <c r="H1667" i="4"/>
  <c r="N1667" i="4" s="1"/>
  <c r="F2144" i="4"/>
  <c r="H1648" i="4"/>
  <c r="N1648" i="4" s="1"/>
  <c r="F2125" i="4"/>
  <c r="H1855" i="4"/>
  <c r="N1855" i="4" s="1"/>
  <c r="F2332" i="4"/>
  <c r="H1829" i="4"/>
  <c r="N1829" i="4" s="1"/>
  <c r="F2306" i="4"/>
  <c r="H1845" i="4"/>
  <c r="N1845" i="4" s="1"/>
  <c r="F2322" i="4"/>
  <c r="H1813" i="4"/>
  <c r="N1813" i="4" s="1"/>
  <c r="F2290" i="4"/>
  <c r="H1749" i="4"/>
  <c r="N1749" i="4" s="1"/>
  <c r="F2226" i="4"/>
  <c r="H1685" i="4"/>
  <c r="N1685" i="4" s="1"/>
  <c r="F2162" i="4"/>
  <c r="H1830" i="4"/>
  <c r="N1830" i="4" s="1"/>
  <c r="F2307" i="4"/>
  <c r="H1740" i="4"/>
  <c r="N1740" i="4" s="1"/>
  <c r="F2217" i="4"/>
  <c r="H1681" i="4"/>
  <c r="N1681" i="4" s="1"/>
  <c r="F2158" i="4"/>
  <c r="H1637" i="4"/>
  <c r="N1637" i="4" s="1"/>
  <c r="F2114" i="4"/>
  <c r="H1660" i="4"/>
  <c r="N1660" i="4" s="1"/>
  <c r="F2137" i="4"/>
  <c r="H1620" i="4"/>
  <c r="N1620" i="4" s="1"/>
  <c r="F2097" i="4"/>
  <c r="H1856" i="4"/>
  <c r="N1856" i="4" s="1"/>
  <c r="F2333" i="4"/>
  <c r="H1614" i="4"/>
  <c r="N1614" i="4" s="1"/>
  <c r="F2091" i="4"/>
  <c r="H1902" i="4"/>
  <c r="N1902" i="4" s="1"/>
  <c r="F2379" i="4"/>
  <c r="H1823" i="4"/>
  <c r="N1823" i="4" s="1"/>
  <c r="F2300" i="4"/>
  <c r="H1642" i="4"/>
  <c r="N1642" i="4" s="1"/>
  <c r="F2119" i="4"/>
  <c r="H1811" i="4"/>
  <c r="N1811" i="4" s="1"/>
  <c r="F2288" i="4"/>
  <c r="H1761" i="4"/>
  <c r="N1761" i="4" s="1"/>
  <c r="F2238" i="4"/>
  <c r="H1661" i="4"/>
  <c r="N1661" i="4" s="1"/>
  <c r="F2138" i="4"/>
  <c r="H1814" i="4"/>
  <c r="N1814" i="4" s="1"/>
  <c r="F2291" i="4"/>
  <c r="H1752" i="4"/>
  <c r="N1752" i="4" s="1"/>
  <c r="F2229" i="4"/>
  <c r="H1714" i="4"/>
  <c r="N1714" i="4" s="1"/>
  <c r="F2191" i="4"/>
  <c r="H1663" i="4"/>
  <c r="N1663" i="4" s="1"/>
  <c r="F2140" i="4"/>
  <c r="H1619" i="4"/>
  <c r="N1619" i="4" s="1"/>
  <c r="F2096" i="4"/>
  <c r="H1644" i="4"/>
  <c r="N1644" i="4" s="1"/>
  <c r="F2121" i="4"/>
  <c r="H1841" i="4"/>
  <c r="N1841" i="4" s="1"/>
  <c r="F2318" i="4"/>
  <c r="H1866" i="4"/>
  <c r="N1866" i="4" s="1"/>
  <c r="F2343" i="4"/>
  <c r="H1862" i="4"/>
  <c r="N1862" i="4" s="1"/>
  <c r="F2339" i="4"/>
  <c r="H1754" i="4"/>
  <c r="N1754" i="4" s="1"/>
  <c r="F2231" i="4"/>
  <c r="H1742" i="4"/>
  <c r="N1742" i="4" s="1"/>
  <c r="F2219" i="4"/>
  <c r="H1691" i="4"/>
  <c r="N1691" i="4" s="1"/>
  <c r="F2168" i="4"/>
  <c r="H1678" i="4"/>
  <c r="N1678" i="4" s="1"/>
  <c r="F2155" i="4"/>
  <c r="H1886" i="4"/>
  <c r="N1886" i="4" s="1"/>
  <c r="F2363" i="4"/>
  <c r="H1787" i="4"/>
  <c r="N1787" i="4" s="1"/>
  <c r="F2264" i="4"/>
  <c r="H1868" i="4"/>
  <c r="N1868" i="4" s="1"/>
  <c r="F2345" i="4"/>
  <c r="H1677" i="4"/>
  <c r="N1677" i="4" s="1"/>
  <c r="F2154" i="4"/>
  <c r="H1863" i="4"/>
  <c r="N1863" i="4" s="1"/>
  <c r="F2340" i="4"/>
  <c r="H1778" i="4"/>
  <c r="N1778" i="4" s="1"/>
  <c r="F2255" i="4"/>
  <c r="H1608" i="4"/>
  <c r="N1608" i="4" s="1"/>
  <c r="F2085" i="4"/>
  <c r="H1846" i="4"/>
  <c r="N1846" i="4" s="1"/>
  <c r="F2323" i="4"/>
  <c r="H1680" i="4"/>
  <c r="N1680" i="4" s="1"/>
  <c r="F2157" i="4"/>
  <c r="H1727" i="4"/>
  <c r="N1727" i="4" s="1"/>
  <c r="F2204" i="4"/>
  <c r="H1744" i="4"/>
  <c r="N1744" i="4" s="1"/>
  <c r="F2221" i="4"/>
  <c r="H1802" i="4"/>
  <c r="N1802" i="4" s="1"/>
  <c r="F2279" i="4"/>
  <c r="H1842" i="4"/>
  <c r="N1842" i="4" s="1"/>
  <c r="F2319" i="4"/>
  <c r="H1768" i="4"/>
  <c r="N1768" i="4" s="1"/>
  <c r="F2245" i="4"/>
  <c r="H1906" i="4"/>
  <c r="N1906" i="4" s="1"/>
  <c r="F2383" i="4"/>
  <c r="H1698" i="4"/>
  <c r="N1698" i="4" s="1"/>
  <c r="F2175" i="4"/>
  <c r="H1617" i="4"/>
  <c r="N1617" i="4" s="1"/>
  <c r="F2094" i="4"/>
  <c r="H1816" i="4"/>
  <c r="N1816" i="4" s="1"/>
  <c r="F2293" i="4"/>
  <c r="H1873" i="4"/>
  <c r="N1873" i="4" s="1"/>
  <c r="F2350" i="4"/>
  <c r="H1731" i="4"/>
  <c r="N1731" i="4" s="1"/>
  <c r="F2208" i="4"/>
  <c r="H1763" i="4"/>
  <c r="N1763" i="4" s="1"/>
  <c r="F2240" i="4"/>
  <c r="H1852" i="4"/>
  <c r="N1852" i="4" s="1"/>
  <c r="F2329" i="4"/>
  <c r="H1837" i="4"/>
  <c r="N1837" i="4" s="1"/>
  <c r="F2314" i="4"/>
  <c r="H1713" i="4"/>
  <c r="N1713" i="4" s="1"/>
  <c r="F2190" i="4"/>
  <c r="H1607" i="4"/>
  <c r="N1607" i="4" s="1"/>
  <c r="F2084" i="4"/>
  <c r="H1675" i="4"/>
  <c r="N1675" i="4" s="1"/>
  <c r="F2152" i="4"/>
  <c r="H1835" i="4"/>
  <c r="N1835" i="4" s="1"/>
  <c r="F2312" i="4"/>
  <c r="H1615" i="4"/>
  <c r="N1615" i="4" s="1"/>
  <c r="F2092" i="4"/>
  <c r="H1730" i="4"/>
  <c r="N1730" i="4" s="1"/>
  <c r="F2207" i="4"/>
  <c r="H1728" i="4"/>
  <c r="N1728" i="4" s="1"/>
  <c r="F2205" i="4"/>
  <c r="H1888" i="4"/>
  <c r="N1888" i="4" s="1"/>
  <c r="F2365" i="4"/>
  <c r="H1686" i="4"/>
  <c r="N1686" i="4" s="1"/>
  <c r="F2163" i="4"/>
  <c r="H1825" i="4"/>
  <c r="N1825" i="4" s="1"/>
  <c r="F2302" i="4"/>
  <c r="H1745" i="4"/>
  <c r="N1745" i="4" s="1"/>
  <c r="F2222" i="4"/>
  <c r="H1655" i="4"/>
  <c r="N1655" i="4" s="1"/>
  <c r="F2132" i="4"/>
  <c r="H1812" i="4"/>
  <c r="N1812" i="4" s="1"/>
  <c r="F2289" i="4"/>
  <c r="H1764" i="4"/>
  <c r="N1764" i="4" s="1"/>
  <c r="F2241" i="4"/>
  <c r="H1724" i="4"/>
  <c r="N1724" i="4" s="1"/>
  <c r="F2201" i="4"/>
  <c r="H1673" i="4"/>
  <c r="N1673" i="4" s="1"/>
  <c r="F2150" i="4"/>
  <c r="H1633" i="4"/>
  <c r="N1633" i="4" s="1"/>
  <c r="F2110" i="4"/>
  <c r="H1626" i="4"/>
  <c r="N1626" i="4" s="1"/>
  <c r="F2103" i="4"/>
  <c r="H1865" i="4"/>
  <c r="N1865" i="4" s="1"/>
  <c r="F2342" i="4"/>
  <c r="H1803" i="4"/>
  <c r="N1803" i="4" s="1"/>
  <c r="F2280" i="4"/>
  <c r="H1743" i="4"/>
  <c r="N1743" i="4" s="1"/>
  <c r="F2220" i="4"/>
  <c r="H1810" i="4"/>
  <c r="N1810" i="4" s="1"/>
  <c r="F2287" i="4"/>
  <c r="H1748" i="4"/>
  <c r="N1748" i="4" s="1"/>
  <c r="F2225" i="4"/>
  <c r="H1710" i="4"/>
  <c r="N1710" i="4" s="1"/>
  <c r="F2187" i="4"/>
  <c r="H1657" i="4"/>
  <c r="N1657" i="4" s="1"/>
  <c r="F2134" i="4"/>
  <c r="H1694" i="4"/>
  <c r="N1694" i="4" s="1"/>
  <c r="F2171" i="4"/>
  <c r="H1785" i="4"/>
  <c r="N1785" i="4" s="1"/>
  <c r="F2262" i="4"/>
  <c r="H1715" i="4"/>
  <c r="N1715" i="4" s="1"/>
  <c r="F2192" i="4"/>
  <c r="H1808" i="4"/>
  <c r="N1808" i="4" s="1"/>
  <c r="F2285" i="4"/>
  <c r="H1732" i="4"/>
  <c r="N1732" i="4" s="1"/>
  <c r="F2209" i="4"/>
  <c r="H1676" i="4"/>
  <c r="N1676" i="4" s="1"/>
  <c r="F2153" i="4"/>
  <c r="H1612" i="4"/>
  <c r="N1612" i="4" s="1"/>
  <c r="F2089" i="4"/>
  <c r="H1838" i="4"/>
  <c r="N1838" i="4" s="1"/>
  <c r="F2315" i="4"/>
  <c r="H1815" i="4"/>
  <c r="N1815" i="4" s="1"/>
  <c r="F2292" i="4"/>
  <c r="H1703" i="4"/>
  <c r="N1703" i="4" s="1"/>
  <c r="F2180" i="4"/>
  <c r="H1697" i="4"/>
  <c r="N1697" i="4" s="1"/>
  <c r="F2174" i="4"/>
  <c r="H1674" i="4"/>
  <c r="N1674" i="4" s="1"/>
  <c r="F2151" i="4"/>
  <c r="H1634" i="4"/>
  <c r="N1634" i="4" s="1"/>
  <c r="F2111" i="4"/>
  <c r="H1605" i="4"/>
  <c r="N1605" i="4" s="1"/>
  <c r="F2082" i="4"/>
  <c r="H1771" i="4"/>
  <c r="N1771" i="4" s="1"/>
  <c r="F2248" i="4"/>
  <c r="H1801" i="4"/>
  <c r="N1801" i="4" s="1"/>
  <c r="F2278" i="4"/>
  <c r="H1793" i="4"/>
  <c r="N1793" i="4" s="1"/>
  <c r="F2270" i="4"/>
  <c r="H1737" i="4"/>
  <c r="N1737" i="4" s="1"/>
  <c r="F2214" i="4"/>
  <c r="H1864" i="4"/>
  <c r="N1864" i="4" s="1"/>
  <c r="F2341" i="4"/>
  <c r="H1788" i="4"/>
  <c r="N1788" i="4" s="1"/>
  <c r="F2265" i="4"/>
  <c r="H1709" i="4"/>
  <c r="N1709" i="4" s="1"/>
  <c r="F2186" i="4"/>
  <c r="H1665" i="4"/>
  <c r="N1665" i="4" s="1"/>
  <c r="F2142" i="4"/>
  <c r="H1625" i="4"/>
  <c r="N1625" i="4" s="1"/>
  <c r="F2102" i="4"/>
  <c r="H1646" i="4"/>
  <c r="N1646" i="4" s="1"/>
  <c r="F2123" i="4"/>
  <c r="H1853" i="4"/>
  <c r="N1853" i="4" s="1"/>
  <c r="F2330" i="4"/>
  <c r="H1631" i="4"/>
  <c r="N1631" i="4" s="1"/>
  <c r="F2108" i="4"/>
  <c r="H1901" i="4"/>
  <c r="N1901" i="4" s="1"/>
  <c r="F2378" i="4"/>
  <c r="H1890" i="4"/>
  <c r="N1890" i="4" s="1"/>
  <c r="F2367" i="4"/>
  <c r="H1753" i="4"/>
  <c r="N1753" i="4" s="1"/>
  <c r="F2230" i="4"/>
  <c r="H1777" i="4"/>
  <c r="N1777" i="4" s="1"/>
  <c r="F2254" i="4"/>
  <c r="H1791" i="4"/>
  <c r="N1791" i="4" s="1"/>
  <c r="F2268" i="4"/>
  <c r="H1747" i="4"/>
  <c r="N1747" i="4" s="1"/>
  <c r="F2224" i="4"/>
  <c r="H1840" i="4"/>
  <c r="N1840" i="4" s="1"/>
  <c r="F2317" i="4"/>
  <c r="H1800" i="4"/>
  <c r="N1800" i="4" s="1"/>
  <c r="F2277" i="4"/>
  <c r="H1738" i="4"/>
  <c r="N1738" i="4" s="1"/>
  <c r="F2215" i="4"/>
  <c r="H1707" i="4"/>
  <c r="N1707" i="4" s="1"/>
  <c r="F2184" i="4"/>
  <c r="H1647" i="4"/>
  <c r="N1647" i="4" s="1"/>
  <c r="F2124" i="4"/>
  <c r="H1670" i="4"/>
  <c r="N1670" i="4" s="1"/>
  <c r="F2147" i="4"/>
  <c r="H1630" i="4"/>
  <c r="N1630" i="4" s="1"/>
  <c r="F2107" i="4"/>
  <c r="H1717" i="4"/>
  <c r="N1717" i="4" s="1"/>
  <c r="F2194" i="4"/>
  <c r="H1767" i="4"/>
  <c r="N1767" i="4" s="1"/>
  <c r="F2244" i="4"/>
  <c r="H1668" i="4"/>
  <c r="N1668" i="4" s="1"/>
  <c r="F2145" i="4"/>
  <c r="H1716" i="4"/>
  <c r="N1716" i="4" s="1"/>
  <c r="F2193" i="4"/>
  <c r="H1849" i="4"/>
  <c r="N1849" i="4" s="1"/>
  <c r="F2326" i="4"/>
  <c r="H1780" i="4"/>
  <c r="N1780" i="4" s="1"/>
  <c r="F2257" i="4"/>
  <c r="H1817" i="4"/>
  <c r="N1817" i="4" s="1"/>
  <c r="F2294" i="4"/>
  <c r="H1756" i="4"/>
  <c r="N1756" i="4" s="1"/>
  <c r="F2233" i="4"/>
  <c r="H1850" i="4"/>
  <c r="N1850" i="4" s="1"/>
  <c r="F2327" i="4"/>
  <c r="H1848" i="4"/>
  <c r="N1848" i="4" s="1"/>
  <c r="F2325" i="4"/>
  <c r="H1315" i="4"/>
  <c r="N1315" i="4" s="1"/>
  <c r="H1313" i="4"/>
  <c r="N1313" i="4" s="1"/>
  <c r="H1400" i="4"/>
  <c r="N1400" i="4" s="1"/>
  <c r="H1254" i="4"/>
  <c r="N1254" i="4" s="1"/>
  <c r="H1374" i="4"/>
  <c r="N1374" i="4" s="1"/>
  <c r="H1342" i="4"/>
  <c r="N1342" i="4" s="1"/>
  <c r="H1419" i="4"/>
  <c r="N1419" i="4" s="1"/>
  <c r="H1286" i="4"/>
  <c r="N1286" i="4" s="1"/>
  <c r="H1221" i="4"/>
  <c r="N1221" i="4" s="1"/>
  <c r="H1421" i="4"/>
  <c r="N1421" i="4" s="1"/>
  <c r="H1215" i="4"/>
  <c r="N1215" i="4" s="1"/>
  <c r="H1258" i="4"/>
  <c r="N1258" i="4" s="1"/>
  <c r="H1409" i="4"/>
  <c r="N1409" i="4" s="1"/>
  <c r="H1299" i="4"/>
  <c r="N1299" i="4" s="1"/>
  <c r="H1399" i="4"/>
  <c r="N1399" i="4" s="1"/>
  <c r="H1371" i="4"/>
  <c r="N1371" i="4" s="1"/>
  <c r="H1129" i="4"/>
  <c r="N1129" i="4" s="1"/>
  <c r="H1201" i="4"/>
  <c r="N1201" i="4" s="1"/>
  <c r="H1239" i="4"/>
  <c r="N1239" i="4" s="1"/>
  <c r="H1139" i="4"/>
  <c r="N1139" i="4" s="1"/>
  <c r="F1758" i="4"/>
  <c r="F1693" i="4"/>
  <c r="F1860" i="4"/>
  <c r="F1766" i="4"/>
  <c r="F1610" i="4"/>
  <c r="F1706" i="4"/>
  <c r="F1687" i="4"/>
  <c r="F1629" i="4"/>
  <c r="F1833" i="4"/>
  <c r="F1751" i="4"/>
  <c r="F1718" i="4"/>
  <c r="H1151" i="4"/>
  <c r="N1151" i="4" s="1"/>
  <c r="F1628" i="4"/>
  <c r="H1163" i="4"/>
  <c r="N1163" i="4" s="1"/>
  <c r="F1640" i="4"/>
  <c r="H1416" i="4"/>
  <c r="N1416" i="4" s="1"/>
  <c r="F1893" i="4"/>
  <c r="H1392" i="4"/>
  <c r="N1392" i="4" s="1"/>
  <c r="G1869" i="4"/>
  <c r="H1377" i="4"/>
  <c r="N1377" i="4" s="1"/>
  <c r="F1854" i="4"/>
  <c r="H1428" i="4"/>
  <c r="N1428" i="4" s="1"/>
  <c r="F1905" i="4"/>
  <c r="H1330" i="4"/>
  <c r="N1330" i="4" s="1"/>
  <c r="F1807" i="4"/>
  <c r="H1417" i="4"/>
  <c r="N1417" i="4" s="1"/>
  <c r="F1894" i="4"/>
  <c r="H1278" i="4"/>
  <c r="N1278" i="4" s="1"/>
  <c r="F1755" i="4"/>
  <c r="H1427" i="4"/>
  <c r="N1427" i="4" s="1"/>
  <c r="F1904" i="4"/>
  <c r="H1181" i="4"/>
  <c r="N1181" i="4" s="1"/>
  <c r="F1658" i="4"/>
  <c r="H1366" i="4"/>
  <c r="N1366" i="4" s="1"/>
  <c r="F1843" i="4"/>
  <c r="H1432" i="4"/>
  <c r="N1432" i="4" s="1"/>
  <c r="F1909" i="4"/>
  <c r="H1431" i="4"/>
  <c r="N1431" i="4" s="1"/>
  <c r="G1908" i="4"/>
  <c r="H1159" i="4"/>
  <c r="N1159" i="4" s="1"/>
  <c r="F1636" i="4"/>
  <c r="H1415" i="4"/>
  <c r="N1415" i="4" s="1"/>
  <c r="F1892" i="4"/>
  <c r="H1322" i="4"/>
  <c r="N1322" i="4" s="1"/>
  <c r="F1799" i="4"/>
  <c r="H1434" i="4"/>
  <c r="N1434" i="4" s="1"/>
  <c r="F1911" i="4"/>
  <c r="H1144" i="4"/>
  <c r="N1144" i="4" s="1"/>
  <c r="F1621" i="4"/>
  <c r="H1192" i="4"/>
  <c r="N1192" i="4" s="1"/>
  <c r="F1669" i="4"/>
  <c r="H1430" i="4"/>
  <c r="N1430" i="4" s="1"/>
  <c r="F1907" i="4"/>
  <c r="H1329" i="4"/>
  <c r="N1329" i="4" s="1"/>
  <c r="F1806" i="4"/>
  <c r="H1435" i="4"/>
  <c r="N1435" i="4" s="1"/>
  <c r="G1912" i="4"/>
  <c r="H1147" i="4"/>
  <c r="N1147" i="4" s="1"/>
  <c r="F1624" i="4"/>
  <c r="G1895" i="4"/>
  <c r="X482" i="3"/>
  <c r="O10" i="1" s="1"/>
  <c r="G218" i="3"/>
  <c r="G212" i="3"/>
  <c r="G201" i="3"/>
  <c r="G193" i="3"/>
  <c r="G186" i="3"/>
  <c r="G181" i="3"/>
  <c r="K178" i="3"/>
  <c r="K177" i="3"/>
  <c r="K176" i="3"/>
  <c r="BW174" i="3"/>
  <c r="BV174" i="3"/>
  <c r="BU174" i="3"/>
  <c r="BT174" i="3"/>
  <c r="BS174" i="3"/>
  <c r="BR174" i="3"/>
  <c r="BQ174" i="3"/>
  <c r="M13" i="1" l="1"/>
  <c r="G2813" i="4"/>
  <c r="G3290" i="4" s="1"/>
  <c r="G3767" i="4" s="1"/>
  <c r="F2299" i="4"/>
  <c r="M1097" i="4"/>
  <c r="M1436" i="4" s="1"/>
  <c r="J1436" i="4"/>
  <c r="D147" i="3"/>
  <c r="D42" i="2"/>
  <c r="C146" i="4"/>
  <c r="AW482" i="3"/>
  <c r="O11" i="1" s="1"/>
  <c r="O13" i="1" s="1"/>
  <c r="J1822" i="4"/>
  <c r="H2326" i="4"/>
  <c r="N2326" i="4" s="1"/>
  <c r="F2803" i="4"/>
  <c r="H2215" i="4"/>
  <c r="N2215" i="4" s="1"/>
  <c r="F2692" i="4"/>
  <c r="H2224" i="4"/>
  <c r="N2224" i="4" s="1"/>
  <c r="F2701" i="4"/>
  <c r="H2102" i="4"/>
  <c r="N2102" i="4" s="1"/>
  <c r="F2579" i="4"/>
  <c r="H2270" i="4"/>
  <c r="N2270" i="4" s="1"/>
  <c r="F2747" i="4"/>
  <c r="H2082" i="4"/>
  <c r="N2082" i="4" s="1"/>
  <c r="F2559" i="4"/>
  <c r="H2209" i="4"/>
  <c r="N2209" i="4" s="1"/>
  <c r="F2686" i="4"/>
  <c r="H2187" i="4"/>
  <c r="N2187" i="4" s="1"/>
  <c r="F2664" i="4"/>
  <c r="H2103" i="4"/>
  <c r="N2103" i="4" s="1"/>
  <c r="F2580" i="4"/>
  <c r="H2201" i="4"/>
  <c r="N2201" i="4" s="1"/>
  <c r="F2678" i="4"/>
  <c r="H2294" i="4"/>
  <c r="N2294" i="4" s="1"/>
  <c r="F2771" i="4"/>
  <c r="H2194" i="4"/>
  <c r="N2194" i="4" s="1"/>
  <c r="F2671" i="4"/>
  <c r="H2277" i="4"/>
  <c r="N2277" i="4" s="1"/>
  <c r="F2754" i="4"/>
  <c r="H2367" i="4"/>
  <c r="N2367" i="4" s="1"/>
  <c r="F2844" i="4"/>
  <c r="H2142" i="4"/>
  <c r="N2142" i="4" s="1"/>
  <c r="F2619" i="4"/>
  <c r="H2111" i="4"/>
  <c r="N2111" i="4" s="1"/>
  <c r="F2588" i="4"/>
  <c r="H2180" i="4"/>
  <c r="N2180" i="4" s="1"/>
  <c r="F2657" i="4"/>
  <c r="H2171" i="4"/>
  <c r="N2171" i="4" s="1"/>
  <c r="F2648" i="4"/>
  <c r="H2225" i="4"/>
  <c r="N2225" i="4" s="1"/>
  <c r="F2702" i="4"/>
  <c r="H2110" i="4"/>
  <c r="N2110" i="4" s="1"/>
  <c r="F2587" i="4"/>
  <c r="H2222" i="4"/>
  <c r="N2222" i="4" s="1"/>
  <c r="F2699" i="4"/>
  <c r="H2092" i="4"/>
  <c r="N2092" i="4" s="1"/>
  <c r="F2569" i="4"/>
  <c r="H2329" i="4"/>
  <c r="N2329" i="4" s="1"/>
  <c r="F2806" i="4"/>
  <c r="H2175" i="4"/>
  <c r="N2175" i="4" s="1"/>
  <c r="F2652" i="4"/>
  <c r="H2204" i="4"/>
  <c r="N2204" i="4" s="1"/>
  <c r="F2681" i="4"/>
  <c r="H2154" i="4"/>
  <c r="N2154" i="4" s="1"/>
  <c r="F2631" i="4"/>
  <c r="H2343" i="4"/>
  <c r="N2343" i="4" s="1"/>
  <c r="F2820" i="4"/>
  <c r="H2096" i="4"/>
  <c r="N2096" i="4" s="1"/>
  <c r="F2573" i="4"/>
  <c r="H2300" i="4"/>
  <c r="N2300" i="4" s="1"/>
  <c r="F2777" i="4"/>
  <c r="H2333" i="4"/>
  <c r="N2333" i="4" s="1"/>
  <c r="F2810" i="4"/>
  <c r="H2290" i="4"/>
  <c r="N2290" i="4" s="1"/>
  <c r="F2767" i="4"/>
  <c r="H2251" i="4"/>
  <c r="N2251" i="4" s="1"/>
  <c r="F2728" i="4"/>
  <c r="H2223" i="4"/>
  <c r="N2223" i="4" s="1"/>
  <c r="F2700" i="4"/>
  <c r="H2347" i="4"/>
  <c r="N2347" i="4" s="1"/>
  <c r="F2824" i="4"/>
  <c r="H2090" i="4"/>
  <c r="N2090" i="4" s="1"/>
  <c r="F2567" i="4"/>
  <c r="H2213" i="4"/>
  <c r="N2213" i="4" s="1"/>
  <c r="F2690" i="4"/>
  <c r="H2267" i="4"/>
  <c r="N2267" i="4" s="1"/>
  <c r="F2744" i="4"/>
  <c r="H2375" i="4"/>
  <c r="N2375" i="4" s="1"/>
  <c r="F2852" i="4"/>
  <c r="H2281" i="4"/>
  <c r="N2281" i="4" s="1"/>
  <c r="F2758" i="4"/>
  <c r="H2253" i="4"/>
  <c r="N2253" i="4" s="1"/>
  <c r="F2730" i="4"/>
  <c r="H2316" i="4"/>
  <c r="N2316" i="4" s="1"/>
  <c r="F2793" i="4"/>
  <c r="H2203" i="4"/>
  <c r="N2203" i="4" s="1"/>
  <c r="F2680" i="4"/>
  <c r="H2115" i="4"/>
  <c r="N2115" i="4" s="1"/>
  <c r="F2592" i="4"/>
  <c r="H2247" i="4"/>
  <c r="N2247" i="4" s="1"/>
  <c r="F2724" i="4"/>
  <c r="H2160" i="4"/>
  <c r="N2160" i="4" s="1"/>
  <c r="F2637" i="4"/>
  <c r="H2197" i="4"/>
  <c r="N2197" i="4" s="1"/>
  <c r="F2674" i="4"/>
  <c r="H2348" i="4"/>
  <c r="N2348" i="4" s="1"/>
  <c r="F2825" i="4"/>
  <c r="H2189" i="4"/>
  <c r="N2189" i="4" s="1"/>
  <c r="F2666" i="4"/>
  <c r="H2188" i="4"/>
  <c r="N2188" i="4" s="1"/>
  <c r="F2665" i="4"/>
  <c r="H2266" i="4"/>
  <c r="N2266" i="4" s="1"/>
  <c r="F2743" i="4"/>
  <c r="H2244" i="4"/>
  <c r="N2244" i="4" s="1"/>
  <c r="F2721" i="4"/>
  <c r="H2230" i="4"/>
  <c r="N2230" i="4" s="1"/>
  <c r="F2707" i="4"/>
  <c r="H2265" i="4"/>
  <c r="N2265" i="4" s="1"/>
  <c r="F2742" i="4"/>
  <c r="H2174" i="4"/>
  <c r="N2174" i="4" s="1"/>
  <c r="F2651" i="4"/>
  <c r="H2262" i="4"/>
  <c r="N2262" i="4" s="1"/>
  <c r="F2739" i="4"/>
  <c r="H2220" i="4"/>
  <c r="N2220" i="4" s="1"/>
  <c r="F2697" i="4"/>
  <c r="H2132" i="4"/>
  <c r="N2132" i="4" s="1"/>
  <c r="F2609" i="4"/>
  <c r="H2325" i="4"/>
  <c r="N2325" i="4" s="1"/>
  <c r="F2802" i="4"/>
  <c r="H2124" i="4"/>
  <c r="N2124" i="4" s="1"/>
  <c r="F2601" i="4"/>
  <c r="H2330" i="4"/>
  <c r="N2330" i="4" s="1"/>
  <c r="F2807" i="4"/>
  <c r="H2278" i="4"/>
  <c r="N2278" i="4" s="1"/>
  <c r="F2755" i="4"/>
  <c r="H2089" i="4"/>
  <c r="N2089" i="4" s="1"/>
  <c r="F2566" i="4"/>
  <c r="H2280" i="4"/>
  <c r="N2280" i="4" s="1"/>
  <c r="F2757" i="4"/>
  <c r="H2365" i="4"/>
  <c r="N2365" i="4" s="1"/>
  <c r="F2842" i="4"/>
  <c r="H2350" i="4"/>
  <c r="N2350" i="4" s="1"/>
  <c r="F2827" i="4"/>
  <c r="H2085" i="4"/>
  <c r="N2085" i="4" s="1"/>
  <c r="F2562" i="4"/>
  <c r="H2219" i="4"/>
  <c r="N2219" i="4" s="1"/>
  <c r="F2696" i="4"/>
  <c r="H2238" i="4"/>
  <c r="N2238" i="4" s="1"/>
  <c r="F2715" i="4"/>
  <c r="H2114" i="4"/>
  <c r="N2114" i="4" s="1"/>
  <c r="F2591" i="4"/>
  <c r="H2332" i="4"/>
  <c r="N2332" i="4" s="1"/>
  <c r="F2809" i="4"/>
  <c r="H2199" i="4"/>
  <c r="N2199" i="4" s="1"/>
  <c r="F2676" i="4"/>
  <c r="H2301" i="4"/>
  <c r="N2301" i="4" s="1"/>
  <c r="F2778" i="4"/>
  <c r="H2167" i="4"/>
  <c r="N2167" i="4" s="1"/>
  <c r="F2644" i="4"/>
  <c r="H2252" i="4"/>
  <c r="N2252" i="4" s="1"/>
  <c r="F2729" i="4"/>
  <c r="H2200" i="4"/>
  <c r="N2200" i="4" s="1"/>
  <c r="F2677" i="4"/>
  <c r="H2149" i="4"/>
  <c r="N2149" i="4" s="1"/>
  <c r="F2626" i="4"/>
  <c r="H2364" i="4"/>
  <c r="N2364" i="4" s="1"/>
  <c r="F2841" i="4"/>
  <c r="H2246" i="4"/>
  <c r="N2246" i="4" s="1"/>
  <c r="F2723" i="4"/>
  <c r="H2335" i="4"/>
  <c r="N2335" i="4" s="1"/>
  <c r="F2812" i="4"/>
  <c r="H2353" i="4"/>
  <c r="N2353" i="4" s="1"/>
  <c r="F2830" i="4"/>
  <c r="H2166" i="4"/>
  <c r="N2166" i="4" s="1"/>
  <c r="F2643" i="4"/>
  <c r="H2177" i="4"/>
  <c r="N2177" i="4" s="1"/>
  <c r="F2654" i="4"/>
  <c r="H2327" i="4"/>
  <c r="N2327" i="4" s="1"/>
  <c r="F2804" i="4"/>
  <c r="H2257" i="4"/>
  <c r="N2257" i="4" s="1"/>
  <c r="F2734" i="4"/>
  <c r="H2145" i="4"/>
  <c r="N2145" i="4" s="1"/>
  <c r="F2622" i="4"/>
  <c r="H2107" i="4"/>
  <c r="N2107" i="4" s="1"/>
  <c r="F2584" i="4"/>
  <c r="H2184" i="4"/>
  <c r="N2184" i="4" s="1"/>
  <c r="F2661" i="4"/>
  <c r="H2317" i="4"/>
  <c r="N2317" i="4" s="1"/>
  <c r="F2794" i="4"/>
  <c r="H2254" i="4"/>
  <c r="N2254" i="4" s="1"/>
  <c r="F2731" i="4"/>
  <c r="H2378" i="4"/>
  <c r="N2378" i="4" s="1"/>
  <c r="F2855" i="4"/>
  <c r="H2123" i="4"/>
  <c r="N2123" i="4" s="1"/>
  <c r="F2600" i="4"/>
  <c r="H2186" i="4"/>
  <c r="N2186" i="4" s="1"/>
  <c r="F2663" i="4"/>
  <c r="H2214" i="4"/>
  <c r="N2214" i="4" s="1"/>
  <c r="F2691" i="4"/>
  <c r="H2248" i="4"/>
  <c r="N2248" i="4" s="1"/>
  <c r="F2725" i="4"/>
  <c r="H2151" i="4"/>
  <c r="N2151" i="4" s="1"/>
  <c r="F2628" i="4"/>
  <c r="H2292" i="4"/>
  <c r="N2292" i="4" s="1"/>
  <c r="F2769" i="4"/>
  <c r="H2153" i="4"/>
  <c r="N2153" i="4" s="1"/>
  <c r="F2630" i="4"/>
  <c r="H2192" i="4"/>
  <c r="N2192" i="4" s="1"/>
  <c r="F2669" i="4"/>
  <c r="H2134" i="4"/>
  <c r="N2134" i="4" s="1"/>
  <c r="F2611" i="4"/>
  <c r="H2287" i="4"/>
  <c r="N2287" i="4" s="1"/>
  <c r="F2764" i="4"/>
  <c r="H2342" i="4"/>
  <c r="N2342" i="4" s="1"/>
  <c r="F2819" i="4"/>
  <c r="H2150" i="4"/>
  <c r="N2150" i="4" s="1"/>
  <c r="F2627" i="4"/>
  <c r="H2289" i="4"/>
  <c r="N2289" i="4" s="1"/>
  <c r="F2766" i="4"/>
  <c r="H2302" i="4"/>
  <c r="N2302" i="4" s="1"/>
  <c r="F2779" i="4"/>
  <c r="H2205" i="4"/>
  <c r="N2205" i="4" s="1"/>
  <c r="F2682" i="4"/>
  <c r="H2312" i="4"/>
  <c r="N2312" i="4" s="1"/>
  <c r="F2789" i="4"/>
  <c r="H2190" i="4"/>
  <c r="N2190" i="4" s="1"/>
  <c r="F2667" i="4"/>
  <c r="H2240" i="4"/>
  <c r="N2240" i="4" s="1"/>
  <c r="F2717" i="4"/>
  <c r="H2293" i="4"/>
  <c r="N2293" i="4" s="1"/>
  <c r="F2770" i="4"/>
  <c r="H2383" i="4"/>
  <c r="N2383" i="4" s="1"/>
  <c r="F2860" i="4"/>
  <c r="H2279" i="4"/>
  <c r="N2279" i="4" s="1"/>
  <c r="F2756" i="4"/>
  <c r="H2157" i="4"/>
  <c r="N2157" i="4" s="1"/>
  <c r="F2634" i="4"/>
  <c r="H2255" i="4"/>
  <c r="N2255" i="4" s="1"/>
  <c r="F2732" i="4"/>
  <c r="H2345" i="4"/>
  <c r="N2345" i="4" s="1"/>
  <c r="F2822" i="4"/>
  <c r="H2155" i="4"/>
  <c r="N2155" i="4" s="1"/>
  <c r="F2632" i="4"/>
  <c r="H2231" i="4"/>
  <c r="N2231" i="4" s="1"/>
  <c r="F2708" i="4"/>
  <c r="H2318" i="4"/>
  <c r="N2318" i="4" s="1"/>
  <c r="F2795" i="4"/>
  <c r="H2140" i="4"/>
  <c r="N2140" i="4" s="1"/>
  <c r="F2617" i="4"/>
  <c r="H2291" i="4"/>
  <c r="N2291" i="4" s="1"/>
  <c r="F2768" i="4"/>
  <c r="H2288" i="4"/>
  <c r="N2288" i="4" s="1"/>
  <c r="F2765" i="4"/>
  <c r="H2379" i="4"/>
  <c r="N2379" i="4" s="1"/>
  <c r="F2856" i="4"/>
  <c r="H2097" i="4"/>
  <c r="N2097" i="4" s="1"/>
  <c r="F2574" i="4"/>
  <c r="H2158" i="4"/>
  <c r="N2158" i="4" s="1"/>
  <c r="F2635" i="4"/>
  <c r="H2162" i="4"/>
  <c r="N2162" i="4" s="1"/>
  <c r="F2639" i="4"/>
  <c r="H2322" i="4"/>
  <c r="N2322" i="4" s="1"/>
  <c r="F2799" i="4"/>
  <c r="H2125" i="4"/>
  <c r="N2125" i="4" s="1"/>
  <c r="F2602" i="4"/>
  <c r="H2216" i="4"/>
  <c r="N2216" i="4" s="1"/>
  <c r="F2693" i="4"/>
  <c r="H2127" i="4"/>
  <c r="N2127" i="4" s="1"/>
  <c r="F2604" i="4"/>
  <c r="H2297" i="4"/>
  <c r="N2297" i="4" s="1"/>
  <c r="F2774" i="4"/>
  <c r="H2282" i="4"/>
  <c r="N2282" i="4" s="1"/>
  <c r="F2759" i="4"/>
  <c r="H2239" i="4"/>
  <c r="N2239" i="4" s="1"/>
  <c r="F2716" i="4"/>
  <c r="H2198" i="4"/>
  <c r="N2198" i="4" s="1"/>
  <c r="F2675" i="4"/>
  <c r="H2122" i="4"/>
  <c r="N2122" i="4" s="1"/>
  <c r="F2599" i="4"/>
  <c r="H2261" i="4"/>
  <c r="N2261" i="4" s="1"/>
  <c r="F2738" i="4"/>
  <c r="H2236" i="4"/>
  <c r="N2236" i="4" s="1"/>
  <c r="F2713" i="4"/>
  <c r="H2377" i="4"/>
  <c r="N2377" i="4" s="1"/>
  <c r="F2854" i="4"/>
  <c r="H2169" i="4"/>
  <c r="N2169" i="4" s="1"/>
  <c r="F2646" i="4"/>
  <c r="H2373" i="4"/>
  <c r="N2373" i="4" s="1"/>
  <c r="F2850" i="4"/>
  <c r="H2354" i="4"/>
  <c r="N2354" i="4" s="1"/>
  <c r="F2831" i="4"/>
  <c r="H2212" i="4"/>
  <c r="N2212" i="4" s="1"/>
  <c r="F2689" i="4"/>
  <c r="H2242" i="4"/>
  <c r="N2242" i="4" s="1"/>
  <c r="F2719" i="4"/>
  <c r="H2118" i="4"/>
  <c r="N2118" i="4" s="1"/>
  <c r="F2595" i="4"/>
  <c r="H2368" i="4"/>
  <c r="N2368" i="4" s="1"/>
  <c r="F2845" i="4"/>
  <c r="H2374" i="4"/>
  <c r="N2374" i="4" s="1"/>
  <c r="F2851" i="4"/>
  <c r="H2309" i="4"/>
  <c r="N2309" i="4" s="1"/>
  <c r="F2786" i="4"/>
  <c r="H2129" i="4"/>
  <c r="N2129" i="4" s="1"/>
  <c r="F2606" i="4"/>
  <c r="H2112" i="4"/>
  <c r="N2112" i="4" s="1"/>
  <c r="F2589" i="4"/>
  <c r="H2263" i="4"/>
  <c r="N2263" i="4" s="1"/>
  <c r="F2740" i="4"/>
  <c r="H2256" i="4"/>
  <c r="N2256" i="4" s="1"/>
  <c r="F2733" i="4"/>
  <c r="H2334" i="4"/>
  <c r="N2334" i="4" s="1"/>
  <c r="F2811" i="4"/>
  <c r="H2086" i="4"/>
  <c r="N2086" i="4" s="1"/>
  <c r="F2563" i="4"/>
  <c r="H2126" i="4"/>
  <c r="N2126" i="4" s="1"/>
  <c r="F2603" i="4"/>
  <c r="H2321" i="4"/>
  <c r="N2321" i="4" s="1"/>
  <c r="F2798" i="4"/>
  <c r="H2308" i="4"/>
  <c r="N2308" i="4" s="1"/>
  <c r="F2785" i="4"/>
  <c r="H2099" i="4"/>
  <c r="N2099" i="4" s="1"/>
  <c r="F2576" i="4"/>
  <c r="H2311" i="4"/>
  <c r="N2311" i="4" s="1"/>
  <c r="F2788" i="4"/>
  <c r="H2366" i="4"/>
  <c r="N2366" i="4" s="1"/>
  <c r="F2843" i="4"/>
  <c r="H2237" i="4"/>
  <c r="N2237" i="4" s="1"/>
  <c r="F2714" i="4"/>
  <c r="H2159" i="4"/>
  <c r="N2159" i="4" s="1"/>
  <c r="F2636" i="4"/>
  <c r="H2211" i="4"/>
  <c r="N2211" i="4" s="1"/>
  <c r="F2688" i="4"/>
  <c r="H2250" i="4"/>
  <c r="N2250" i="4" s="1"/>
  <c r="F2727" i="4"/>
  <c r="H2100" i="4"/>
  <c r="N2100" i="4" s="1"/>
  <c r="F2577" i="4"/>
  <c r="H2227" i="4"/>
  <c r="N2227" i="4" s="1"/>
  <c r="F2704" i="4"/>
  <c r="H2210" i="4"/>
  <c r="N2210" i="4" s="1"/>
  <c r="F2687" i="4"/>
  <c r="H2298" i="4"/>
  <c r="N2298" i="4" s="1"/>
  <c r="F2775" i="4"/>
  <c r="H2295" i="4"/>
  <c r="N2295" i="4" s="1"/>
  <c r="F2772" i="4"/>
  <c r="H2128" i="4"/>
  <c r="N2128" i="4" s="1"/>
  <c r="F2605" i="4"/>
  <c r="H2271" i="4"/>
  <c r="N2271" i="4" s="1"/>
  <c r="F2748" i="4"/>
  <c r="H2259" i="4"/>
  <c r="N2259" i="4" s="1"/>
  <c r="F2736" i="4"/>
  <c r="H2352" i="4"/>
  <c r="N2352" i="4" s="1"/>
  <c r="F2829" i="4"/>
  <c r="H2147" i="4"/>
  <c r="N2147" i="4" s="1"/>
  <c r="F2624" i="4"/>
  <c r="H2108" i="4"/>
  <c r="N2108" i="4" s="1"/>
  <c r="F2585" i="4"/>
  <c r="H2315" i="4"/>
  <c r="N2315" i="4" s="1"/>
  <c r="F2792" i="4"/>
  <c r="H2163" i="4"/>
  <c r="N2163" i="4" s="1"/>
  <c r="F2640" i="4"/>
  <c r="H2193" i="4"/>
  <c r="N2193" i="4" s="1"/>
  <c r="F2670" i="4"/>
  <c r="H2268" i="4"/>
  <c r="N2268" i="4" s="1"/>
  <c r="F2745" i="4"/>
  <c r="H2341" i="4"/>
  <c r="N2341" i="4" s="1"/>
  <c r="F2818" i="4"/>
  <c r="H2285" i="4"/>
  <c r="N2285" i="4" s="1"/>
  <c r="F2762" i="4"/>
  <c r="H2241" i="4"/>
  <c r="N2241" i="4" s="1"/>
  <c r="F2718" i="4"/>
  <c r="H2084" i="4"/>
  <c r="N2084" i="4" s="1"/>
  <c r="F2561" i="4"/>
  <c r="H2319" i="4"/>
  <c r="N2319" i="4" s="1"/>
  <c r="F2796" i="4"/>
  <c r="H2363" i="4"/>
  <c r="N2363" i="4" s="1"/>
  <c r="F2840" i="4"/>
  <c r="H2229" i="4"/>
  <c r="N2229" i="4" s="1"/>
  <c r="F2706" i="4"/>
  <c r="H2307" i="4"/>
  <c r="N2307" i="4" s="1"/>
  <c r="F2784" i="4"/>
  <c r="H2336" i="4"/>
  <c r="N2336" i="4" s="1"/>
  <c r="F2813" i="4"/>
  <c r="H2234" i="4"/>
  <c r="N2234" i="4" s="1"/>
  <c r="F2711" i="4"/>
  <c r="H2196" i="4"/>
  <c r="N2196" i="4" s="1"/>
  <c r="F2673" i="4"/>
  <c r="H2269" i="4"/>
  <c r="N2269" i="4" s="1"/>
  <c r="F2746" i="4"/>
  <c r="H2104" i="4"/>
  <c r="N2104" i="4" s="1"/>
  <c r="F2581" i="4"/>
  <c r="H2185" i="4"/>
  <c r="N2185" i="4" s="1"/>
  <c r="F2662" i="4"/>
  <c r="H2133" i="4"/>
  <c r="N2133" i="4" s="1"/>
  <c r="F2610" i="4"/>
  <c r="H2165" i="4"/>
  <c r="N2165" i="4" s="1"/>
  <c r="F2642" i="4"/>
  <c r="H2258" i="4"/>
  <c r="N2258" i="4" s="1"/>
  <c r="F2735" i="4"/>
  <c r="H2249" i="4"/>
  <c r="N2249" i="4" s="1"/>
  <c r="F2726" i="4"/>
  <c r="H2178" i="4"/>
  <c r="N2178" i="4" s="1"/>
  <c r="F2655" i="4"/>
  <c r="H2173" i="4"/>
  <c r="N2173" i="4" s="1"/>
  <c r="F2650" i="4"/>
  <c r="H2344" i="4"/>
  <c r="N2344" i="4" s="1"/>
  <c r="F2821" i="4"/>
  <c r="H2274" i="4"/>
  <c r="N2274" i="4" s="1"/>
  <c r="F2751" i="4"/>
  <c r="H2207" i="4"/>
  <c r="N2207" i="4" s="1"/>
  <c r="F2684" i="4"/>
  <c r="H2152" i="4"/>
  <c r="N2152" i="4" s="1"/>
  <c r="F2629" i="4"/>
  <c r="H2314" i="4"/>
  <c r="N2314" i="4" s="1"/>
  <c r="F2791" i="4"/>
  <c r="H2208" i="4"/>
  <c r="N2208" i="4" s="1"/>
  <c r="F2685" i="4"/>
  <c r="H2094" i="4"/>
  <c r="N2094" i="4" s="1"/>
  <c r="F2571" i="4"/>
  <c r="H2245" i="4"/>
  <c r="N2245" i="4" s="1"/>
  <c r="F2722" i="4"/>
  <c r="H2221" i="4"/>
  <c r="N2221" i="4" s="1"/>
  <c r="F2698" i="4"/>
  <c r="H2323" i="4"/>
  <c r="N2323" i="4" s="1"/>
  <c r="F2800" i="4"/>
  <c r="H2340" i="4"/>
  <c r="N2340" i="4" s="1"/>
  <c r="F2817" i="4"/>
  <c r="H2264" i="4"/>
  <c r="N2264" i="4" s="1"/>
  <c r="F2741" i="4"/>
  <c r="H2168" i="4"/>
  <c r="N2168" i="4" s="1"/>
  <c r="F2645" i="4"/>
  <c r="H2339" i="4"/>
  <c r="N2339" i="4" s="1"/>
  <c r="F2816" i="4"/>
  <c r="H2121" i="4"/>
  <c r="N2121" i="4" s="1"/>
  <c r="F2598" i="4"/>
  <c r="H2191" i="4"/>
  <c r="N2191" i="4" s="1"/>
  <c r="F2668" i="4"/>
  <c r="H2138" i="4"/>
  <c r="N2138" i="4" s="1"/>
  <c r="F2615" i="4"/>
  <c r="H2119" i="4"/>
  <c r="N2119" i="4" s="1"/>
  <c r="F2596" i="4"/>
  <c r="H2091" i="4"/>
  <c r="N2091" i="4" s="1"/>
  <c r="F2568" i="4"/>
  <c r="H2137" i="4"/>
  <c r="N2137" i="4" s="1"/>
  <c r="F2614" i="4"/>
  <c r="H2217" i="4"/>
  <c r="N2217" i="4" s="1"/>
  <c r="F2694" i="4"/>
  <c r="H2226" i="4"/>
  <c r="N2226" i="4" s="1"/>
  <c r="F2703" i="4"/>
  <c r="H2306" i="4"/>
  <c r="N2306" i="4" s="1"/>
  <c r="F2783" i="4"/>
  <c r="H2144" i="4"/>
  <c r="N2144" i="4" s="1"/>
  <c r="F2621" i="4"/>
  <c r="H2324" i="4"/>
  <c r="N2324" i="4" s="1"/>
  <c r="F2801" i="4"/>
  <c r="H2176" i="4"/>
  <c r="N2176" i="4" s="1"/>
  <c r="F2653" i="4"/>
  <c r="H2218" i="4"/>
  <c r="N2218" i="4" s="1"/>
  <c r="F2695" i="4"/>
  <c r="H2148" i="4"/>
  <c r="N2148" i="4" s="1"/>
  <c r="F2625" i="4"/>
  <c r="F2776" i="4"/>
  <c r="H2161" i="4"/>
  <c r="N2161" i="4" s="1"/>
  <c r="F2638" i="4"/>
  <c r="H2182" i="4"/>
  <c r="N2182" i="4" s="1"/>
  <c r="F2659" i="4"/>
  <c r="H2303" i="4"/>
  <c r="N2303" i="4" s="1"/>
  <c r="F2780" i="4"/>
  <c r="H2351" i="4"/>
  <c r="N2351" i="4" s="1"/>
  <c r="F2828" i="4"/>
  <c r="H2380" i="4"/>
  <c r="N2380" i="4" s="1"/>
  <c r="F2857" i="4"/>
  <c r="H2083" i="4"/>
  <c r="N2083" i="4" s="1"/>
  <c r="F2560" i="4"/>
  <c r="H2296" i="4"/>
  <c r="N2296" i="4" s="1"/>
  <c r="F2773" i="4"/>
  <c r="H2328" i="4"/>
  <c r="N2328" i="4" s="1"/>
  <c r="F2805" i="4"/>
  <c r="H2116" i="4"/>
  <c r="N2116" i="4" s="1"/>
  <c r="F2593" i="4"/>
  <c r="H2181" i="4"/>
  <c r="N2181" i="4" s="1"/>
  <c r="F2658" i="4"/>
  <c r="H2206" i="4"/>
  <c r="N2206" i="4" s="1"/>
  <c r="F2683" i="4"/>
  <c r="H2143" i="4"/>
  <c r="N2143" i="4" s="1"/>
  <c r="F2620" i="4"/>
  <c r="H2093" i="4"/>
  <c r="N2093" i="4" s="1"/>
  <c r="F2570" i="4"/>
  <c r="H2338" i="4"/>
  <c r="N2338" i="4" s="1"/>
  <c r="F2815" i="4"/>
  <c r="H2095" i="4"/>
  <c r="N2095" i="4" s="1"/>
  <c r="F2572" i="4"/>
  <c r="H2156" i="4"/>
  <c r="N2156" i="4" s="1"/>
  <c r="F2633" i="4"/>
  <c r="H2305" i="4"/>
  <c r="N2305" i="4" s="1"/>
  <c r="F2782" i="4"/>
  <c r="H2304" i="4"/>
  <c r="N2304" i="4" s="1"/>
  <c r="F2781" i="4"/>
  <c r="H2362" i="4"/>
  <c r="N2362" i="4" s="1"/>
  <c r="F2839" i="4"/>
  <c r="H2109" i="4"/>
  <c r="N2109" i="4" s="1"/>
  <c r="F2586" i="4"/>
  <c r="H2172" i="4"/>
  <c r="N2172" i="4" s="1"/>
  <c r="F2649" i="4"/>
  <c r="H2202" i="4"/>
  <c r="N2202" i="4" s="1"/>
  <c r="F2679" i="4"/>
  <c r="H2179" i="4"/>
  <c r="N2179" i="4" s="1"/>
  <c r="F2656" i="4"/>
  <c r="H2139" i="4"/>
  <c r="N2139" i="4" s="1"/>
  <c r="F2616" i="4"/>
  <c r="H2260" i="4"/>
  <c r="N2260" i="4" s="1"/>
  <c r="F2737" i="4"/>
  <c r="H2141" i="4"/>
  <c r="N2141" i="4" s="1"/>
  <c r="F2618" i="4"/>
  <c r="H2313" i="4"/>
  <c r="N2313" i="4" s="1"/>
  <c r="F2790" i="4"/>
  <c r="H2120" i="4"/>
  <c r="N2120" i="4" s="1"/>
  <c r="F2597" i="4"/>
  <c r="H2273" i="4"/>
  <c r="N2273" i="4" s="1"/>
  <c r="F2750" i="4"/>
  <c r="H2349" i="4"/>
  <c r="N2349" i="4" s="1"/>
  <c r="F2826" i="4"/>
  <c r="H2136" i="4"/>
  <c r="N2136" i="4" s="1"/>
  <c r="F2613" i="4"/>
  <c r="H2275" i="4"/>
  <c r="N2275" i="4" s="1"/>
  <c r="F2752" i="4"/>
  <c r="H2286" i="4"/>
  <c r="N2286" i="4" s="1"/>
  <c r="F2763" i="4"/>
  <c r="H2376" i="4"/>
  <c r="N2376" i="4" s="1"/>
  <c r="F2853" i="4"/>
  <c r="H2272" i="4"/>
  <c r="N2272" i="4" s="1"/>
  <c r="F2749" i="4"/>
  <c r="H2130" i="4"/>
  <c r="N2130" i="4" s="1"/>
  <c r="F2607" i="4"/>
  <c r="H2387" i="4"/>
  <c r="N2387" i="4" s="1"/>
  <c r="F2864" i="4"/>
  <c r="H2131" i="4"/>
  <c r="N2131" i="4" s="1"/>
  <c r="F2608" i="4"/>
  <c r="H2088" i="4"/>
  <c r="N2088" i="4" s="1"/>
  <c r="F2565" i="4"/>
  <c r="H2233" i="4"/>
  <c r="N2233" i="4" s="1"/>
  <c r="F2710" i="4"/>
  <c r="H1621" i="4"/>
  <c r="N1621" i="4" s="1"/>
  <c r="F2098" i="4"/>
  <c r="H1807" i="4"/>
  <c r="N1807" i="4" s="1"/>
  <c r="F2284" i="4"/>
  <c r="H1687" i="4"/>
  <c r="N1687" i="4" s="1"/>
  <c r="F2164" i="4"/>
  <c r="H1624" i="4"/>
  <c r="N1624" i="4" s="1"/>
  <c r="F2101" i="4"/>
  <c r="H1907" i="4"/>
  <c r="N1907" i="4" s="1"/>
  <c r="F2384" i="4"/>
  <c r="H1911" i="4"/>
  <c r="N1911" i="4" s="1"/>
  <c r="F2388" i="4"/>
  <c r="H1636" i="4"/>
  <c r="N1636" i="4" s="1"/>
  <c r="F2113" i="4"/>
  <c r="H1755" i="4"/>
  <c r="N1755" i="4" s="1"/>
  <c r="F2232" i="4"/>
  <c r="H1905" i="4"/>
  <c r="N1905" i="4" s="1"/>
  <c r="F2382" i="4"/>
  <c r="H1893" i="4"/>
  <c r="N1893" i="4" s="1"/>
  <c r="F2370" i="4"/>
  <c r="H1718" i="4"/>
  <c r="N1718" i="4" s="1"/>
  <c r="F2195" i="4"/>
  <c r="H1610" i="4"/>
  <c r="N1610" i="4" s="1"/>
  <c r="F2087" i="4"/>
  <c r="H1751" i="4"/>
  <c r="N1751" i="4" s="1"/>
  <c r="F2228" i="4"/>
  <c r="H1766" i="4"/>
  <c r="N1766" i="4" s="1"/>
  <c r="F2243" i="4"/>
  <c r="H1693" i="4"/>
  <c r="N1693" i="4" s="1"/>
  <c r="F2170" i="4"/>
  <c r="G2372" i="4"/>
  <c r="H1909" i="4"/>
  <c r="N1909" i="4" s="1"/>
  <c r="F2386" i="4"/>
  <c r="H1628" i="4"/>
  <c r="N1628" i="4" s="1"/>
  <c r="F2105" i="4"/>
  <c r="H1912" i="4"/>
  <c r="N1912" i="4" s="1"/>
  <c r="G2389" i="4"/>
  <c r="H1669" i="4"/>
  <c r="N1669" i="4" s="1"/>
  <c r="F2146" i="4"/>
  <c r="H1799" i="4"/>
  <c r="N1799" i="4" s="1"/>
  <c r="F2276" i="4"/>
  <c r="H1908" i="4"/>
  <c r="N1908" i="4" s="1"/>
  <c r="G2385" i="4"/>
  <c r="H1658" i="4"/>
  <c r="N1658" i="4" s="1"/>
  <c r="F2135" i="4"/>
  <c r="H1894" i="4"/>
  <c r="N1894" i="4" s="1"/>
  <c r="F2371" i="4"/>
  <c r="H1854" i="4"/>
  <c r="N1854" i="4" s="1"/>
  <c r="F2331" i="4"/>
  <c r="H1640" i="4"/>
  <c r="N1640" i="4" s="1"/>
  <c r="F2117" i="4"/>
  <c r="H1833" i="4"/>
  <c r="N1833" i="4" s="1"/>
  <c r="F2310" i="4"/>
  <c r="H1860" i="4"/>
  <c r="N1860" i="4" s="1"/>
  <c r="F2337" i="4"/>
  <c r="H1629" i="4"/>
  <c r="N1629" i="4" s="1"/>
  <c r="F2106" i="4"/>
  <c r="H1806" i="4"/>
  <c r="N1806" i="4" s="1"/>
  <c r="F2283" i="4"/>
  <c r="H1904" i="4"/>
  <c r="N1904" i="4" s="1"/>
  <c r="F2381" i="4"/>
  <c r="H1758" i="4"/>
  <c r="N1758" i="4" s="1"/>
  <c r="F2235" i="4"/>
  <c r="H1892" i="4"/>
  <c r="N1892" i="4" s="1"/>
  <c r="F2369" i="4"/>
  <c r="H1869" i="4"/>
  <c r="N1869" i="4" s="1"/>
  <c r="G2346" i="4"/>
  <c r="H1706" i="4"/>
  <c r="N1706" i="4" s="1"/>
  <c r="F2183" i="4"/>
  <c r="H1843" i="4"/>
  <c r="N1843" i="4" s="1"/>
  <c r="F2320" i="4"/>
  <c r="BX174" i="3"/>
  <c r="M1822" i="4" l="1"/>
  <c r="J1913" i="4"/>
  <c r="D148" i="3"/>
  <c r="D43" i="2"/>
  <c r="C147" i="4"/>
  <c r="H2565" i="4"/>
  <c r="N2565" i="4" s="1"/>
  <c r="F3042" i="4"/>
  <c r="H2826" i="4"/>
  <c r="N2826" i="4" s="1"/>
  <c r="F3303" i="4"/>
  <c r="H2649" i="4"/>
  <c r="N2649" i="4" s="1"/>
  <c r="F3126" i="4"/>
  <c r="H2620" i="4"/>
  <c r="N2620" i="4" s="1"/>
  <c r="F3097" i="4"/>
  <c r="H2780" i="4"/>
  <c r="N2780" i="4" s="1"/>
  <c r="F3257" i="4"/>
  <c r="H2653" i="4"/>
  <c r="N2653" i="4" s="1"/>
  <c r="F3130" i="4"/>
  <c r="H2615" i="4"/>
  <c r="N2615" i="4" s="1"/>
  <c r="F3092" i="4"/>
  <c r="H2817" i="4"/>
  <c r="N2817" i="4" s="1"/>
  <c r="F3294" i="4"/>
  <c r="H2751" i="4"/>
  <c r="N2751" i="4" s="1"/>
  <c r="F3228" i="4"/>
  <c r="H2642" i="4"/>
  <c r="N2642" i="4" s="1"/>
  <c r="F3119" i="4"/>
  <c r="H2711" i="4"/>
  <c r="N2711" i="4" s="1"/>
  <c r="F3188" i="4"/>
  <c r="H2561" i="4"/>
  <c r="N2561" i="4" s="1"/>
  <c r="F3038" i="4"/>
  <c r="H2624" i="4"/>
  <c r="N2624" i="4" s="1"/>
  <c r="F3101" i="4"/>
  <c r="H2775" i="4"/>
  <c r="N2775" i="4" s="1"/>
  <c r="F3252" i="4"/>
  <c r="H2788" i="4"/>
  <c r="N2788" i="4" s="1"/>
  <c r="F3265" i="4"/>
  <c r="H2851" i="4"/>
  <c r="N2851" i="4" s="1"/>
  <c r="F3328" i="4"/>
  <c r="H2713" i="4"/>
  <c r="N2713" i="4" s="1"/>
  <c r="F3190" i="4"/>
  <c r="H2635" i="4"/>
  <c r="N2635" i="4" s="1"/>
  <c r="F3112" i="4"/>
  <c r="H2822" i="4"/>
  <c r="N2822" i="4" s="1"/>
  <c r="F3299" i="4"/>
  <c r="H2717" i="4"/>
  <c r="N2717" i="4" s="1"/>
  <c r="F3194" i="4"/>
  <c r="H2627" i="4"/>
  <c r="N2627" i="4" s="1"/>
  <c r="F3104" i="4"/>
  <c r="H2769" i="4"/>
  <c r="N2769" i="4" s="1"/>
  <c r="F3246" i="4"/>
  <c r="H2661" i="4"/>
  <c r="N2661" i="4" s="1"/>
  <c r="F3138" i="4"/>
  <c r="H2723" i="4"/>
  <c r="N2723" i="4" s="1"/>
  <c r="F3200" i="4"/>
  <c r="H2562" i="4"/>
  <c r="N2562" i="4" s="1"/>
  <c r="F3039" i="4"/>
  <c r="H2609" i="4"/>
  <c r="N2609" i="4" s="1"/>
  <c r="F3086" i="4"/>
  <c r="H2666" i="4"/>
  <c r="N2666" i="4" s="1"/>
  <c r="F3143" i="4"/>
  <c r="H2758" i="4"/>
  <c r="N2758" i="4" s="1"/>
  <c r="F3235" i="4"/>
  <c r="H2700" i="4"/>
  <c r="N2700" i="4" s="1"/>
  <c r="F3177" i="4"/>
  <c r="H2652" i="4"/>
  <c r="N2652" i="4" s="1"/>
  <c r="F3129" i="4"/>
  <c r="H2619" i="4"/>
  <c r="N2619" i="4" s="1"/>
  <c r="F3096" i="4"/>
  <c r="H2671" i="4"/>
  <c r="N2671" i="4" s="1"/>
  <c r="F3148" i="4"/>
  <c r="H2559" i="4"/>
  <c r="N2559" i="4" s="1"/>
  <c r="F3036" i="4"/>
  <c r="H2608" i="4"/>
  <c r="N2608" i="4" s="1"/>
  <c r="F3085" i="4"/>
  <c r="H2749" i="4"/>
  <c r="N2749" i="4" s="1"/>
  <c r="F3226" i="4"/>
  <c r="H2752" i="4"/>
  <c r="N2752" i="4" s="1"/>
  <c r="F3229" i="4"/>
  <c r="H2750" i="4"/>
  <c r="N2750" i="4" s="1"/>
  <c r="F3227" i="4"/>
  <c r="H2618" i="4"/>
  <c r="N2618" i="4" s="1"/>
  <c r="F3095" i="4"/>
  <c r="H2656" i="4"/>
  <c r="N2656" i="4" s="1"/>
  <c r="F3133" i="4"/>
  <c r="H2586" i="4"/>
  <c r="N2586" i="4" s="1"/>
  <c r="F3063" i="4"/>
  <c r="H2782" i="4"/>
  <c r="N2782" i="4" s="1"/>
  <c r="F3259" i="4"/>
  <c r="H2815" i="4"/>
  <c r="N2815" i="4" s="1"/>
  <c r="F3292" i="4"/>
  <c r="H2683" i="4"/>
  <c r="N2683" i="4" s="1"/>
  <c r="F3160" i="4"/>
  <c r="H2805" i="4"/>
  <c r="N2805" i="4" s="1"/>
  <c r="F3282" i="4"/>
  <c r="H2857" i="4"/>
  <c r="N2857" i="4" s="1"/>
  <c r="F3334" i="4"/>
  <c r="H2659" i="4"/>
  <c r="N2659" i="4" s="1"/>
  <c r="F3136" i="4"/>
  <c r="H2625" i="4"/>
  <c r="N2625" i="4" s="1"/>
  <c r="F3102" i="4"/>
  <c r="H2801" i="4"/>
  <c r="N2801" i="4" s="1"/>
  <c r="F3278" i="4"/>
  <c r="H2703" i="4"/>
  <c r="N2703" i="4" s="1"/>
  <c r="F3180" i="4"/>
  <c r="H2568" i="4"/>
  <c r="N2568" i="4" s="1"/>
  <c r="F3045" i="4"/>
  <c r="H2668" i="4"/>
  <c r="N2668" i="4" s="1"/>
  <c r="F3145" i="4"/>
  <c r="H2645" i="4"/>
  <c r="N2645" i="4" s="1"/>
  <c r="F3122" i="4"/>
  <c r="H2800" i="4"/>
  <c r="N2800" i="4" s="1"/>
  <c r="F3277" i="4"/>
  <c r="H2571" i="4"/>
  <c r="N2571" i="4" s="1"/>
  <c r="F3048" i="4"/>
  <c r="H2629" i="4"/>
  <c r="N2629" i="4" s="1"/>
  <c r="F3106" i="4"/>
  <c r="H2821" i="4"/>
  <c r="N2821" i="4" s="1"/>
  <c r="F3298" i="4"/>
  <c r="H2726" i="4"/>
  <c r="N2726" i="4" s="1"/>
  <c r="F3203" i="4"/>
  <c r="H2610" i="4"/>
  <c r="N2610" i="4" s="1"/>
  <c r="F3087" i="4"/>
  <c r="H2746" i="4"/>
  <c r="N2746" i="4" s="1"/>
  <c r="F3223" i="4"/>
  <c r="H2813" i="4"/>
  <c r="N2813" i="4" s="1"/>
  <c r="F3290" i="4"/>
  <c r="H2840" i="4"/>
  <c r="N2840" i="4" s="1"/>
  <c r="F3317" i="4"/>
  <c r="H2718" i="4"/>
  <c r="N2718" i="4" s="1"/>
  <c r="F3195" i="4"/>
  <c r="H2745" i="4"/>
  <c r="N2745" i="4" s="1"/>
  <c r="F3222" i="4"/>
  <c r="H2792" i="4"/>
  <c r="N2792" i="4" s="1"/>
  <c r="F3269" i="4"/>
  <c r="H2829" i="4"/>
  <c r="N2829" i="4" s="1"/>
  <c r="F3306" i="4"/>
  <c r="H2605" i="4"/>
  <c r="N2605" i="4" s="1"/>
  <c r="F3082" i="4"/>
  <c r="H2687" i="4"/>
  <c r="N2687" i="4" s="1"/>
  <c r="F3164" i="4"/>
  <c r="H2727" i="4"/>
  <c r="N2727" i="4" s="1"/>
  <c r="F3204" i="4"/>
  <c r="H2714" i="4"/>
  <c r="N2714" i="4" s="1"/>
  <c r="F3191" i="4"/>
  <c r="H2576" i="4"/>
  <c r="N2576" i="4" s="1"/>
  <c r="F3053" i="4"/>
  <c r="H2603" i="4"/>
  <c r="N2603" i="4" s="1"/>
  <c r="F3080" i="4"/>
  <c r="H2733" i="4"/>
  <c r="N2733" i="4" s="1"/>
  <c r="F3210" i="4"/>
  <c r="H2606" i="4"/>
  <c r="N2606" i="4" s="1"/>
  <c r="F3083" i="4"/>
  <c r="H2845" i="4"/>
  <c r="N2845" i="4" s="1"/>
  <c r="F3322" i="4"/>
  <c r="H2689" i="4"/>
  <c r="N2689" i="4" s="1"/>
  <c r="F3166" i="4"/>
  <c r="H2646" i="4"/>
  <c r="N2646" i="4" s="1"/>
  <c r="F3123" i="4"/>
  <c r="H2738" i="4"/>
  <c r="N2738" i="4" s="1"/>
  <c r="F3215" i="4"/>
  <c r="H2716" i="4"/>
  <c r="N2716" i="4" s="1"/>
  <c r="F3193" i="4"/>
  <c r="H2604" i="4"/>
  <c r="N2604" i="4" s="1"/>
  <c r="F3081" i="4"/>
  <c r="H2799" i="4"/>
  <c r="N2799" i="4" s="1"/>
  <c r="F3276" i="4"/>
  <c r="H2574" i="4"/>
  <c r="N2574" i="4" s="1"/>
  <c r="F3051" i="4"/>
  <c r="H2768" i="4"/>
  <c r="N2768" i="4" s="1"/>
  <c r="F3245" i="4"/>
  <c r="H2708" i="4"/>
  <c r="N2708" i="4" s="1"/>
  <c r="F3185" i="4"/>
  <c r="H2732" i="4"/>
  <c r="N2732" i="4" s="1"/>
  <c r="F3209" i="4"/>
  <c r="H2860" i="4"/>
  <c r="N2860" i="4" s="1"/>
  <c r="F3337" i="4"/>
  <c r="H2667" i="4"/>
  <c r="N2667" i="4" s="1"/>
  <c r="F3144" i="4"/>
  <c r="H2779" i="4"/>
  <c r="N2779" i="4" s="1"/>
  <c r="F3256" i="4"/>
  <c r="H2819" i="4"/>
  <c r="N2819" i="4" s="1"/>
  <c r="F3296" i="4"/>
  <c r="H2669" i="4"/>
  <c r="N2669" i="4" s="1"/>
  <c r="F3146" i="4"/>
  <c r="H2628" i="4"/>
  <c r="N2628" i="4" s="1"/>
  <c r="F3105" i="4"/>
  <c r="H2663" i="4"/>
  <c r="N2663" i="4" s="1"/>
  <c r="F3140" i="4"/>
  <c r="H2731" i="4"/>
  <c r="N2731" i="4" s="1"/>
  <c r="F3208" i="4"/>
  <c r="H2584" i="4"/>
  <c r="N2584" i="4" s="1"/>
  <c r="F3061" i="4"/>
  <c r="H2804" i="4"/>
  <c r="N2804" i="4" s="1"/>
  <c r="F3281" i="4"/>
  <c r="H2830" i="4"/>
  <c r="N2830" i="4" s="1"/>
  <c r="F3307" i="4"/>
  <c r="H2841" i="4"/>
  <c r="N2841" i="4" s="1"/>
  <c r="F3318" i="4"/>
  <c r="H2729" i="4"/>
  <c r="N2729" i="4" s="1"/>
  <c r="F3206" i="4"/>
  <c r="H2676" i="4"/>
  <c r="N2676" i="4" s="1"/>
  <c r="F3153" i="4"/>
  <c r="H2715" i="4"/>
  <c r="N2715" i="4" s="1"/>
  <c r="F3192" i="4"/>
  <c r="H2827" i="4"/>
  <c r="N2827" i="4" s="1"/>
  <c r="F3304" i="4"/>
  <c r="H2566" i="4"/>
  <c r="N2566" i="4" s="1"/>
  <c r="F3043" i="4"/>
  <c r="H2601" i="4"/>
  <c r="N2601" i="4" s="1"/>
  <c r="F3078" i="4"/>
  <c r="H2697" i="4"/>
  <c r="N2697" i="4" s="1"/>
  <c r="F3174" i="4"/>
  <c r="H2742" i="4"/>
  <c r="N2742" i="4" s="1"/>
  <c r="F3219" i="4"/>
  <c r="H2743" i="4"/>
  <c r="N2743" i="4" s="1"/>
  <c r="F3220" i="4"/>
  <c r="H2825" i="4"/>
  <c r="N2825" i="4" s="1"/>
  <c r="F3302" i="4"/>
  <c r="H2724" i="4"/>
  <c r="N2724" i="4" s="1"/>
  <c r="F3201" i="4"/>
  <c r="H2793" i="4"/>
  <c r="N2793" i="4" s="1"/>
  <c r="F3270" i="4"/>
  <c r="H2852" i="4"/>
  <c r="N2852" i="4" s="1"/>
  <c r="F3329" i="4"/>
  <c r="H2567" i="4"/>
  <c r="N2567" i="4" s="1"/>
  <c r="F3044" i="4"/>
  <c r="H2728" i="4"/>
  <c r="N2728" i="4" s="1"/>
  <c r="F3205" i="4"/>
  <c r="H2777" i="4"/>
  <c r="N2777" i="4" s="1"/>
  <c r="F3254" i="4"/>
  <c r="H2631" i="4"/>
  <c r="N2631" i="4" s="1"/>
  <c r="F3108" i="4"/>
  <c r="H2806" i="4"/>
  <c r="N2806" i="4" s="1"/>
  <c r="F3283" i="4"/>
  <c r="H2587" i="4"/>
  <c r="N2587" i="4" s="1"/>
  <c r="F3064" i="4"/>
  <c r="H2657" i="4"/>
  <c r="N2657" i="4" s="1"/>
  <c r="F3134" i="4"/>
  <c r="H2844" i="4"/>
  <c r="N2844" i="4" s="1"/>
  <c r="F3321" i="4"/>
  <c r="H2771" i="4"/>
  <c r="N2771" i="4" s="1"/>
  <c r="F3248" i="4"/>
  <c r="H2664" i="4"/>
  <c r="N2664" i="4" s="1"/>
  <c r="F3141" i="4"/>
  <c r="H2747" i="4"/>
  <c r="N2747" i="4" s="1"/>
  <c r="F3224" i="4"/>
  <c r="H2692" i="4"/>
  <c r="N2692" i="4" s="1"/>
  <c r="F3169" i="4"/>
  <c r="H2607" i="4"/>
  <c r="N2607" i="4" s="1"/>
  <c r="F3084" i="4"/>
  <c r="H2790" i="4"/>
  <c r="N2790" i="4" s="1"/>
  <c r="F3267" i="4"/>
  <c r="H2781" i="4"/>
  <c r="N2781" i="4" s="1"/>
  <c r="F3258" i="4"/>
  <c r="H2560" i="4"/>
  <c r="N2560" i="4" s="1"/>
  <c r="F3037" i="4"/>
  <c r="H2783" i="4"/>
  <c r="N2783" i="4" s="1"/>
  <c r="F3260" i="4"/>
  <c r="H2791" i="4"/>
  <c r="N2791" i="4" s="1"/>
  <c r="F3268" i="4"/>
  <c r="H2581" i="4"/>
  <c r="N2581" i="4" s="1"/>
  <c r="F3058" i="4"/>
  <c r="H2640" i="4"/>
  <c r="N2640" i="4" s="1"/>
  <c r="F3117" i="4"/>
  <c r="H2636" i="4"/>
  <c r="N2636" i="4" s="1"/>
  <c r="F3113" i="4"/>
  <c r="H2811" i="4"/>
  <c r="N2811" i="4" s="1"/>
  <c r="F3288" i="4"/>
  <c r="H2719" i="4"/>
  <c r="N2719" i="4" s="1"/>
  <c r="F3196" i="4"/>
  <c r="H2774" i="4"/>
  <c r="N2774" i="4" s="1"/>
  <c r="F3251" i="4"/>
  <c r="H2795" i="4"/>
  <c r="N2795" i="4" s="1"/>
  <c r="F3272" i="4"/>
  <c r="H2682" i="4"/>
  <c r="N2682" i="4" s="1"/>
  <c r="F3159" i="4"/>
  <c r="H2691" i="4"/>
  <c r="N2691" i="4" s="1"/>
  <c r="F3168" i="4"/>
  <c r="H2734" i="4"/>
  <c r="N2734" i="4" s="1"/>
  <c r="F3211" i="4"/>
  <c r="H2677" i="4"/>
  <c r="N2677" i="4" s="1"/>
  <c r="F3154" i="4"/>
  <c r="H2591" i="4"/>
  <c r="N2591" i="4" s="1"/>
  <c r="F3068" i="4"/>
  <c r="H2807" i="4"/>
  <c r="N2807" i="4" s="1"/>
  <c r="F3284" i="4"/>
  <c r="H2721" i="4"/>
  <c r="N2721" i="4" s="1"/>
  <c r="F3198" i="4"/>
  <c r="H2680" i="4"/>
  <c r="N2680" i="4" s="1"/>
  <c r="F3157" i="4"/>
  <c r="H2820" i="4"/>
  <c r="N2820" i="4" s="1"/>
  <c r="F3297" i="4"/>
  <c r="H2648" i="4"/>
  <c r="N2648" i="4" s="1"/>
  <c r="F3125" i="4"/>
  <c r="H2701" i="4"/>
  <c r="N2701" i="4" s="1"/>
  <c r="F3178" i="4"/>
  <c r="H2763" i="4"/>
  <c r="N2763" i="4" s="1"/>
  <c r="F3240" i="4"/>
  <c r="H2616" i="4"/>
  <c r="N2616" i="4" s="1"/>
  <c r="F3093" i="4"/>
  <c r="H2572" i="4"/>
  <c r="N2572" i="4" s="1"/>
  <c r="F3049" i="4"/>
  <c r="H2593" i="4"/>
  <c r="N2593" i="4" s="1"/>
  <c r="F3070" i="4"/>
  <c r="F3253" i="4"/>
  <c r="H2614" i="4"/>
  <c r="N2614" i="4" s="1"/>
  <c r="F3091" i="4"/>
  <c r="H2816" i="4"/>
  <c r="N2816" i="4" s="1"/>
  <c r="F3293" i="4"/>
  <c r="H2722" i="4"/>
  <c r="N2722" i="4" s="1"/>
  <c r="F3199" i="4"/>
  <c r="H2655" i="4"/>
  <c r="N2655" i="4" s="1"/>
  <c r="F3132" i="4"/>
  <c r="H2706" i="4"/>
  <c r="N2706" i="4" s="1"/>
  <c r="F3183" i="4"/>
  <c r="H2818" i="4"/>
  <c r="N2818" i="4" s="1"/>
  <c r="F3295" i="4"/>
  <c r="H2748" i="4"/>
  <c r="N2748" i="4" s="1"/>
  <c r="F3225" i="4"/>
  <c r="H2577" i="4"/>
  <c r="N2577" i="4" s="1"/>
  <c r="F3054" i="4"/>
  <c r="H2798" i="4"/>
  <c r="N2798" i="4" s="1"/>
  <c r="F3275" i="4"/>
  <c r="H2589" i="4"/>
  <c r="N2589" i="4" s="1"/>
  <c r="F3066" i="4"/>
  <c r="H2850" i="4"/>
  <c r="N2850" i="4" s="1"/>
  <c r="F3327" i="4"/>
  <c r="H2675" i="4"/>
  <c r="N2675" i="4" s="1"/>
  <c r="F3152" i="4"/>
  <c r="H2602" i="4"/>
  <c r="N2602" i="4" s="1"/>
  <c r="F3079" i="4"/>
  <c r="H2765" i="4"/>
  <c r="N2765" i="4" s="1"/>
  <c r="F3242" i="4"/>
  <c r="H2756" i="4"/>
  <c r="N2756" i="4" s="1"/>
  <c r="F3233" i="4"/>
  <c r="H2611" i="4"/>
  <c r="N2611" i="4" s="1"/>
  <c r="F3088" i="4"/>
  <c r="H2855" i="4"/>
  <c r="N2855" i="4" s="1"/>
  <c r="F3332" i="4"/>
  <c r="H2643" i="4"/>
  <c r="N2643" i="4" s="1"/>
  <c r="F3120" i="4"/>
  <c r="H2778" i="4"/>
  <c r="N2778" i="4" s="1"/>
  <c r="F3255" i="4"/>
  <c r="H2757" i="4"/>
  <c r="N2757" i="4" s="1"/>
  <c r="F3234" i="4"/>
  <c r="H2651" i="4"/>
  <c r="N2651" i="4" s="1"/>
  <c r="F3128" i="4"/>
  <c r="H2637" i="4"/>
  <c r="N2637" i="4" s="1"/>
  <c r="F3114" i="4"/>
  <c r="H2690" i="4"/>
  <c r="N2690" i="4" s="1"/>
  <c r="F3167" i="4"/>
  <c r="H2810" i="4"/>
  <c r="N2810" i="4" s="1"/>
  <c r="F3287" i="4"/>
  <c r="H2699" i="4"/>
  <c r="N2699" i="4" s="1"/>
  <c r="F3176" i="4"/>
  <c r="H2580" i="4"/>
  <c r="N2580" i="4" s="1"/>
  <c r="F3057" i="4"/>
  <c r="H2710" i="4"/>
  <c r="N2710" i="4" s="1"/>
  <c r="F3187" i="4"/>
  <c r="H2864" i="4"/>
  <c r="N2864" i="4" s="1"/>
  <c r="F3341" i="4"/>
  <c r="H2853" i="4"/>
  <c r="N2853" i="4" s="1"/>
  <c r="F3330" i="4"/>
  <c r="H2613" i="4"/>
  <c r="N2613" i="4" s="1"/>
  <c r="F3090" i="4"/>
  <c r="H2597" i="4"/>
  <c r="N2597" i="4" s="1"/>
  <c r="F3074" i="4"/>
  <c r="H2737" i="4"/>
  <c r="N2737" i="4" s="1"/>
  <c r="F3214" i="4"/>
  <c r="H2679" i="4"/>
  <c r="N2679" i="4" s="1"/>
  <c r="F3156" i="4"/>
  <c r="H2839" i="4"/>
  <c r="N2839" i="4" s="1"/>
  <c r="F3316" i="4"/>
  <c r="H2633" i="4"/>
  <c r="N2633" i="4" s="1"/>
  <c r="F3110" i="4"/>
  <c r="H2570" i="4"/>
  <c r="N2570" i="4" s="1"/>
  <c r="F3047" i="4"/>
  <c r="H2658" i="4"/>
  <c r="N2658" i="4" s="1"/>
  <c r="F3135" i="4"/>
  <c r="H2773" i="4"/>
  <c r="N2773" i="4" s="1"/>
  <c r="F3250" i="4"/>
  <c r="H2828" i="4"/>
  <c r="N2828" i="4" s="1"/>
  <c r="F3305" i="4"/>
  <c r="H2638" i="4"/>
  <c r="N2638" i="4" s="1"/>
  <c r="F3115" i="4"/>
  <c r="H2695" i="4"/>
  <c r="N2695" i="4" s="1"/>
  <c r="F3172" i="4"/>
  <c r="H2621" i="4"/>
  <c r="N2621" i="4" s="1"/>
  <c r="F3098" i="4"/>
  <c r="H2694" i="4"/>
  <c r="N2694" i="4" s="1"/>
  <c r="F3171" i="4"/>
  <c r="H2596" i="4"/>
  <c r="N2596" i="4" s="1"/>
  <c r="F3073" i="4"/>
  <c r="H2598" i="4"/>
  <c r="N2598" i="4" s="1"/>
  <c r="F3075" i="4"/>
  <c r="H2741" i="4"/>
  <c r="N2741" i="4" s="1"/>
  <c r="F3218" i="4"/>
  <c r="H2698" i="4"/>
  <c r="N2698" i="4" s="1"/>
  <c r="F3175" i="4"/>
  <c r="H2685" i="4"/>
  <c r="N2685" i="4" s="1"/>
  <c r="F3162" i="4"/>
  <c r="H2684" i="4"/>
  <c r="N2684" i="4" s="1"/>
  <c r="F3161" i="4"/>
  <c r="H2650" i="4"/>
  <c r="N2650" i="4" s="1"/>
  <c r="F3127" i="4"/>
  <c r="H2735" i="4"/>
  <c r="N2735" i="4" s="1"/>
  <c r="F3212" i="4"/>
  <c r="H2662" i="4"/>
  <c r="N2662" i="4" s="1"/>
  <c r="F3139" i="4"/>
  <c r="H2673" i="4"/>
  <c r="N2673" i="4" s="1"/>
  <c r="F3150" i="4"/>
  <c r="H2784" i="4"/>
  <c r="N2784" i="4" s="1"/>
  <c r="F3261" i="4"/>
  <c r="H2796" i="4"/>
  <c r="N2796" i="4" s="1"/>
  <c r="F3273" i="4"/>
  <c r="H2762" i="4"/>
  <c r="N2762" i="4" s="1"/>
  <c r="F3239" i="4"/>
  <c r="H2670" i="4"/>
  <c r="N2670" i="4" s="1"/>
  <c r="F3147" i="4"/>
  <c r="H2585" i="4"/>
  <c r="N2585" i="4" s="1"/>
  <c r="F3062" i="4"/>
  <c r="H2736" i="4"/>
  <c r="N2736" i="4" s="1"/>
  <c r="F3213" i="4"/>
  <c r="H2772" i="4"/>
  <c r="N2772" i="4" s="1"/>
  <c r="F3249" i="4"/>
  <c r="H2704" i="4"/>
  <c r="N2704" i="4" s="1"/>
  <c r="F3181" i="4"/>
  <c r="H2688" i="4"/>
  <c r="N2688" i="4" s="1"/>
  <c r="F3165" i="4"/>
  <c r="H2843" i="4"/>
  <c r="N2843" i="4" s="1"/>
  <c r="F3320" i="4"/>
  <c r="H2785" i="4"/>
  <c r="N2785" i="4" s="1"/>
  <c r="F3262" i="4"/>
  <c r="H2563" i="4"/>
  <c r="N2563" i="4" s="1"/>
  <c r="F3040" i="4"/>
  <c r="H2740" i="4"/>
  <c r="N2740" i="4" s="1"/>
  <c r="F3217" i="4"/>
  <c r="H2786" i="4"/>
  <c r="N2786" i="4" s="1"/>
  <c r="F3263" i="4"/>
  <c r="H2595" i="4"/>
  <c r="N2595" i="4" s="1"/>
  <c r="F3072" i="4"/>
  <c r="H2831" i="4"/>
  <c r="N2831" i="4" s="1"/>
  <c r="F3308" i="4"/>
  <c r="H2854" i="4"/>
  <c r="N2854" i="4" s="1"/>
  <c r="F3331" i="4"/>
  <c r="H2599" i="4"/>
  <c r="N2599" i="4" s="1"/>
  <c r="F3076" i="4"/>
  <c r="H2759" i="4"/>
  <c r="N2759" i="4" s="1"/>
  <c r="F3236" i="4"/>
  <c r="H2693" i="4"/>
  <c r="N2693" i="4" s="1"/>
  <c r="F3170" i="4"/>
  <c r="H2639" i="4"/>
  <c r="N2639" i="4" s="1"/>
  <c r="F3116" i="4"/>
  <c r="H2856" i="4"/>
  <c r="N2856" i="4" s="1"/>
  <c r="F3333" i="4"/>
  <c r="H2617" i="4"/>
  <c r="N2617" i="4" s="1"/>
  <c r="F3094" i="4"/>
  <c r="H2632" i="4"/>
  <c r="N2632" i="4" s="1"/>
  <c r="F3109" i="4"/>
  <c r="H2634" i="4"/>
  <c r="N2634" i="4" s="1"/>
  <c r="F3111" i="4"/>
  <c r="H2770" i="4"/>
  <c r="N2770" i="4" s="1"/>
  <c r="F3247" i="4"/>
  <c r="H2789" i="4"/>
  <c r="N2789" i="4" s="1"/>
  <c r="F3266" i="4"/>
  <c r="H2766" i="4"/>
  <c r="N2766" i="4" s="1"/>
  <c r="F3243" i="4"/>
  <c r="H2764" i="4"/>
  <c r="N2764" i="4" s="1"/>
  <c r="F3241" i="4"/>
  <c r="H2630" i="4"/>
  <c r="N2630" i="4" s="1"/>
  <c r="F3107" i="4"/>
  <c r="H2725" i="4"/>
  <c r="N2725" i="4" s="1"/>
  <c r="F3202" i="4"/>
  <c r="H2600" i="4"/>
  <c r="N2600" i="4" s="1"/>
  <c r="F3077" i="4"/>
  <c r="H2794" i="4"/>
  <c r="N2794" i="4" s="1"/>
  <c r="F3271" i="4"/>
  <c r="H2622" i="4"/>
  <c r="N2622" i="4" s="1"/>
  <c r="F3099" i="4"/>
  <c r="H2654" i="4"/>
  <c r="N2654" i="4" s="1"/>
  <c r="F3131" i="4"/>
  <c r="H2812" i="4"/>
  <c r="N2812" i="4" s="1"/>
  <c r="F3289" i="4"/>
  <c r="H2626" i="4"/>
  <c r="N2626" i="4" s="1"/>
  <c r="F3103" i="4"/>
  <c r="H2644" i="4"/>
  <c r="N2644" i="4" s="1"/>
  <c r="F3121" i="4"/>
  <c r="H2809" i="4"/>
  <c r="N2809" i="4" s="1"/>
  <c r="F3286" i="4"/>
  <c r="H2696" i="4"/>
  <c r="N2696" i="4" s="1"/>
  <c r="F3173" i="4"/>
  <c r="H2842" i="4"/>
  <c r="N2842" i="4" s="1"/>
  <c r="F3319" i="4"/>
  <c r="H2755" i="4"/>
  <c r="N2755" i="4" s="1"/>
  <c r="F3232" i="4"/>
  <c r="H2802" i="4"/>
  <c r="N2802" i="4" s="1"/>
  <c r="F3279" i="4"/>
  <c r="H2739" i="4"/>
  <c r="N2739" i="4" s="1"/>
  <c r="F3216" i="4"/>
  <c r="H2707" i="4"/>
  <c r="N2707" i="4" s="1"/>
  <c r="F3184" i="4"/>
  <c r="H2665" i="4"/>
  <c r="N2665" i="4" s="1"/>
  <c r="F3142" i="4"/>
  <c r="H2674" i="4"/>
  <c r="N2674" i="4" s="1"/>
  <c r="F3151" i="4"/>
  <c r="H2592" i="4"/>
  <c r="N2592" i="4" s="1"/>
  <c r="F3069" i="4"/>
  <c r="H2730" i="4"/>
  <c r="N2730" i="4" s="1"/>
  <c r="F3207" i="4"/>
  <c r="H2744" i="4"/>
  <c r="N2744" i="4" s="1"/>
  <c r="F3221" i="4"/>
  <c r="H2824" i="4"/>
  <c r="N2824" i="4" s="1"/>
  <c r="F3301" i="4"/>
  <c r="H2767" i="4"/>
  <c r="N2767" i="4" s="1"/>
  <c r="F3244" i="4"/>
  <c r="H2573" i="4"/>
  <c r="N2573" i="4" s="1"/>
  <c r="F3050" i="4"/>
  <c r="H2681" i="4"/>
  <c r="N2681" i="4" s="1"/>
  <c r="F3158" i="4"/>
  <c r="H2569" i="4"/>
  <c r="N2569" i="4" s="1"/>
  <c r="F3046" i="4"/>
  <c r="H2702" i="4"/>
  <c r="N2702" i="4" s="1"/>
  <c r="F3179" i="4"/>
  <c r="H2588" i="4"/>
  <c r="N2588" i="4" s="1"/>
  <c r="F3065" i="4"/>
  <c r="H2754" i="4"/>
  <c r="N2754" i="4" s="1"/>
  <c r="F3231" i="4"/>
  <c r="H2678" i="4"/>
  <c r="N2678" i="4" s="1"/>
  <c r="F3155" i="4"/>
  <c r="H2686" i="4"/>
  <c r="N2686" i="4" s="1"/>
  <c r="F3163" i="4"/>
  <c r="H2579" i="4"/>
  <c r="N2579" i="4" s="1"/>
  <c r="F3056" i="4"/>
  <c r="H2803" i="4"/>
  <c r="N2803" i="4" s="1"/>
  <c r="F3280" i="4"/>
  <c r="H2117" i="4"/>
  <c r="N2117" i="4" s="1"/>
  <c r="F2594" i="4"/>
  <c r="H2232" i="4"/>
  <c r="N2232" i="4" s="1"/>
  <c r="F2709" i="4"/>
  <c r="H2106" i="4"/>
  <c r="N2106" i="4" s="1"/>
  <c r="F2583" i="4"/>
  <c r="H2386" i="4"/>
  <c r="N2386" i="4" s="1"/>
  <c r="F2863" i="4"/>
  <c r="H2384" i="4"/>
  <c r="N2384" i="4" s="1"/>
  <c r="F2861" i="4"/>
  <c r="H2346" i="4"/>
  <c r="N2346" i="4" s="1"/>
  <c r="G2823" i="4"/>
  <c r="H2381" i="4"/>
  <c r="N2381" i="4" s="1"/>
  <c r="F2858" i="4"/>
  <c r="H2337" i="4"/>
  <c r="N2337" i="4" s="1"/>
  <c r="F2814" i="4"/>
  <c r="H2331" i="4"/>
  <c r="N2331" i="4" s="1"/>
  <c r="F2808" i="4"/>
  <c r="H2385" i="4"/>
  <c r="N2385" i="4" s="1"/>
  <c r="G2862" i="4"/>
  <c r="H2389" i="4"/>
  <c r="N2389" i="4" s="1"/>
  <c r="G2866" i="4"/>
  <c r="G2849" i="4"/>
  <c r="H2228" i="4"/>
  <c r="N2228" i="4" s="1"/>
  <c r="F2705" i="4"/>
  <c r="H2370" i="4"/>
  <c r="N2370" i="4" s="1"/>
  <c r="F2847" i="4"/>
  <c r="H2113" i="4"/>
  <c r="N2113" i="4" s="1"/>
  <c r="F2590" i="4"/>
  <c r="H2101" i="4"/>
  <c r="N2101" i="4" s="1"/>
  <c r="F2578" i="4"/>
  <c r="H2098" i="4"/>
  <c r="N2098" i="4" s="1"/>
  <c r="F2575" i="4"/>
  <c r="H2135" i="4"/>
  <c r="N2135" i="4" s="1"/>
  <c r="F2612" i="4"/>
  <c r="H2243" i="4"/>
  <c r="N2243" i="4" s="1"/>
  <c r="F2720" i="4"/>
  <c r="H2284" i="4"/>
  <c r="N2284" i="4" s="1"/>
  <c r="F2761" i="4"/>
  <c r="H2235" i="4"/>
  <c r="N2235" i="4" s="1"/>
  <c r="F2712" i="4"/>
  <c r="H2371" i="4"/>
  <c r="N2371" i="4" s="1"/>
  <c r="F2848" i="4"/>
  <c r="H2382" i="4"/>
  <c r="N2382" i="4" s="1"/>
  <c r="F2859" i="4"/>
  <c r="H2183" i="4"/>
  <c r="N2183" i="4" s="1"/>
  <c r="F2660" i="4"/>
  <c r="H2146" i="4"/>
  <c r="N2146" i="4" s="1"/>
  <c r="F2623" i="4"/>
  <c r="H2195" i="4"/>
  <c r="N2195" i="4" s="1"/>
  <c r="F2672" i="4"/>
  <c r="H2320" i="4"/>
  <c r="N2320" i="4" s="1"/>
  <c r="F2797" i="4"/>
  <c r="H2369" i="4"/>
  <c r="N2369" i="4" s="1"/>
  <c r="F2846" i="4"/>
  <c r="H2283" i="4"/>
  <c r="N2283" i="4" s="1"/>
  <c r="F2760" i="4"/>
  <c r="H2310" i="4"/>
  <c r="N2310" i="4" s="1"/>
  <c r="F2787" i="4"/>
  <c r="H2276" i="4"/>
  <c r="N2276" i="4" s="1"/>
  <c r="F2753" i="4"/>
  <c r="H2105" i="4"/>
  <c r="N2105" i="4" s="1"/>
  <c r="F2582" i="4"/>
  <c r="H2170" i="4"/>
  <c r="N2170" i="4" s="1"/>
  <c r="F2647" i="4"/>
  <c r="H2087" i="4"/>
  <c r="N2087" i="4" s="1"/>
  <c r="F2564" i="4"/>
  <c r="H2388" i="4"/>
  <c r="N2388" i="4" s="1"/>
  <c r="F2865" i="4"/>
  <c r="H2164" i="4"/>
  <c r="N2164" i="4" s="1"/>
  <c r="F2641" i="4"/>
  <c r="AC482" i="3"/>
  <c r="G2299" i="4" l="1"/>
  <c r="M1913" i="4"/>
  <c r="N1822" i="4"/>
  <c r="D149" i="3"/>
  <c r="D44" i="2"/>
  <c r="C148" i="4"/>
  <c r="H3065" i="4"/>
  <c r="N3065" i="4" s="1"/>
  <c r="F3542" i="4"/>
  <c r="H3542" i="4" s="1"/>
  <c r="N3542" i="4" s="1"/>
  <c r="H3069" i="4"/>
  <c r="N3069" i="4" s="1"/>
  <c r="F3546" i="4"/>
  <c r="H3546" i="4" s="1"/>
  <c r="N3546" i="4" s="1"/>
  <c r="H3289" i="4"/>
  <c r="N3289" i="4" s="1"/>
  <c r="F3766" i="4"/>
  <c r="H3766" i="4" s="1"/>
  <c r="N3766" i="4" s="1"/>
  <c r="H3266" i="4"/>
  <c r="N3266" i="4" s="1"/>
  <c r="F3743" i="4"/>
  <c r="H3743" i="4" s="1"/>
  <c r="N3743" i="4" s="1"/>
  <c r="H3116" i="4"/>
  <c r="N3116" i="4" s="1"/>
  <c r="F3593" i="4"/>
  <c r="H3593" i="4" s="1"/>
  <c r="N3593" i="4" s="1"/>
  <c r="H3040" i="4"/>
  <c r="N3040" i="4" s="1"/>
  <c r="F3517" i="4"/>
  <c r="H3517" i="4" s="1"/>
  <c r="N3517" i="4" s="1"/>
  <c r="H3239" i="4"/>
  <c r="N3239" i="4" s="1"/>
  <c r="F3716" i="4"/>
  <c r="H3716" i="4" s="1"/>
  <c r="N3716" i="4" s="1"/>
  <c r="H3073" i="4"/>
  <c r="N3073" i="4" s="1"/>
  <c r="F3550" i="4"/>
  <c r="H3550" i="4" s="1"/>
  <c r="N3550" i="4" s="1"/>
  <c r="H3110" i="4"/>
  <c r="N3110" i="4" s="1"/>
  <c r="F3587" i="4"/>
  <c r="H3587" i="4" s="1"/>
  <c r="N3587" i="4" s="1"/>
  <c r="H3057" i="4"/>
  <c r="N3057" i="4" s="1"/>
  <c r="F3534" i="4"/>
  <c r="H3534" i="4" s="1"/>
  <c r="N3534" i="4" s="1"/>
  <c r="H3332" i="4"/>
  <c r="N3332" i="4" s="1"/>
  <c r="F3809" i="4"/>
  <c r="H3809" i="4" s="1"/>
  <c r="N3809" i="4" s="1"/>
  <c r="H3054" i="4"/>
  <c r="N3054" i="4" s="1"/>
  <c r="F3531" i="4"/>
  <c r="H3531" i="4" s="1"/>
  <c r="N3531" i="4" s="1"/>
  <c r="H3240" i="4"/>
  <c r="N3240" i="4" s="1"/>
  <c r="F3717" i="4"/>
  <c r="H3717" i="4" s="1"/>
  <c r="N3717" i="4" s="1"/>
  <c r="H3211" i="4"/>
  <c r="N3211" i="4" s="1"/>
  <c r="F3688" i="4"/>
  <c r="H3688" i="4" s="1"/>
  <c r="N3688" i="4" s="1"/>
  <c r="H3058" i="4"/>
  <c r="N3058" i="4" s="1"/>
  <c r="F3535" i="4"/>
  <c r="H3535" i="4" s="1"/>
  <c r="N3535" i="4" s="1"/>
  <c r="H3108" i="4"/>
  <c r="N3108" i="4" s="1"/>
  <c r="F3585" i="4"/>
  <c r="H3585" i="4" s="1"/>
  <c r="N3585" i="4" s="1"/>
  <c r="H3219" i="4"/>
  <c r="N3219" i="4" s="1"/>
  <c r="F3696" i="4"/>
  <c r="H3696" i="4" s="1"/>
  <c r="N3696" i="4" s="1"/>
  <c r="H3307" i="4"/>
  <c r="N3307" i="4" s="1"/>
  <c r="F3784" i="4"/>
  <c r="H3784" i="4" s="1"/>
  <c r="N3784" i="4" s="1"/>
  <c r="H3185" i="4"/>
  <c r="N3185" i="4" s="1"/>
  <c r="F3662" i="4"/>
  <c r="H3662" i="4" s="1"/>
  <c r="N3662" i="4" s="1"/>
  <c r="H3080" i="4"/>
  <c r="N3080" i="4" s="1"/>
  <c r="F3557" i="4"/>
  <c r="H3557" i="4" s="1"/>
  <c r="N3557" i="4" s="1"/>
  <c r="H3223" i="4"/>
  <c r="N3223" i="4" s="1"/>
  <c r="F3700" i="4"/>
  <c r="H3700" i="4" s="1"/>
  <c r="N3700" i="4" s="1"/>
  <c r="H3282" i="4"/>
  <c r="N3282" i="4" s="1"/>
  <c r="F3759" i="4"/>
  <c r="H3759" i="4" s="1"/>
  <c r="N3759" i="4" s="1"/>
  <c r="H3177" i="4"/>
  <c r="N3177" i="4" s="1"/>
  <c r="F3654" i="4"/>
  <c r="H3654" i="4" s="1"/>
  <c r="N3654" i="4" s="1"/>
  <c r="H3188" i="4"/>
  <c r="N3188" i="4" s="1"/>
  <c r="F3665" i="4"/>
  <c r="H3665" i="4" s="1"/>
  <c r="N3665" i="4" s="1"/>
  <c r="H3257" i="4"/>
  <c r="N3257" i="4" s="1"/>
  <c r="F3734" i="4"/>
  <c r="H3734" i="4" s="1"/>
  <c r="N3734" i="4" s="1"/>
  <c r="H3280" i="4"/>
  <c r="N3280" i="4" s="1"/>
  <c r="F3757" i="4"/>
  <c r="H3757" i="4" s="1"/>
  <c r="N3757" i="4" s="1"/>
  <c r="H3050" i="4"/>
  <c r="N3050" i="4" s="1"/>
  <c r="F3527" i="4"/>
  <c r="H3527" i="4" s="1"/>
  <c r="N3527" i="4" s="1"/>
  <c r="H3216" i="4"/>
  <c r="N3216" i="4" s="1"/>
  <c r="F3693" i="4"/>
  <c r="H3693" i="4" s="1"/>
  <c r="N3693" i="4" s="1"/>
  <c r="H3121" i="4"/>
  <c r="N3121" i="4" s="1"/>
  <c r="F3598" i="4"/>
  <c r="H3598" i="4" s="1"/>
  <c r="N3598" i="4" s="1"/>
  <c r="H3077" i="4"/>
  <c r="N3077" i="4" s="1"/>
  <c r="F3554" i="4"/>
  <c r="H3554" i="4" s="1"/>
  <c r="N3554" i="4" s="1"/>
  <c r="H3247" i="4"/>
  <c r="N3247" i="4" s="1"/>
  <c r="F3724" i="4"/>
  <c r="H3724" i="4" s="1"/>
  <c r="N3724" i="4" s="1"/>
  <c r="H3331" i="4"/>
  <c r="N3331" i="4" s="1"/>
  <c r="F3808" i="4"/>
  <c r="H3808" i="4" s="1"/>
  <c r="N3808" i="4" s="1"/>
  <c r="H3262" i="4"/>
  <c r="N3262" i="4" s="1"/>
  <c r="F3739" i="4"/>
  <c r="H3739" i="4" s="1"/>
  <c r="N3739" i="4" s="1"/>
  <c r="H3273" i="4"/>
  <c r="N3273" i="4" s="1"/>
  <c r="F3750" i="4"/>
  <c r="H3750" i="4" s="1"/>
  <c r="N3750" i="4" s="1"/>
  <c r="H3161" i="4"/>
  <c r="N3161" i="4" s="1"/>
  <c r="F3638" i="4"/>
  <c r="H3638" i="4" s="1"/>
  <c r="N3638" i="4" s="1"/>
  <c r="H3171" i="4"/>
  <c r="N3171" i="4" s="1"/>
  <c r="F3648" i="4"/>
  <c r="H3648" i="4" s="1"/>
  <c r="N3648" i="4" s="1"/>
  <c r="H3316" i="4"/>
  <c r="N3316" i="4" s="1"/>
  <c r="F3793" i="4"/>
  <c r="H3793" i="4" s="1"/>
  <c r="N3793" i="4" s="1"/>
  <c r="H3341" i="4"/>
  <c r="N3341" i="4" s="1"/>
  <c r="F3818" i="4"/>
  <c r="H3818" i="4" s="1"/>
  <c r="N3818" i="4" s="1"/>
  <c r="H3114" i="4"/>
  <c r="N3114" i="4" s="1"/>
  <c r="F3591" i="4"/>
  <c r="H3591" i="4" s="1"/>
  <c r="N3591" i="4" s="1"/>
  <c r="H3079" i="4"/>
  <c r="N3079" i="4" s="1"/>
  <c r="F3556" i="4"/>
  <c r="H3556" i="4" s="1"/>
  <c r="N3556" i="4" s="1"/>
  <c r="H3225" i="4"/>
  <c r="N3225" i="4" s="1"/>
  <c r="F3702" i="4"/>
  <c r="H3702" i="4" s="1"/>
  <c r="N3702" i="4" s="1"/>
  <c r="H3091" i="4"/>
  <c r="N3091" i="4" s="1"/>
  <c r="F3568" i="4"/>
  <c r="H3568" i="4" s="1"/>
  <c r="N3568" i="4" s="1"/>
  <c r="H3178" i="4"/>
  <c r="N3178" i="4" s="1"/>
  <c r="F3655" i="4"/>
  <c r="H3655" i="4" s="1"/>
  <c r="N3655" i="4" s="1"/>
  <c r="H3068" i="4"/>
  <c r="N3068" i="4" s="1"/>
  <c r="F3545" i="4"/>
  <c r="H3545" i="4" s="1"/>
  <c r="N3545" i="4" s="1"/>
  <c r="H3251" i="4"/>
  <c r="N3251" i="4" s="1"/>
  <c r="F3728" i="4"/>
  <c r="H3728" i="4" s="1"/>
  <c r="N3728" i="4" s="1"/>
  <c r="H3258" i="4"/>
  <c r="N3258" i="4" s="1"/>
  <c r="F3735" i="4"/>
  <c r="H3735" i="4" s="1"/>
  <c r="N3735" i="4" s="1"/>
  <c r="H3064" i="4"/>
  <c r="N3064" i="4" s="1"/>
  <c r="F3541" i="4"/>
  <c r="H3541" i="4" s="1"/>
  <c r="N3541" i="4" s="1"/>
  <c r="H3304" i="4"/>
  <c r="N3304" i="4" s="1"/>
  <c r="F3781" i="4"/>
  <c r="H3781" i="4" s="1"/>
  <c r="N3781" i="4" s="1"/>
  <c r="H3081" i="4"/>
  <c r="N3081" i="4" s="1"/>
  <c r="F3558" i="4"/>
  <c r="H3558" i="4" s="1"/>
  <c r="N3558" i="4" s="1"/>
  <c r="H3097" i="4"/>
  <c r="N3097" i="4" s="1"/>
  <c r="F3574" i="4"/>
  <c r="H3574" i="4" s="1"/>
  <c r="N3574" i="4" s="1"/>
  <c r="H2866" i="4"/>
  <c r="N2866" i="4" s="1"/>
  <c r="G3343" i="4"/>
  <c r="H3056" i="4"/>
  <c r="N3056" i="4" s="1"/>
  <c r="F3533" i="4"/>
  <c r="H3533" i="4" s="1"/>
  <c r="N3533" i="4" s="1"/>
  <c r="H3231" i="4"/>
  <c r="N3231" i="4" s="1"/>
  <c r="F3708" i="4"/>
  <c r="H3708" i="4" s="1"/>
  <c r="N3708" i="4" s="1"/>
  <c r="H3046" i="4"/>
  <c r="N3046" i="4" s="1"/>
  <c r="F3523" i="4"/>
  <c r="H3523" i="4" s="1"/>
  <c r="N3523" i="4" s="1"/>
  <c r="H3244" i="4"/>
  <c r="N3244" i="4" s="1"/>
  <c r="F3721" i="4"/>
  <c r="H3721" i="4" s="1"/>
  <c r="N3721" i="4" s="1"/>
  <c r="H3207" i="4"/>
  <c r="N3207" i="4" s="1"/>
  <c r="F3684" i="4"/>
  <c r="H3684" i="4" s="1"/>
  <c r="N3684" i="4" s="1"/>
  <c r="H3142" i="4"/>
  <c r="N3142" i="4" s="1"/>
  <c r="F3619" i="4"/>
  <c r="H3619" i="4" s="1"/>
  <c r="N3619" i="4" s="1"/>
  <c r="H3279" i="4"/>
  <c r="N3279" i="4" s="1"/>
  <c r="F3756" i="4"/>
  <c r="H3756" i="4" s="1"/>
  <c r="N3756" i="4" s="1"/>
  <c r="H3173" i="4"/>
  <c r="N3173" i="4" s="1"/>
  <c r="F3650" i="4"/>
  <c r="H3650" i="4" s="1"/>
  <c r="N3650" i="4" s="1"/>
  <c r="H3103" i="4"/>
  <c r="N3103" i="4" s="1"/>
  <c r="F3580" i="4"/>
  <c r="H3580" i="4" s="1"/>
  <c r="N3580" i="4" s="1"/>
  <c r="H3099" i="4"/>
  <c r="N3099" i="4" s="1"/>
  <c r="F3576" i="4"/>
  <c r="H3576" i="4" s="1"/>
  <c r="N3576" i="4" s="1"/>
  <c r="H3202" i="4"/>
  <c r="N3202" i="4" s="1"/>
  <c r="F3679" i="4"/>
  <c r="H3679" i="4" s="1"/>
  <c r="N3679" i="4" s="1"/>
  <c r="H3243" i="4"/>
  <c r="N3243" i="4" s="1"/>
  <c r="F3720" i="4"/>
  <c r="H3720" i="4" s="1"/>
  <c r="N3720" i="4" s="1"/>
  <c r="H3111" i="4"/>
  <c r="N3111" i="4" s="1"/>
  <c r="F3588" i="4"/>
  <c r="H3588" i="4" s="1"/>
  <c r="N3588" i="4" s="1"/>
  <c r="H3333" i="4"/>
  <c r="N3333" i="4" s="1"/>
  <c r="F3810" i="4"/>
  <c r="H3810" i="4" s="1"/>
  <c r="N3810" i="4" s="1"/>
  <c r="H3236" i="4"/>
  <c r="N3236" i="4" s="1"/>
  <c r="F3713" i="4"/>
  <c r="H3713" i="4" s="1"/>
  <c r="N3713" i="4" s="1"/>
  <c r="H3308" i="4"/>
  <c r="N3308" i="4" s="1"/>
  <c r="F3785" i="4"/>
  <c r="H3785" i="4" s="1"/>
  <c r="N3785" i="4" s="1"/>
  <c r="H3217" i="4"/>
  <c r="N3217" i="4" s="1"/>
  <c r="F3694" i="4"/>
  <c r="H3694" i="4" s="1"/>
  <c r="N3694" i="4" s="1"/>
  <c r="H3320" i="4"/>
  <c r="N3320" i="4" s="1"/>
  <c r="F3797" i="4"/>
  <c r="H3797" i="4" s="1"/>
  <c r="N3797" i="4" s="1"/>
  <c r="H3249" i="4"/>
  <c r="N3249" i="4" s="1"/>
  <c r="F3726" i="4"/>
  <c r="H3726" i="4" s="1"/>
  <c r="N3726" i="4" s="1"/>
  <c r="H3147" i="4"/>
  <c r="N3147" i="4" s="1"/>
  <c r="F3624" i="4"/>
  <c r="H3624" i="4" s="1"/>
  <c r="N3624" i="4" s="1"/>
  <c r="H3261" i="4"/>
  <c r="N3261" i="4" s="1"/>
  <c r="F3738" i="4"/>
  <c r="H3738" i="4" s="1"/>
  <c r="N3738" i="4" s="1"/>
  <c r="H3212" i="4"/>
  <c r="N3212" i="4" s="1"/>
  <c r="F3689" i="4"/>
  <c r="H3689" i="4" s="1"/>
  <c r="N3689" i="4" s="1"/>
  <c r="H3162" i="4"/>
  <c r="N3162" i="4" s="1"/>
  <c r="F3639" i="4"/>
  <c r="H3639" i="4" s="1"/>
  <c r="N3639" i="4" s="1"/>
  <c r="H3075" i="4"/>
  <c r="N3075" i="4" s="1"/>
  <c r="F3552" i="4"/>
  <c r="H3552" i="4" s="1"/>
  <c r="N3552" i="4" s="1"/>
  <c r="H3098" i="4"/>
  <c r="N3098" i="4" s="1"/>
  <c r="F3575" i="4"/>
  <c r="H3575" i="4" s="1"/>
  <c r="N3575" i="4" s="1"/>
  <c r="H3305" i="4"/>
  <c r="N3305" i="4" s="1"/>
  <c r="F3782" i="4"/>
  <c r="H3782" i="4" s="1"/>
  <c r="N3782" i="4" s="1"/>
  <c r="H3047" i="4"/>
  <c r="N3047" i="4" s="1"/>
  <c r="F3524" i="4"/>
  <c r="H3524" i="4" s="1"/>
  <c r="N3524" i="4" s="1"/>
  <c r="H3156" i="4"/>
  <c r="N3156" i="4" s="1"/>
  <c r="F3633" i="4"/>
  <c r="H3633" i="4" s="1"/>
  <c r="N3633" i="4" s="1"/>
  <c r="H3090" i="4"/>
  <c r="N3090" i="4" s="1"/>
  <c r="F3567" i="4"/>
  <c r="H3567" i="4" s="1"/>
  <c r="N3567" i="4" s="1"/>
  <c r="H3187" i="4"/>
  <c r="N3187" i="4" s="1"/>
  <c r="F3664" i="4"/>
  <c r="H3664" i="4" s="1"/>
  <c r="N3664" i="4" s="1"/>
  <c r="H3287" i="4"/>
  <c r="N3287" i="4" s="1"/>
  <c r="F3764" i="4"/>
  <c r="H3764" i="4" s="1"/>
  <c r="N3764" i="4" s="1"/>
  <c r="H3128" i="4"/>
  <c r="N3128" i="4" s="1"/>
  <c r="F3605" i="4"/>
  <c r="H3605" i="4" s="1"/>
  <c r="N3605" i="4" s="1"/>
  <c r="H3120" i="4"/>
  <c r="N3120" i="4" s="1"/>
  <c r="F3597" i="4"/>
  <c r="H3597" i="4" s="1"/>
  <c r="N3597" i="4" s="1"/>
  <c r="H3233" i="4"/>
  <c r="N3233" i="4" s="1"/>
  <c r="F3710" i="4"/>
  <c r="H3710" i="4" s="1"/>
  <c r="N3710" i="4" s="1"/>
  <c r="H3152" i="4"/>
  <c r="N3152" i="4" s="1"/>
  <c r="F3629" i="4"/>
  <c r="H3629" i="4" s="1"/>
  <c r="N3629" i="4" s="1"/>
  <c r="H3275" i="4"/>
  <c r="N3275" i="4" s="1"/>
  <c r="F3752" i="4"/>
  <c r="H3752" i="4" s="1"/>
  <c r="N3752" i="4" s="1"/>
  <c r="H3295" i="4"/>
  <c r="N3295" i="4" s="1"/>
  <c r="F3772" i="4"/>
  <c r="H3772" i="4" s="1"/>
  <c r="N3772" i="4" s="1"/>
  <c r="H3199" i="4"/>
  <c r="N3199" i="4" s="1"/>
  <c r="F3676" i="4"/>
  <c r="H3676" i="4" s="1"/>
  <c r="N3676" i="4" s="1"/>
  <c r="F3730" i="4"/>
  <c r="H3093" i="4"/>
  <c r="N3093" i="4" s="1"/>
  <c r="F3570" i="4"/>
  <c r="H3570" i="4" s="1"/>
  <c r="N3570" i="4" s="1"/>
  <c r="H3125" i="4"/>
  <c r="N3125" i="4" s="1"/>
  <c r="F3602" i="4"/>
  <c r="H3602" i="4" s="1"/>
  <c r="N3602" i="4" s="1"/>
  <c r="H3198" i="4"/>
  <c r="N3198" i="4" s="1"/>
  <c r="F3675" i="4"/>
  <c r="H3675" i="4" s="1"/>
  <c r="N3675" i="4" s="1"/>
  <c r="H3154" i="4"/>
  <c r="N3154" i="4" s="1"/>
  <c r="F3631" i="4"/>
  <c r="H3631" i="4" s="1"/>
  <c r="N3631" i="4" s="1"/>
  <c r="H3159" i="4"/>
  <c r="N3159" i="4" s="1"/>
  <c r="F3636" i="4"/>
  <c r="H3636" i="4" s="1"/>
  <c r="N3636" i="4" s="1"/>
  <c r="H3196" i="4"/>
  <c r="N3196" i="4" s="1"/>
  <c r="F3673" i="4"/>
  <c r="H3673" i="4" s="1"/>
  <c r="N3673" i="4" s="1"/>
  <c r="H3117" i="4"/>
  <c r="N3117" i="4" s="1"/>
  <c r="F3594" i="4"/>
  <c r="H3594" i="4" s="1"/>
  <c r="N3594" i="4" s="1"/>
  <c r="H3260" i="4"/>
  <c r="N3260" i="4" s="1"/>
  <c r="F3737" i="4"/>
  <c r="H3737" i="4" s="1"/>
  <c r="N3737" i="4" s="1"/>
  <c r="H3267" i="4"/>
  <c r="N3267" i="4" s="1"/>
  <c r="F3744" i="4"/>
  <c r="H3744" i="4" s="1"/>
  <c r="N3744" i="4" s="1"/>
  <c r="H3224" i="4"/>
  <c r="N3224" i="4" s="1"/>
  <c r="F3701" i="4"/>
  <c r="H3701" i="4" s="1"/>
  <c r="N3701" i="4" s="1"/>
  <c r="H3321" i="4"/>
  <c r="N3321" i="4" s="1"/>
  <c r="F3798" i="4"/>
  <c r="H3798" i="4" s="1"/>
  <c r="N3798" i="4" s="1"/>
  <c r="H3283" i="4"/>
  <c r="N3283" i="4" s="1"/>
  <c r="F3760" i="4"/>
  <c r="H3760" i="4" s="1"/>
  <c r="N3760" i="4" s="1"/>
  <c r="H3205" i="4"/>
  <c r="N3205" i="4" s="1"/>
  <c r="F3682" i="4"/>
  <c r="H3682" i="4" s="1"/>
  <c r="N3682" i="4" s="1"/>
  <c r="H3270" i="4"/>
  <c r="N3270" i="4" s="1"/>
  <c r="F3747" i="4"/>
  <c r="H3747" i="4" s="1"/>
  <c r="N3747" i="4" s="1"/>
  <c r="H3220" i="4"/>
  <c r="N3220" i="4" s="1"/>
  <c r="F3697" i="4"/>
  <c r="H3697" i="4" s="1"/>
  <c r="N3697" i="4" s="1"/>
  <c r="H3078" i="4"/>
  <c r="N3078" i="4" s="1"/>
  <c r="F3555" i="4"/>
  <c r="H3555" i="4" s="1"/>
  <c r="N3555" i="4" s="1"/>
  <c r="H3192" i="4"/>
  <c r="N3192" i="4" s="1"/>
  <c r="F3669" i="4"/>
  <c r="H3669" i="4" s="1"/>
  <c r="N3669" i="4" s="1"/>
  <c r="H3318" i="4"/>
  <c r="N3318" i="4" s="1"/>
  <c r="F3795" i="4"/>
  <c r="H3795" i="4" s="1"/>
  <c r="N3795" i="4" s="1"/>
  <c r="H3061" i="4"/>
  <c r="N3061" i="4" s="1"/>
  <c r="F3538" i="4"/>
  <c r="H3538" i="4" s="1"/>
  <c r="N3538" i="4" s="1"/>
  <c r="H3105" i="4"/>
  <c r="N3105" i="4" s="1"/>
  <c r="F3582" i="4"/>
  <c r="H3582" i="4" s="1"/>
  <c r="N3582" i="4" s="1"/>
  <c r="H3256" i="4"/>
  <c r="N3256" i="4" s="1"/>
  <c r="F3733" i="4"/>
  <c r="H3733" i="4" s="1"/>
  <c r="N3733" i="4" s="1"/>
  <c r="H3209" i="4"/>
  <c r="N3209" i="4" s="1"/>
  <c r="F3686" i="4"/>
  <c r="H3686" i="4" s="1"/>
  <c r="N3686" i="4" s="1"/>
  <c r="H3051" i="4"/>
  <c r="N3051" i="4" s="1"/>
  <c r="F3528" i="4"/>
  <c r="H3528" i="4" s="1"/>
  <c r="N3528" i="4" s="1"/>
  <c r="H3193" i="4"/>
  <c r="N3193" i="4" s="1"/>
  <c r="F3670" i="4"/>
  <c r="H3670" i="4" s="1"/>
  <c r="N3670" i="4" s="1"/>
  <c r="H3166" i="4"/>
  <c r="N3166" i="4" s="1"/>
  <c r="F3643" i="4"/>
  <c r="H3643" i="4" s="1"/>
  <c r="N3643" i="4" s="1"/>
  <c r="H3210" i="4"/>
  <c r="N3210" i="4" s="1"/>
  <c r="F3687" i="4"/>
  <c r="H3687" i="4" s="1"/>
  <c r="N3687" i="4" s="1"/>
  <c r="H3191" i="4"/>
  <c r="N3191" i="4" s="1"/>
  <c r="F3668" i="4"/>
  <c r="H3668" i="4" s="1"/>
  <c r="N3668" i="4" s="1"/>
  <c r="H3082" i="4"/>
  <c r="N3082" i="4" s="1"/>
  <c r="F3559" i="4"/>
  <c r="H3559" i="4" s="1"/>
  <c r="N3559" i="4" s="1"/>
  <c r="H3222" i="4"/>
  <c r="N3222" i="4" s="1"/>
  <c r="F3699" i="4"/>
  <c r="H3699" i="4" s="1"/>
  <c r="N3699" i="4" s="1"/>
  <c r="H3290" i="4"/>
  <c r="N3290" i="4" s="1"/>
  <c r="F3767" i="4"/>
  <c r="H3767" i="4" s="1"/>
  <c r="N3767" i="4" s="1"/>
  <c r="H3203" i="4"/>
  <c r="N3203" i="4" s="1"/>
  <c r="F3680" i="4"/>
  <c r="H3680" i="4" s="1"/>
  <c r="N3680" i="4" s="1"/>
  <c r="H3048" i="4"/>
  <c r="N3048" i="4" s="1"/>
  <c r="F3525" i="4"/>
  <c r="H3525" i="4" s="1"/>
  <c r="N3525" i="4" s="1"/>
  <c r="H3145" i="4"/>
  <c r="N3145" i="4" s="1"/>
  <c r="F3622" i="4"/>
  <c r="H3622" i="4" s="1"/>
  <c r="N3622" i="4" s="1"/>
  <c r="H3278" i="4"/>
  <c r="N3278" i="4" s="1"/>
  <c r="F3755" i="4"/>
  <c r="H3755" i="4" s="1"/>
  <c r="N3755" i="4" s="1"/>
  <c r="H3334" i="4"/>
  <c r="N3334" i="4" s="1"/>
  <c r="F3811" i="4"/>
  <c r="H3811" i="4" s="1"/>
  <c r="N3811" i="4" s="1"/>
  <c r="H3292" i="4"/>
  <c r="N3292" i="4" s="1"/>
  <c r="F3769" i="4"/>
  <c r="H3769" i="4" s="1"/>
  <c r="N3769" i="4" s="1"/>
  <c r="H3133" i="4"/>
  <c r="N3133" i="4" s="1"/>
  <c r="F3610" i="4"/>
  <c r="H3610" i="4" s="1"/>
  <c r="N3610" i="4" s="1"/>
  <c r="H3229" i="4"/>
  <c r="N3229" i="4" s="1"/>
  <c r="F3706" i="4"/>
  <c r="H3706" i="4" s="1"/>
  <c r="N3706" i="4" s="1"/>
  <c r="H3036" i="4"/>
  <c r="N3036" i="4" s="1"/>
  <c r="F3513" i="4"/>
  <c r="H3513" i="4" s="1"/>
  <c r="N3513" i="4" s="1"/>
  <c r="H3129" i="4"/>
  <c r="N3129" i="4" s="1"/>
  <c r="F3606" i="4"/>
  <c r="H3606" i="4" s="1"/>
  <c r="N3606" i="4" s="1"/>
  <c r="H3143" i="4"/>
  <c r="N3143" i="4" s="1"/>
  <c r="F3620" i="4"/>
  <c r="H3620" i="4" s="1"/>
  <c r="N3620" i="4" s="1"/>
  <c r="H3200" i="4"/>
  <c r="N3200" i="4" s="1"/>
  <c r="F3677" i="4"/>
  <c r="H3677" i="4" s="1"/>
  <c r="N3677" i="4" s="1"/>
  <c r="H3104" i="4"/>
  <c r="N3104" i="4" s="1"/>
  <c r="F3581" i="4"/>
  <c r="H3581" i="4" s="1"/>
  <c r="N3581" i="4" s="1"/>
  <c r="H3112" i="4"/>
  <c r="N3112" i="4" s="1"/>
  <c r="F3589" i="4"/>
  <c r="H3589" i="4" s="1"/>
  <c r="N3589" i="4" s="1"/>
  <c r="H3265" i="4"/>
  <c r="N3265" i="4" s="1"/>
  <c r="F3742" i="4"/>
  <c r="H3742" i="4" s="1"/>
  <c r="N3742" i="4" s="1"/>
  <c r="H3038" i="4"/>
  <c r="N3038" i="4" s="1"/>
  <c r="F3515" i="4"/>
  <c r="H3515" i="4" s="1"/>
  <c r="N3515" i="4" s="1"/>
  <c r="H3228" i="4"/>
  <c r="N3228" i="4" s="1"/>
  <c r="F3705" i="4"/>
  <c r="H3705" i="4" s="1"/>
  <c r="N3705" i="4" s="1"/>
  <c r="H3130" i="4"/>
  <c r="N3130" i="4" s="1"/>
  <c r="F3607" i="4"/>
  <c r="H3607" i="4" s="1"/>
  <c r="N3607" i="4" s="1"/>
  <c r="H3126" i="4"/>
  <c r="N3126" i="4" s="1"/>
  <c r="F3603" i="4"/>
  <c r="H3603" i="4" s="1"/>
  <c r="N3603" i="4" s="1"/>
  <c r="H3127" i="4"/>
  <c r="N3127" i="4" s="1"/>
  <c r="F3604" i="4"/>
  <c r="H3604" i="4" s="1"/>
  <c r="N3604" i="4" s="1"/>
  <c r="H3301" i="4"/>
  <c r="N3301" i="4" s="1"/>
  <c r="F3778" i="4"/>
  <c r="H3778" i="4" s="1"/>
  <c r="N3778" i="4" s="1"/>
  <c r="H3232" i="4"/>
  <c r="N3232" i="4" s="1"/>
  <c r="F3709" i="4"/>
  <c r="H3709" i="4" s="1"/>
  <c r="N3709" i="4" s="1"/>
  <c r="H3107" i="4"/>
  <c r="N3107" i="4" s="1"/>
  <c r="F3584" i="4"/>
  <c r="H3584" i="4" s="1"/>
  <c r="N3584" i="4" s="1"/>
  <c r="H3076" i="4"/>
  <c r="N3076" i="4" s="1"/>
  <c r="F3553" i="4"/>
  <c r="H3553" i="4" s="1"/>
  <c r="N3553" i="4" s="1"/>
  <c r="H3213" i="4"/>
  <c r="N3213" i="4" s="1"/>
  <c r="F3690" i="4"/>
  <c r="H3690" i="4" s="1"/>
  <c r="N3690" i="4" s="1"/>
  <c r="H3175" i="4"/>
  <c r="N3175" i="4" s="1"/>
  <c r="F3652" i="4"/>
  <c r="H3652" i="4" s="1"/>
  <c r="N3652" i="4" s="1"/>
  <c r="H3250" i="4"/>
  <c r="N3250" i="4" s="1"/>
  <c r="F3727" i="4"/>
  <c r="H3727" i="4" s="1"/>
  <c r="N3727" i="4" s="1"/>
  <c r="H3330" i="4"/>
  <c r="N3330" i="4" s="1"/>
  <c r="F3807" i="4"/>
  <c r="H3807" i="4" s="1"/>
  <c r="N3807" i="4" s="1"/>
  <c r="H3234" i="4"/>
  <c r="N3234" i="4" s="1"/>
  <c r="F3711" i="4"/>
  <c r="H3711" i="4" s="1"/>
  <c r="N3711" i="4" s="1"/>
  <c r="H3242" i="4"/>
  <c r="N3242" i="4" s="1"/>
  <c r="F3719" i="4"/>
  <c r="H3719" i="4" s="1"/>
  <c r="N3719" i="4" s="1"/>
  <c r="H3183" i="4"/>
  <c r="N3183" i="4" s="1"/>
  <c r="F3660" i="4"/>
  <c r="H3660" i="4" s="1"/>
  <c r="N3660" i="4" s="1"/>
  <c r="H3070" i="4"/>
  <c r="N3070" i="4" s="1"/>
  <c r="F3547" i="4"/>
  <c r="H3547" i="4" s="1"/>
  <c r="N3547" i="4" s="1"/>
  <c r="H3284" i="4"/>
  <c r="N3284" i="4" s="1"/>
  <c r="F3761" i="4"/>
  <c r="H3761" i="4" s="1"/>
  <c r="N3761" i="4" s="1"/>
  <c r="H3272" i="4"/>
  <c r="N3272" i="4" s="1"/>
  <c r="F3749" i="4"/>
  <c r="H3749" i="4" s="1"/>
  <c r="N3749" i="4" s="1"/>
  <c r="H3037" i="4"/>
  <c r="N3037" i="4" s="1"/>
  <c r="F3514" i="4"/>
  <c r="H3514" i="4" s="1"/>
  <c r="N3514" i="4" s="1"/>
  <c r="H3141" i="4"/>
  <c r="N3141" i="4" s="1"/>
  <c r="F3618" i="4"/>
  <c r="H3618" i="4" s="1"/>
  <c r="N3618" i="4" s="1"/>
  <c r="H3044" i="4"/>
  <c r="N3044" i="4" s="1"/>
  <c r="F3521" i="4"/>
  <c r="H3521" i="4" s="1"/>
  <c r="N3521" i="4" s="1"/>
  <c r="H3043" i="4"/>
  <c r="N3043" i="4" s="1"/>
  <c r="F3520" i="4"/>
  <c r="H3520" i="4" s="1"/>
  <c r="N3520" i="4" s="1"/>
  <c r="H3146" i="4"/>
  <c r="N3146" i="4" s="1"/>
  <c r="F3623" i="4"/>
  <c r="H3623" i="4" s="1"/>
  <c r="N3623" i="4" s="1"/>
  <c r="H3276" i="4"/>
  <c r="N3276" i="4" s="1"/>
  <c r="F3753" i="4"/>
  <c r="H3753" i="4" s="1"/>
  <c r="N3753" i="4" s="1"/>
  <c r="H3322" i="4"/>
  <c r="N3322" i="4" s="1"/>
  <c r="F3799" i="4"/>
  <c r="H3799" i="4" s="1"/>
  <c r="N3799" i="4" s="1"/>
  <c r="H3195" i="4"/>
  <c r="N3195" i="4" s="1"/>
  <c r="F3672" i="4"/>
  <c r="H3672" i="4" s="1"/>
  <c r="N3672" i="4" s="1"/>
  <c r="H3277" i="4"/>
  <c r="N3277" i="4" s="1"/>
  <c r="F3754" i="4"/>
  <c r="H3754" i="4" s="1"/>
  <c r="N3754" i="4" s="1"/>
  <c r="H3045" i="4"/>
  <c r="N3045" i="4" s="1"/>
  <c r="F3522" i="4"/>
  <c r="H3522" i="4" s="1"/>
  <c r="N3522" i="4" s="1"/>
  <c r="H3259" i="4"/>
  <c r="N3259" i="4" s="1"/>
  <c r="F3736" i="4"/>
  <c r="H3736" i="4" s="1"/>
  <c r="N3736" i="4" s="1"/>
  <c r="H3226" i="4"/>
  <c r="N3226" i="4" s="1"/>
  <c r="F3703" i="4"/>
  <c r="H3703" i="4" s="1"/>
  <c r="N3703" i="4" s="1"/>
  <c r="H3086" i="4"/>
  <c r="N3086" i="4" s="1"/>
  <c r="F3563" i="4"/>
  <c r="H3563" i="4" s="1"/>
  <c r="N3563" i="4" s="1"/>
  <c r="H3190" i="4"/>
  <c r="N3190" i="4" s="1"/>
  <c r="F3667" i="4"/>
  <c r="H3667" i="4" s="1"/>
  <c r="N3667" i="4" s="1"/>
  <c r="H3303" i="4"/>
  <c r="N3303" i="4" s="1"/>
  <c r="F3780" i="4"/>
  <c r="H3780" i="4" s="1"/>
  <c r="N3780" i="4" s="1"/>
  <c r="H3155" i="4"/>
  <c r="N3155" i="4" s="1"/>
  <c r="F3632" i="4"/>
  <c r="H3632" i="4" s="1"/>
  <c r="N3632" i="4" s="1"/>
  <c r="H3181" i="4"/>
  <c r="N3181" i="4" s="1"/>
  <c r="F3658" i="4"/>
  <c r="H3658" i="4" s="1"/>
  <c r="N3658" i="4" s="1"/>
  <c r="H3088" i="4"/>
  <c r="N3088" i="4" s="1"/>
  <c r="F3565" i="4"/>
  <c r="H3565" i="4" s="1"/>
  <c r="N3565" i="4" s="1"/>
  <c r="H3113" i="4"/>
  <c r="N3113" i="4" s="1"/>
  <c r="F3590" i="4"/>
  <c r="H3590" i="4" s="1"/>
  <c r="N3590" i="4" s="1"/>
  <c r="H3329" i="4"/>
  <c r="N3329" i="4" s="1"/>
  <c r="F3806" i="4"/>
  <c r="H3806" i="4" s="1"/>
  <c r="N3806" i="4" s="1"/>
  <c r="H3281" i="4"/>
  <c r="N3281" i="4" s="1"/>
  <c r="F3758" i="4"/>
  <c r="H3758" i="4" s="1"/>
  <c r="N3758" i="4" s="1"/>
  <c r="H3337" i="4"/>
  <c r="N3337" i="4" s="1"/>
  <c r="F3814" i="4"/>
  <c r="H3814" i="4" s="1"/>
  <c r="N3814" i="4" s="1"/>
  <c r="H3123" i="4"/>
  <c r="N3123" i="4" s="1"/>
  <c r="F3600" i="4"/>
  <c r="H3600" i="4" s="1"/>
  <c r="N3600" i="4" s="1"/>
  <c r="H3053" i="4"/>
  <c r="N3053" i="4" s="1"/>
  <c r="F3530" i="4"/>
  <c r="H3530" i="4" s="1"/>
  <c r="N3530" i="4" s="1"/>
  <c r="H3164" i="4"/>
  <c r="N3164" i="4" s="1"/>
  <c r="F3641" i="4"/>
  <c r="H3641" i="4" s="1"/>
  <c r="N3641" i="4" s="1"/>
  <c r="H3269" i="4"/>
  <c r="N3269" i="4" s="1"/>
  <c r="F3746" i="4"/>
  <c r="H3746" i="4" s="1"/>
  <c r="N3746" i="4" s="1"/>
  <c r="H3087" i="4"/>
  <c r="N3087" i="4" s="1"/>
  <c r="F3564" i="4"/>
  <c r="H3564" i="4" s="1"/>
  <c r="N3564" i="4" s="1"/>
  <c r="H3106" i="4"/>
  <c r="N3106" i="4" s="1"/>
  <c r="F3583" i="4"/>
  <c r="H3583" i="4" s="1"/>
  <c r="N3583" i="4" s="1"/>
  <c r="H3122" i="4"/>
  <c r="N3122" i="4" s="1"/>
  <c r="F3599" i="4"/>
  <c r="H3599" i="4" s="1"/>
  <c r="N3599" i="4" s="1"/>
  <c r="H3180" i="4"/>
  <c r="N3180" i="4" s="1"/>
  <c r="F3657" i="4"/>
  <c r="H3657" i="4" s="1"/>
  <c r="N3657" i="4" s="1"/>
  <c r="H3136" i="4"/>
  <c r="N3136" i="4" s="1"/>
  <c r="F3613" i="4"/>
  <c r="H3613" i="4" s="1"/>
  <c r="N3613" i="4" s="1"/>
  <c r="H3160" i="4"/>
  <c r="N3160" i="4" s="1"/>
  <c r="F3637" i="4"/>
  <c r="H3637" i="4" s="1"/>
  <c r="N3637" i="4" s="1"/>
  <c r="H3063" i="4"/>
  <c r="N3063" i="4" s="1"/>
  <c r="F3540" i="4"/>
  <c r="H3540" i="4" s="1"/>
  <c r="N3540" i="4" s="1"/>
  <c r="H3227" i="4"/>
  <c r="N3227" i="4" s="1"/>
  <c r="F3704" i="4"/>
  <c r="H3704" i="4" s="1"/>
  <c r="N3704" i="4" s="1"/>
  <c r="H3085" i="4"/>
  <c r="N3085" i="4" s="1"/>
  <c r="F3562" i="4"/>
  <c r="H3562" i="4" s="1"/>
  <c r="N3562" i="4" s="1"/>
  <c r="H3096" i="4"/>
  <c r="N3096" i="4" s="1"/>
  <c r="F3573" i="4"/>
  <c r="H3573" i="4" s="1"/>
  <c r="N3573" i="4" s="1"/>
  <c r="H3235" i="4"/>
  <c r="N3235" i="4" s="1"/>
  <c r="F3712" i="4"/>
  <c r="H3712" i="4" s="1"/>
  <c r="N3712" i="4" s="1"/>
  <c r="H3039" i="4"/>
  <c r="N3039" i="4" s="1"/>
  <c r="F3516" i="4"/>
  <c r="H3516" i="4" s="1"/>
  <c r="N3516" i="4" s="1"/>
  <c r="H3246" i="4"/>
  <c r="N3246" i="4" s="1"/>
  <c r="F3723" i="4"/>
  <c r="H3723" i="4" s="1"/>
  <c r="N3723" i="4" s="1"/>
  <c r="H3299" i="4"/>
  <c r="N3299" i="4" s="1"/>
  <c r="F3776" i="4"/>
  <c r="H3776" i="4" s="1"/>
  <c r="N3776" i="4" s="1"/>
  <c r="H3328" i="4"/>
  <c r="N3328" i="4" s="1"/>
  <c r="F3805" i="4"/>
  <c r="H3805" i="4" s="1"/>
  <c r="N3805" i="4" s="1"/>
  <c r="H3101" i="4"/>
  <c r="N3101" i="4" s="1"/>
  <c r="F3578" i="4"/>
  <c r="H3578" i="4" s="1"/>
  <c r="N3578" i="4" s="1"/>
  <c r="H3092" i="4"/>
  <c r="N3092" i="4" s="1"/>
  <c r="F3569" i="4"/>
  <c r="H3569" i="4" s="1"/>
  <c r="N3569" i="4" s="1"/>
  <c r="H3042" i="4"/>
  <c r="N3042" i="4" s="1"/>
  <c r="F3519" i="4"/>
  <c r="H3519" i="4" s="1"/>
  <c r="N3519" i="4" s="1"/>
  <c r="H3163" i="4"/>
  <c r="N3163" i="4" s="1"/>
  <c r="F3640" i="4"/>
  <c r="H3640" i="4" s="1"/>
  <c r="N3640" i="4" s="1"/>
  <c r="H3158" i="4"/>
  <c r="N3158" i="4" s="1"/>
  <c r="F3635" i="4"/>
  <c r="H3635" i="4" s="1"/>
  <c r="N3635" i="4" s="1"/>
  <c r="H3184" i="4"/>
  <c r="N3184" i="4" s="1"/>
  <c r="F3661" i="4"/>
  <c r="H3661" i="4" s="1"/>
  <c r="N3661" i="4" s="1"/>
  <c r="H3286" i="4"/>
  <c r="N3286" i="4" s="1"/>
  <c r="F3763" i="4"/>
  <c r="H3763" i="4" s="1"/>
  <c r="N3763" i="4" s="1"/>
  <c r="H3271" i="4"/>
  <c r="N3271" i="4" s="1"/>
  <c r="F3748" i="4"/>
  <c r="H3748" i="4" s="1"/>
  <c r="N3748" i="4" s="1"/>
  <c r="H3109" i="4"/>
  <c r="N3109" i="4" s="1"/>
  <c r="F3586" i="4"/>
  <c r="H3586" i="4" s="1"/>
  <c r="N3586" i="4" s="1"/>
  <c r="H3072" i="4"/>
  <c r="N3072" i="4" s="1"/>
  <c r="F3549" i="4"/>
  <c r="H3549" i="4" s="1"/>
  <c r="N3549" i="4" s="1"/>
  <c r="H3165" i="4"/>
  <c r="N3165" i="4" s="1"/>
  <c r="F3642" i="4"/>
  <c r="H3642" i="4" s="1"/>
  <c r="N3642" i="4" s="1"/>
  <c r="H3150" i="4"/>
  <c r="N3150" i="4" s="1"/>
  <c r="F3627" i="4"/>
  <c r="H3627" i="4" s="1"/>
  <c r="N3627" i="4" s="1"/>
  <c r="H3172" i="4"/>
  <c r="N3172" i="4" s="1"/>
  <c r="F3649" i="4"/>
  <c r="H3649" i="4" s="1"/>
  <c r="N3649" i="4" s="1"/>
  <c r="H3214" i="4"/>
  <c r="N3214" i="4" s="1"/>
  <c r="F3691" i="4"/>
  <c r="H3691" i="4" s="1"/>
  <c r="N3691" i="4" s="1"/>
  <c r="H3167" i="4"/>
  <c r="N3167" i="4" s="1"/>
  <c r="F3644" i="4"/>
  <c r="H3644" i="4" s="1"/>
  <c r="N3644" i="4" s="1"/>
  <c r="H3327" i="4"/>
  <c r="N3327" i="4" s="1"/>
  <c r="F3804" i="4"/>
  <c r="H3804" i="4" s="1"/>
  <c r="N3804" i="4" s="1"/>
  <c r="H3293" i="4"/>
  <c r="N3293" i="4" s="1"/>
  <c r="F3770" i="4"/>
  <c r="H3770" i="4" s="1"/>
  <c r="N3770" i="4" s="1"/>
  <c r="H3297" i="4"/>
  <c r="N3297" i="4" s="1"/>
  <c r="F3774" i="4"/>
  <c r="H3774" i="4" s="1"/>
  <c r="N3774" i="4" s="1"/>
  <c r="H3288" i="4"/>
  <c r="N3288" i="4" s="1"/>
  <c r="F3765" i="4"/>
  <c r="H3765" i="4" s="1"/>
  <c r="N3765" i="4" s="1"/>
  <c r="H3084" i="4"/>
  <c r="N3084" i="4" s="1"/>
  <c r="F3561" i="4"/>
  <c r="H3561" i="4" s="1"/>
  <c r="N3561" i="4" s="1"/>
  <c r="H3134" i="4"/>
  <c r="N3134" i="4" s="1"/>
  <c r="F3611" i="4"/>
  <c r="H3611" i="4" s="1"/>
  <c r="N3611" i="4" s="1"/>
  <c r="H3201" i="4"/>
  <c r="N3201" i="4" s="1"/>
  <c r="F3678" i="4"/>
  <c r="H3678" i="4" s="1"/>
  <c r="N3678" i="4" s="1"/>
  <c r="H3153" i="4"/>
  <c r="N3153" i="4" s="1"/>
  <c r="F3630" i="4"/>
  <c r="H3630" i="4" s="1"/>
  <c r="N3630" i="4" s="1"/>
  <c r="H3208" i="4"/>
  <c r="N3208" i="4" s="1"/>
  <c r="F3685" i="4"/>
  <c r="H3685" i="4" s="1"/>
  <c r="N3685" i="4" s="1"/>
  <c r="H3144" i="4"/>
  <c r="N3144" i="4" s="1"/>
  <c r="F3621" i="4"/>
  <c r="H3621" i="4" s="1"/>
  <c r="N3621" i="4" s="1"/>
  <c r="H3215" i="4"/>
  <c r="N3215" i="4" s="1"/>
  <c r="F3692" i="4"/>
  <c r="H3692" i="4" s="1"/>
  <c r="N3692" i="4" s="1"/>
  <c r="H3204" i="4"/>
  <c r="N3204" i="4" s="1"/>
  <c r="F3681" i="4"/>
  <c r="H3681" i="4" s="1"/>
  <c r="N3681" i="4" s="1"/>
  <c r="H3306" i="4"/>
  <c r="N3306" i="4" s="1"/>
  <c r="F3783" i="4"/>
  <c r="H3783" i="4" s="1"/>
  <c r="N3783" i="4" s="1"/>
  <c r="H3298" i="4"/>
  <c r="N3298" i="4" s="1"/>
  <c r="F3775" i="4"/>
  <c r="H3775" i="4" s="1"/>
  <c r="N3775" i="4" s="1"/>
  <c r="H3102" i="4"/>
  <c r="N3102" i="4" s="1"/>
  <c r="F3579" i="4"/>
  <c r="H3579" i="4" s="1"/>
  <c r="N3579" i="4" s="1"/>
  <c r="H3095" i="4"/>
  <c r="N3095" i="4" s="1"/>
  <c r="F3572" i="4"/>
  <c r="H3572" i="4" s="1"/>
  <c r="N3572" i="4" s="1"/>
  <c r="H3148" i="4"/>
  <c r="N3148" i="4" s="1"/>
  <c r="F3625" i="4"/>
  <c r="H3625" i="4" s="1"/>
  <c r="N3625" i="4" s="1"/>
  <c r="H3138" i="4"/>
  <c r="N3138" i="4" s="1"/>
  <c r="F3615" i="4"/>
  <c r="H3615" i="4" s="1"/>
  <c r="N3615" i="4" s="1"/>
  <c r="H3194" i="4"/>
  <c r="N3194" i="4" s="1"/>
  <c r="F3671" i="4"/>
  <c r="H3671" i="4" s="1"/>
  <c r="N3671" i="4" s="1"/>
  <c r="H3252" i="4"/>
  <c r="N3252" i="4" s="1"/>
  <c r="F3729" i="4"/>
  <c r="H3729" i="4" s="1"/>
  <c r="N3729" i="4" s="1"/>
  <c r="H3294" i="4"/>
  <c r="N3294" i="4" s="1"/>
  <c r="F3771" i="4"/>
  <c r="H3771" i="4" s="1"/>
  <c r="N3771" i="4" s="1"/>
  <c r="H3179" i="4"/>
  <c r="N3179" i="4" s="1"/>
  <c r="F3656" i="4"/>
  <c r="H3656" i="4" s="1"/>
  <c r="N3656" i="4" s="1"/>
  <c r="H3221" i="4"/>
  <c r="N3221" i="4" s="1"/>
  <c r="F3698" i="4"/>
  <c r="H3698" i="4" s="1"/>
  <c r="N3698" i="4" s="1"/>
  <c r="H3151" i="4"/>
  <c r="N3151" i="4" s="1"/>
  <c r="F3628" i="4"/>
  <c r="H3628" i="4" s="1"/>
  <c r="N3628" i="4" s="1"/>
  <c r="H3319" i="4"/>
  <c r="N3319" i="4" s="1"/>
  <c r="F3796" i="4"/>
  <c r="H3796" i="4" s="1"/>
  <c r="N3796" i="4" s="1"/>
  <c r="H3131" i="4"/>
  <c r="N3131" i="4" s="1"/>
  <c r="F3608" i="4"/>
  <c r="H3608" i="4" s="1"/>
  <c r="N3608" i="4" s="1"/>
  <c r="H3241" i="4"/>
  <c r="N3241" i="4" s="1"/>
  <c r="F3718" i="4"/>
  <c r="H3718" i="4" s="1"/>
  <c r="N3718" i="4" s="1"/>
  <c r="H3094" i="4"/>
  <c r="N3094" i="4" s="1"/>
  <c r="F3571" i="4"/>
  <c r="H3571" i="4" s="1"/>
  <c r="N3571" i="4" s="1"/>
  <c r="H3170" i="4"/>
  <c r="N3170" i="4" s="1"/>
  <c r="F3647" i="4"/>
  <c r="H3647" i="4" s="1"/>
  <c r="N3647" i="4" s="1"/>
  <c r="H3263" i="4"/>
  <c r="N3263" i="4" s="1"/>
  <c r="F3740" i="4"/>
  <c r="H3740" i="4" s="1"/>
  <c r="N3740" i="4" s="1"/>
  <c r="H3062" i="4"/>
  <c r="N3062" i="4" s="1"/>
  <c r="F3539" i="4"/>
  <c r="H3539" i="4" s="1"/>
  <c r="N3539" i="4" s="1"/>
  <c r="H3139" i="4"/>
  <c r="N3139" i="4" s="1"/>
  <c r="F3616" i="4"/>
  <c r="H3616" i="4" s="1"/>
  <c r="N3616" i="4" s="1"/>
  <c r="H3218" i="4"/>
  <c r="N3218" i="4" s="1"/>
  <c r="F3695" i="4"/>
  <c r="H3695" i="4" s="1"/>
  <c r="N3695" i="4" s="1"/>
  <c r="H3115" i="4"/>
  <c r="N3115" i="4" s="1"/>
  <c r="F3592" i="4"/>
  <c r="H3592" i="4" s="1"/>
  <c r="N3592" i="4" s="1"/>
  <c r="H3135" i="4"/>
  <c r="N3135" i="4" s="1"/>
  <c r="F3612" i="4"/>
  <c r="H3612" i="4" s="1"/>
  <c r="N3612" i="4" s="1"/>
  <c r="H3074" i="4"/>
  <c r="N3074" i="4" s="1"/>
  <c r="F3551" i="4"/>
  <c r="H3551" i="4" s="1"/>
  <c r="N3551" i="4" s="1"/>
  <c r="H3176" i="4"/>
  <c r="N3176" i="4" s="1"/>
  <c r="F3653" i="4"/>
  <c r="H3653" i="4" s="1"/>
  <c r="N3653" i="4" s="1"/>
  <c r="H3255" i="4"/>
  <c r="N3255" i="4" s="1"/>
  <c r="F3732" i="4"/>
  <c r="H3732" i="4" s="1"/>
  <c r="N3732" i="4" s="1"/>
  <c r="H3066" i="4"/>
  <c r="N3066" i="4" s="1"/>
  <c r="F3543" i="4"/>
  <c r="H3543" i="4" s="1"/>
  <c r="N3543" i="4" s="1"/>
  <c r="H3132" i="4"/>
  <c r="N3132" i="4" s="1"/>
  <c r="F3609" i="4"/>
  <c r="H3609" i="4" s="1"/>
  <c r="N3609" i="4" s="1"/>
  <c r="H3049" i="4"/>
  <c r="N3049" i="4" s="1"/>
  <c r="F3526" i="4"/>
  <c r="H3526" i="4" s="1"/>
  <c r="N3526" i="4" s="1"/>
  <c r="H3157" i="4"/>
  <c r="N3157" i="4" s="1"/>
  <c r="F3634" i="4"/>
  <c r="H3634" i="4" s="1"/>
  <c r="N3634" i="4" s="1"/>
  <c r="H3168" i="4"/>
  <c r="N3168" i="4" s="1"/>
  <c r="F3645" i="4"/>
  <c r="H3645" i="4" s="1"/>
  <c r="N3645" i="4" s="1"/>
  <c r="H3268" i="4"/>
  <c r="N3268" i="4" s="1"/>
  <c r="F3745" i="4"/>
  <c r="H3745" i="4" s="1"/>
  <c r="N3745" i="4" s="1"/>
  <c r="H3169" i="4"/>
  <c r="N3169" i="4" s="1"/>
  <c r="F3646" i="4"/>
  <c r="H3646" i="4" s="1"/>
  <c r="N3646" i="4" s="1"/>
  <c r="H3248" i="4"/>
  <c r="N3248" i="4" s="1"/>
  <c r="F3725" i="4"/>
  <c r="H3725" i="4" s="1"/>
  <c r="N3725" i="4" s="1"/>
  <c r="H3254" i="4"/>
  <c r="N3254" i="4" s="1"/>
  <c r="F3731" i="4"/>
  <c r="H3731" i="4" s="1"/>
  <c r="N3731" i="4" s="1"/>
  <c r="H3302" i="4"/>
  <c r="N3302" i="4" s="1"/>
  <c r="F3779" i="4"/>
  <c r="H3779" i="4" s="1"/>
  <c r="N3779" i="4" s="1"/>
  <c r="H3174" i="4"/>
  <c r="N3174" i="4" s="1"/>
  <c r="F3651" i="4"/>
  <c r="H3651" i="4" s="1"/>
  <c r="N3651" i="4" s="1"/>
  <c r="H3206" i="4"/>
  <c r="N3206" i="4" s="1"/>
  <c r="F3683" i="4"/>
  <c r="H3683" i="4" s="1"/>
  <c r="N3683" i="4" s="1"/>
  <c r="H3140" i="4"/>
  <c r="N3140" i="4" s="1"/>
  <c r="F3617" i="4"/>
  <c r="H3617" i="4" s="1"/>
  <c r="N3617" i="4" s="1"/>
  <c r="H3296" i="4"/>
  <c r="N3296" i="4" s="1"/>
  <c r="F3773" i="4"/>
  <c r="H3773" i="4" s="1"/>
  <c r="N3773" i="4" s="1"/>
  <c r="H3245" i="4"/>
  <c r="N3245" i="4" s="1"/>
  <c r="F3722" i="4"/>
  <c r="H3722" i="4" s="1"/>
  <c r="N3722" i="4" s="1"/>
  <c r="H3083" i="4"/>
  <c r="N3083" i="4" s="1"/>
  <c r="F3560" i="4"/>
  <c r="H3560" i="4" s="1"/>
  <c r="N3560" i="4" s="1"/>
  <c r="H3317" i="4"/>
  <c r="N3317" i="4" s="1"/>
  <c r="F3794" i="4"/>
  <c r="H3794" i="4" s="1"/>
  <c r="N3794" i="4" s="1"/>
  <c r="H3119" i="4"/>
  <c r="N3119" i="4" s="1"/>
  <c r="F3596" i="4"/>
  <c r="H3596" i="4" s="1"/>
  <c r="N3596" i="4" s="1"/>
  <c r="H2720" i="4"/>
  <c r="N2720" i="4" s="1"/>
  <c r="F3197" i="4"/>
  <c r="H2863" i="4"/>
  <c r="N2863" i="4" s="1"/>
  <c r="F3340" i="4"/>
  <c r="H2582" i="4"/>
  <c r="N2582" i="4" s="1"/>
  <c r="F3059" i="4"/>
  <c r="H2859" i="4"/>
  <c r="N2859" i="4" s="1"/>
  <c r="F3336" i="4"/>
  <c r="H2575" i="4"/>
  <c r="N2575" i="4" s="1"/>
  <c r="F3052" i="4"/>
  <c r="H2861" i="4"/>
  <c r="N2861" i="4" s="1"/>
  <c r="F3338" i="4"/>
  <c r="H2564" i="4"/>
  <c r="N2564" i="4" s="1"/>
  <c r="F3041" i="4"/>
  <c r="H2753" i="4"/>
  <c r="N2753" i="4" s="1"/>
  <c r="F3230" i="4"/>
  <c r="H2846" i="4"/>
  <c r="N2846" i="4" s="1"/>
  <c r="F3323" i="4"/>
  <c r="H2623" i="4"/>
  <c r="N2623" i="4" s="1"/>
  <c r="F3100" i="4"/>
  <c r="H2848" i="4"/>
  <c r="N2848" i="4" s="1"/>
  <c r="F3325" i="4"/>
  <c r="H2578" i="4"/>
  <c r="N2578" i="4" s="1"/>
  <c r="F3055" i="4"/>
  <c r="H2705" i="4"/>
  <c r="N2705" i="4" s="1"/>
  <c r="F3182" i="4"/>
  <c r="H2862" i="4"/>
  <c r="N2862" i="4" s="1"/>
  <c r="G3339" i="4"/>
  <c r="H2858" i="4"/>
  <c r="N2858" i="4" s="1"/>
  <c r="F3335" i="4"/>
  <c r="H2594" i="4"/>
  <c r="N2594" i="4" s="1"/>
  <c r="F3071" i="4"/>
  <c r="H2865" i="4"/>
  <c r="N2865" i="4" s="1"/>
  <c r="F3342" i="4"/>
  <c r="H2760" i="4"/>
  <c r="N2760" i="4" s="1"/>
  <c r="F3237" i="4"/>
  <c r="H2761" i="4"/>
  <c r="N2761" i="4" s="1"/>
  <c r="F3238" i="4"/>
  <c r="H2814" i="4"/>
  <c r="N2814" i="4" s="1"/>
  <c r="F3291" i="4"/>
  <c r="H2709" i="4"/>
  <c r="N2709" i="4" s="1"/>
  <c r="F3186" i="4"/>
  <c r="H2797" i="4"/>
  <c r="N2797" i="4" s="1"/>
  <c r="F3274" i="4"/>
  <c r="G3326" i="4"/>
  <c r="H2583" i="4"/>
  <c r="N2583" i="4" s="1"/>
  <c r="F3060" i="4"/>
  <c r="H2672" i="4"/>
  <c r="N2672" i="4" s="1"/>
  <c r="F3149" i="4"/>
  <c r="H2847" i="4"/>
  <c r="N2847" i="4" s="1"/>
  <c r="F3324" i="4"/>
  <c r="H2641" i="4"/>
  <c r="N2641" i="4" s="1"/>
  <c r="F3118" i="4"/>
  <c r="H2647" i="4"/>
  <c r="N2647" i="4" s="1"/>
  <c r="F3124" i="4"/>
  <c r="H2787" i="4"/>
  <c r="N2787" i="4" s="1"/>
  <c r="F3264" i="4"/>
  <c r="H2660" i="4"/>
  <c r="N2660" i="4" s="1"/>
  <c r="F3137" i="4"/>
  <c r="H2712" i="4"/>
  <c r="N2712" i="4" s="1"/>
  <c r="F3189" i="4"/>
  <c r="H2612" i="4"/>
  <c r="N2612" i="4" s="1"/>
  <c r="F3089" i="4"/>
  <c r="H2590" i="4"/>
  <c r="N2590" i="4" s="1"/>
  <c r="F3067" i="4"/>
  <c r="H2808" i="4"/>
  <c r="N2808" i="4" s="1"/>
  <c r="F3285" i="4"/>
  <c r="H2823" i="4"/>
  <c r="N2823" i="4" s="1"/>
  <c r="G3300" i="4"/>
  <c r="AO464" i="3"/>
  <c r="T464" i="3"/>
  <c r="R464" i="3"/>
  <c r="Q464" i="3"/>
  <c r="P464" i="3"/>
  <c r="K463" i="3"/>
  <c r="K462" i="3"/>
  <c r="K461" i="3"/>
  <c r="K460" i="3"/>
  <c r="G2776" i="4" l="1"/>
  <c r="H2299" i="4"/>
  <c r="N2299" i="4" s="1"/>
  <c r="S464" i="3"/>
  <c r="F464" i="4" s="1"/>
  <c r="D150" i="3"/>
  <c r="D45" i="2"/>
  <c r="C149" i="4"/>
  <c r="H3149" i="4"/>
  <c r="N3149" i="4" s="1"/>
  <c r="F3626" i="4"/>
  <c r="H3626" i="4" s="1"/>
  <c r="N3626" i="4" s="1"/>
  <c r="H3336" i="4"/>
  <c r="N3336" i="4" s="1"/>
  <c r="F3813" i="4"/>
  <c r="H3813" i="4" s="1"/>
  <c r="N3813" i="4" s="1"/>
  <c r="G3820" i="4"/>
  <c r="H3820" i="4" s="1"/>
  <c r="N3820" i="4" s="1"/>
  <c r="H3343" i="4"/>
  <c r="N3343" i="4" s="1"/>
  <c r="H3189" i="4"/>
  <c r="N3189" i="4" s="1"/>
  <c r="F3666" i="4"/>
  <c r="H3666" i="4" s="1"/>
  <c r="N3666" i="4" s="1"/>
  <c r="H3100" i="4"/>
  <c r="N3100" i="4" s="1"/>
  <c r="F3577" i="4"/>
  <c r="H3577" i="4" s="1"/>
  <c r="N3577" i="4" s="1"/>
  <c r="H3055" i="4"/>
  <c r="N3055" i="4" s="1"/>
  <c r="F3532" i="4"/>
  <c r="H3532" i="4" s="1"/>
  <c r="N3532" i="4" s="1"/>
  <c r="H3274" i="4"/>
  <c r="N3274" i="4" s="1"/>
  <c r="F3751" i="4"/>
  <c r="H3751" i="4" s="1"/>
  <c r="N3751" i="4" s="1"/>
  <c r="H3238" i="4"/>
  <c r="N3238" i="4" s="1"/>
  <c r="F3715" i="4"/>
  <c r="H3715" i="4" s="1"/>
  <c r="N3715" i="4" s="1"/>
  <c r="H3041" i="4"/>
  <c r="N3041" i="4" s="1"/>
  <c r="F3518" i="4"/>
  <c r="H3518" i="4" s="1"/>
  <c r="N3518" i="4" s="1"/>
  <c r="H3197" i="4"/>
  <c r="N3197" i="4" s="1"/>
  <c r="F3674" i="4"/>
  <c r="H3674" i="4" s="1"/>
  <c r="N3674" i="4" s="1"/>
  <c r="H3060" i="4"/>
  <c r="N3060" i="4" s="1"/>
  <c r="F3537" i="4"/>
  <c r="H3537" i="4" s="1"/>
  <c r="N3537" i="4" s="1"/>
  <c r="H3338" i="4"/>
  <c r="N3338" i="4" s="1"/>
  <c r="F3815" i="4"/>
  <c r="H3815" i="4" s="1"/>
  <c r="N3815" i="4" s="1"/>
  <c r="H3285" i="4"/>
  <c r="N3285" i="4" s="1"/>
  <c r="F3762" i="4"/>
  <c r="H3762" i="4" s="1"/>
  <c r="N3762" i="4" s="1"/>
  <c r="H3071" i="4"/>
  <c r="N3071" i="4" s="1"/>
  <c r="F3548" i="4"/>
  <c r="H3548" i="4" s="1"/>
  <c r="N3548" i="4" s="1"/>
  <c r="H3137" i="4"/>
  <c r="N3137" i="4" s="1"/>
  <c r="F3614" i="4"/>
  <c r="H3614" i="4" s="1"/>
  <c r="N3614" i="4" s="1"/>
  <c r="H3237" i="4"/>
  <c r="N3237" i="4" s="1"/>
  <c r="F3714" i="4"/>
  <c r="H3714" i="4" s="1"/>
  <c r="N3714" i="4" s="1"/>
  <c r="H3324" i="4"/>
  <c r="N3324" i="4" s="1"/>
  <c r="F3801" i="4"/>
  <c r="H3801" i="4" s="1"/>
  <c r="N3801" i="4" s="1"/>
  <c r="H3230" i="4"/>
  <c r="N3230" i="4" s="1"/>
  <c r="F3707" i="4"/>
  <c r="H3707" i="4" s="1"/>
  <c r="N3707" i="4" s="1"/>
  <c r="H3124" i="4"/>
  <c r="N3124" i="4" s="1"/>
  <c r="F3601" i="4"/>
  <c r="H3601" i="4" s="1"/>
  <c r="N3601" i="4" s="1"/>
  <c r="H3182" i="4"/>
  <c r="N3182" i="4" s="1"/>
  <c r="F3659" i="4"/>
  <c r="H3659" i="4" s="1"/>
  <c r="N3659" i="4" s="1"/>
  <c r="H3067" i="4"/>
  <c r="N3067" i="4" s="1"/>
  <c r="F3544" i="4"/>
  <c r="H3544" i="4" s="1"/>
  <c r="N3544" i="4" s="1"/>
  <c r="H3118" i="4"/>
  <c r="N3118" i="4" s="1"/>
  <c r="F3595" i="4"/>
  <c r="H3595" i="4" s="1"/>
  <c r="N3595" i="4" s="1"/>
  <c r="H3186" i="4"/>
  <c r="N3186" i="4" s="1"/>
  <c r="F3663" i="4"/>
  <c r="H3663" i="4" s="1"/>
  <c r="N3663" i="4" s="1"/>
  <c r="H3335" i="4"/>
  <c r="N3335" i="4" s="1"/>
  <c r="F3812" i="4"/>
  <c r="H3812" i="4" s="1"/>
  <c r="N3812" i="4" s="1"/>
  <c r="H3323" i="4"/>
  <c r="N3323" i="4" s="1"/>
  <c r="F3800" i="4"/>
  <c r="H3800" i="4" s="1"/>
  <c r="N3800" i="4" s="1"/>
  <c r="H3059" i="4"/>
  <c r="N3059" i="4" s="1"/>
  <c r="F3536" i="4"/>
  <c r="H3536" i="4" s="1"/>
  <c r="N3536" i="4" s="1"/>
  <c r="H3300" i="4"/>
  <c r="N3300" i="4" s="1"/>
  <c r="G3777" i="4"/>
  <c r="H3777" i="4" s="1"/>
  <c r="N3777" i="4" s="1"/>
  <c r="H3089" i="4"/>
  <c r="N3089" i="4" s="1"/>
  <c r="F3566" i="4"/>
  <c r="H3566" i="4" s="1"/>
  <c r="N3566" i="4" s="1"/>
  <c r="H3264" i="4"/>
  <c r="N3264" i="4" s="1"/>
  <c r="F3741" i="4"/>
  <c r="H3741" i="4" s="1"/>
  <c r="N3741" i="4" s="1"/>
  <c r="G3803" i="4"/>
  <c r="H3291" i="4"/>
  <c r="N3291" i="4" s="1"/>
  <c r="F3768" i="4"/>
  <c r="H3768" i="4" s="1"/>
  <c r="N3768" i="4" s="1"/>
  <c r="H3342" i="4"/>
  <c r="N3342" i="4" s="1"/>
  <c r="F3819" i="4"/>
  <c r="H3819" i="4" s="1"/>
  <c r="N3819" i="4" s="1"/>
  <c r="H3339" i="4"/>
  <c r="N3339" i="4" s="1"/>
  <c r="G3816" i="4"/>
  <c r="H3816" i="4" s="1"/>
  <c r="N3816" i="4" s="1"/>
  <c r="H3325" i="4"/>
  <c r="N3325" i="4" s="1"/>
  <c r="F3802" i="4"/>
  <c r="H3802" i="4" s="1"/>
  <c r="N3802" i="4" s="1"/>
  <c r="H3052" i="4"/>
  <c r="N3052" i="4" s="1"/>
  <c r="F3529" i="4"/>
  <c r="H3529" i="4" s="1"/>
  <c r="N3529" i="4" s="1"/>
  <c r="H3340" i="4"/>
  <c r="N3340" i="4" s="1"/>
  <c r="F3817" i="4"/>
  <c r="H3817" i="4" s="1"/>
  <c r="N3817" i="4" s="1"/>
  <c r="H120" i="3"/>
  <c r="H121" i="3"/>
  <c r="H119" i="3"/>
  <c r="G3253" i="4" l="1"/>
  <c r="H2776" i="4"/>
  <c r="N2776" i="4" s="1"/>
  <c r="D151" i="3"/>
  <c r="D46" i="2"/>
  <c r="C150" i="4"/>
  <c r="F941" i="4"/>
  <c r="H464" i="4"/>
  <c r="N464" i="4" s="1"/>
  <c r="G3730" i="4" l="1"/>
  <c r="H3730" i="4" s="1"/>
  <c r="N3730" i="4" s="1"/>
  <c r="H3253" i="4"/>
  <c r="N3253" i="4" s="1"/>
  <c r="D47" i="2"/>
  <c r="C151" i="4"/>
  <c r="H941" i="4"/>
  <c r="N941" i="4" s="1"/>
  <c r="F1418" i="4"/>
  <c r="J486" i="4"/>
  <c r="I486" i="4"/>
  <c r="J485" i="4"/>
  <c r="I485"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52" i="4"/>
  <c r="J153" i="4"/>
  <c r="J154" i="4"/>
  <c r="J155" i="4"/>
  <c r="J156" i="4"/>
  <c r="J157" i="4"/>
  <c r="J158" i="4"/>
  <c r="J159" i="4"/>
  <c r="J160" i="4"/>
  <c r="J161" i="4"/>
  <c r="J162" i="4"/>
  <c r="J163" i="4"/>
  <c r="J164" i="4"/>
  <c r="J165" i="4"/>
  <c r="J166" i="4"/>
  <c r="J167" i="4"/>
  <c r="J168" i="4"/>
  <c r="J169" i="4"/>
  <c r="J170" i="4"/>
  <c r="J171" i="4"/>
  <c r="J172" i="4"/>
  <c r="J173" i="4"/>
  <c r="J447" i="4"/>
  <c r="J448" i="4"/>
  <c r="J449" i="4"/>
  <c r="J450" i="4"/>
  <c r="J451" i="4"/>
  <c r="J452" i="4"/>
  <c r="J453" i="4"/>
  <c r="J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52" i="4"/>
  <c r="I153" i="4"/>
  <c r="I154" i="4"/>
  <c r="I155" i="4"/>
  <c r="I156" i="4"/>
  <c r="I157" i="4"/>
  <c r="I158" i="4"/>
  <c r="I159" i="4"/>
  <c r="I160" i="4"/>
  <c r="I161" i="4"/>
  <c r="I162" i="4"/>
  <c r="I163" i="4"/>
  <c r="I164" i="4"/>
  <c r="I165" i="4"/>
  <c r="I166" i="4"/>
  <c r="I167" i="4"/>
  <c r="I168" i="4"/>
  <c r="I169" i="4"/>
  <c r="I170" i="4"/>
  <c r="I171" i="4"/>
  <c r="I172" i="4"/>
  <c r="I173" i="4"/>
  <c r="I447" i="4"/>
  <c r="I448" i="4"/>
  <c r="I449" i="4"/>
  <c r="I450" i="4"/>
  <c r="I451" i="4"/>
  <c r="I452" i="4"/>
  <c r="I453" i="4"/>
  <c r="I9" i="4"/>
  <c r="F1895" i="4" l="1"/>
  <c r="H1418" i="4"/>
  <c r="N1418" i="4" s="1"/>
  <c r="F929" i="4"/>
  <c r="F930" i="4"/>
  <c r="F2372" i="4" l="1"/>
  <c r="H1895" i="4"/>
  <c r="N1895" i="4" s="1"/>
  <c r="F1407" i="4"/>
  <c r="F1884" i="4" s="1"/>
  <c r="F2361" i="4" s="1"/>
  <c r="F2838" i="4" s="1"/>
  <c r="F3315" i="4" s="1"/>
  <c r="F3792" i="4" s="1"/>
  <c r="F1406" i="4"/>
  <c r="F1883" i="4" s="1"/>
  <c r="F2360" i="4" s="1"/>
  <c r="F2837" i="4" s="1"/>
  <c r="F3314" i="4" s="1"/>
  <c r="F3791" i="4" s="1"/>
  <c r="B152" i="4"/>
  <c r="C152" i="4"/>
  <c r="D152" i="4"/>
  <c r="E152" i="4"/>
  <c r="H152" i="4"/>
  <c r="M152" i="4"/>
  <c r="B153" i="4"/>
  <c r="E153" i="4"/>
  <c r="H153" i="4"/>
  <c r="M153" i="4"/>
  <c r="B154" i="4"/>
  <c r="E154" i="4"/>
  <c r="H154" i="4"/>
  <c r="M154" i="4"/>
  <c r="B155" i="4"/>
  <c r="E155" i="4"/>
  <c r="H155" i="4"/>
  <c r="M155" i="4"/>
  <c r="B156" i="4"/>
  <c r="E156" i="4"/>
  <c r="H156" i="4"/>
  <c r="M156" i="4"/>
  <c r="B157" i="4"/>
  <c r="E157" i="4"/>
  <c r="H157" i="4"/>
  <c r="M157" i="4"/>
  <c r="B158" i="4"/>
  <c r="E158" i="4"/>
  <c r="H158" i="4"/>
  <c r="M158" i="4"/>
  <c r="B159" i="4"/>
  <c r="E159" i="4"/>
  <c r="H159" i="4"/>
  <c r="M159" i="4"/>
  <c r="B160" i="4"/>
  <c r="C160" i="4"/>
  <c r="D160" i="4"/>
  <c r="H160" i="4"/>
  <c r="M160" i="4"/>
  <c r="B161" i="4"/>
  <c r="E161" i="4"/>
  <c r="H161" i="4"/>
  <c r="M161" i="4"/>
  <c r="B162" i="4"/>
  <c r="E162" i="4"/>
  <c r="H162" i="4"/>
  <c r="M162" i="4"/>
  <c r="B163" i="4"/>
  <c r="E163" i="4"/>
  <c r="H163" i="4"/>
  <c r="M163" i="4"/>
  <c r="B164" i="4"/>
  <c r="C164" i="4"/>
  <c r="D164" i="4"/>
  <c r="H164" i="4"/>
  <c r="M164" i="4"/>
  <c r="B165" i="4"/>
  <c r="E165" i="4"/>
  <c r="H165" i="4"/>
  <c r="M165" i="4"/>
  <c r="B166" i="4"/>
  <c r="E166" i="4"/>
  <c r="H166" i="4"/>
  <c r="M166" i="4"/>
  <c r="B167" i="4"/>
  <c r="C167" i="4"/>
  <c r="D167" i="4"/>
  <c r="H167" i="4"/>
  <c r="M167" i="4"/>
  <c r="B168" i="4"/>
  <c r="E168" i="4"/>
  <c r="H168" i="4"/>
  <c r="M168" i="4"/>
  <c r="B169" i="4"/>
  <c r="E169" i="4"/>
  <c r="H169" i="4"/>
  <c r="M169" i="4"/>
  <c r="B170" i="4"/>
  <c r="E170" i="4"/>
  <c r="H170" i="4"/>
  <c r="M170" i="4"/>
  <c r="B171" i="4"/>
  <c r="E171" i="4"/>
  <c r="H171" i="4"/>
  <c r="M171" i="4"/>
  <c r="B172" i="4"/>
  <c r="E172" i="4"/>
  <c r="H172" i="4"/>
  <c r="M172" i="4"/>
  <c r="B173" i="4"/>
  <c r="C173" i="4"/>
  <c r="D173" i="4"/>
  <c r="E173" i="4"/>
  <c r="H173" i="4"/>
  <c r="M173" i="4"/>
  <c r="B447" i="4"/>
  <c r="C447" i="4"/>
  <c r="D447" i="4"/>
  <c r="E447" i="4"/>
  <c r="H447" i="4"/>
  <c r="M447" i="4"/>
  <c r="B448" i="4"/>
  <c r="C448" i="4"/>
  <c r="D448" i="4"/>
  <c r="E448" i="4"/>
  <c r="H448" i="4"/>
  <c r="M448" i="4"/>
  <c r="B449" i="4"/>
  <c r="C449" i="4"/>
  <c r="D449" i="4"/>
  <c r="E449" i="4"/>
  <c r="H449" i="4"/>
  <c r="M449" i="4"/>
  <c r="B450" i="4"/>
  <c r="C450" i="4"/>
  <c r="D450" i="4"/>
  <c r="E450" i="4"/>
  <c r="H450" i="4"/>
  <c r="M450" i="4"/>
  <c r="B451" i="4"/>
  <c r="C451" i="4"/>
  <c r="D451" i="4"/>
  <c r="E451" i="4"/>
  <c r="H451" i="4"/>
  <c r="M451" i="4"/>
  <c r="B452" i="4"/>
  <c r="B929" i="4" s="1"/>
  <c r="B1406" i="4" s="1"/>
  <c r="B1883" i="4" s="1"/>
  <c r="B2360" i="4" s="1"/>
  <c r="B2837" i="4" s="1"/>
  <c r="B3314" i="4" s="1"/>
  <c r="B3791" i="4" s="1"/>
  <c r="C452" i="4"/>
  <c r="C929" i="4" s="1"/>
  <c r="C1406" i="4" s="1"/>
  <c r="C1883" i="4" s="1"/>
  <c r="C2360" i="4" s="1"/>
  <c r="C2837" i="4" s="1"/>
  <c r="C3314" i="4" s="1"/>
  <c r="C3791" i="4" s="1"/>
  <c r="D452" i="4"/>
  <c r="D929" i="4" s="1"/>
  <c r="D1406" i="4" s="1"/>
  <c r="D1883" i="4" s="1"/>
  <c r="D2360" i="4" s="1"/>
  <c r="D2837" i="4" s="1"/>
  <c r="D3314" i="4" s="1"/>
  <c r="D3791" i="4" s="1"/>
  <c r="E452" i="4"/>
  <c r="E929" i="4" s="1"/>
  <c r="E1406" i="4" s="1"/>
  <c r="E1883" i="4" s="1"/>
  <c r="E2360" i="4" s="1"/>
  <c r="E2837" i="4" s="1"/>
  <c r="E3314" i="4" s="1"/>
  <c r="E3791" i="4" s="1"/>
  <c r="H452" i="4"/>
  <c r="M452" i="4"/>
  <c r="G929" i="4" s="1"/>
  <c r="B453" i="4"/>
  <c r="B930" i="4" s="1"/>
  <c r="B1407" i="4" s="1"/>
  <c r="B1884" i="4" s="1"/>
  <c r="B2361" i="4" s="1"/>
  <c r="B2838" i="4" s="1"/>
  <c r="B3315" i="4" s="1"/>
  <c r="B3792" i="4" s="1"/>
  <c r="C453" i="4"/>
  <c r="C930" i="4" s="1"/>
  <c r="C1407" i="4" s="1"/>
  <c r="C1884" i="4" s="1"/>
  <c r="C2361" i="4" s="1"/>
  <c r="C2838" i="4" s="1"/>
  <c r="C3315" i="4" s="1"/>
  <c r="C3792" i="4" s="1"/>
  <c r="D453" i="4"/>
  <c r="D930" i="4" s="1"/>
  <c r="D1407" i="4" s="1"/>
  <c r="D1884" i="4" s="1"/>
  <c r="D2361" i="4" s="1"/>
  <c r="D2838" i="4" s="1"/>
  <c r="D3315" i="4" s="1"/>
  <c r="D3792" i="4" s="1"/>
  <c r="E453" i="4"/>
  <c r="E930" i="4" s="1"/>
  <c r="E1407" i="4" s="1"/>
  <c r="E1884" i="4" s="1"/>
  <c r="E2361" i="4" s="1"/>
  <c r="E2838" i="4" s="1"/>
  <c r="E3315" i="4" s="1"/>
  <c r="E3792" i="4" s="1"/>
  <c r="H453" i="4"/>
  <c r="M453" i="4"/>
  <c r="G930" i="4" s="1"/>
  <c r="A121" i="4"/>
  <c r="B121" i="4"/>
  <c r="E121" i="4"/>
  <c r="H121" i="4"/>
  <c r="M121" i="4"/>
  <c r="A122" i="4"/>
  <c r="B122" i="4"/>
  <c r="C122" i="4"/>
  <c r="D122" i="4"/>
  <c r="H122" i="4"/>
  <c r="M122" i="4"/>
  <c r="A123" i="4"/>
  <c r="B123" i="4"/>
  <c r="E123" i="4"/>
  <c r="H123" i="4"/>
  <c r="M123" i="4"/>
  <c r="A124" i="4"/>
  <c r="B124" i="4"/>
  <c r="H124" i="4"/>
  <c r="M124" i="4"/>
  <c r="A125" i="4"/>
  <c r="B125" i="4"/>
  <c r="H125" i="4"/>
  <c r="M125" i="4"/>
  <c r="A126" i="4"/>
  <c r="B126" i="4"/>
  <c r="H126" i="4"/>
  <c r="M126" i="4"/>
  <c r="A127" i="4"/>
  <c r="B127" i="4"/>
  <c r="H127" i="4"/>
  <c r="M127" i="4"/>
  <c r="A128" i="4"/>
  <c r="B128" i="4"/>
  <c r="H128" i="4"/>
  <c r="M128" i="4"/>
  <c r="A129" i="4"/>
  <c r="B129" i="4"/>
  <c r="H129" i="4"/>
  <c r="M129" i="4"/>
  <c r="A130" i="4"/>
  <c r="B130" i="4"/>
  <c r="H130" i="4"/>
  <c r="M130" i="4"/>
  <c r="A131" i="4"/>
  <c r="B131" i="4"/>
  <c r="H131" i="4"/>
  <c r="M131" i="4"/>
  <c r="A132" i="4"/>
  <c r="B132" i="4"/>
  <c r="H132" i="4"/>
  <c r="M132" i="4"/>
  <c r="A133" i="4"/>
  <c r="B133" i="4"/>
  <c r="E133" i="4"/>
  <c r="H133" i="4"/>
  <c r="M133" i="4"/>
  <c r="A134" i="4"/>
  <c r="B134" i="4"/>
  <c r="C134" i="4"/>
  <c r="H134" i="4"/>
  <c r="M134" i="4"/>
  <c r="A135" i="4"/>
  <c r="B135" i="4"/>
  <c r="H135" i="4"/>
  <c r="M135" i="4"/>
  <c r="A136" i="4"/>
  <c r="B136" i="4"/>
  <c r="H136" i="4"/>
  <c r="M136" i="4"/>
  <c r="A137" i="4"/>
  <c r="B137" i="4"/>
  <c r="H137" i="4"/>
  <c r="M137" i="4"/>
  <c r="A138" i="4"/>
  <c r="B138" i="4"/>
  <c r="E138" i="4"/>
  <c r="H138" i="4"/>
  <c r="M138" i="4"/>
  <c r="A162" i="4"/>
  <c r="A163" i="4"/>
  <c r="A164" i="4"/>
  <c r="A165" i="4"/>
  <c r="A166" i="4"/>
  <c r="A167" i="4"/>
  <c r="A168" i="4"/>
  <c r="A169" i="4"/>
  <c r="A170" i="4"/>
  <c r="A171" i="4"/>
  <c r="A172" i="4"/>
  <c r="A173" i="4"/>
  <c r="A447" i="4"/>
  <c r="A448" i="4"/>
  <c r="A449" i="4"/>
  <c r="A450" i="4"/>
  <c r="A451" i="4"/>
  <c r="A452" i="4"/>
  <c r="A929" i="4" s="1"/>
  <c r="A1406" i="4" s="1"/>
  <c r="A1883" i="4" s="1"/>
  <c r="A2360" i="4" s="1"/>
  <c r="A2837" i="4" s="1"/>
  <c r="A3314" i="4" s="1"/>
  <c r="A3791" i="4" s="1"/>
  <c r="A453" i="4"/>
  <c r="A930" i="4" s="1"/>
  <c r="A1407" i="4" s="1"/>
  <c r="A1884" i="4" s="1"/>
  <c r="A2361" i="4" s="1"/>
  <c r="A2838" i="4" s="1"/>
  <c r="A3315" i="4" s="1"/>
  <c r="A3792" i="4" s="1"/>
  <c r="A152" i="4"/>
  <c r="A153" i="4"/>
  <c r="A154" i="4"/>
  <c r="A155" i="4"/>
  <c r="A156" i="4"/>
  <c r="A157" i="4"/>
  <c r="A158" i="4"/>
  <c r="A159" i="4"/>
  <c r="A160" i="4"/>
  <c r="A161" i="4"/>
  <c r="A63" i="2"/>
  <c r="B63" i="2"/>
  <c r="C63" i="2"/>
  <c r="M63" i="2" s="1"/>
  <c r="D63" i="2"/>
  <c r="E63" i="2"/>
  <c r="G63" i="2" s="1"/>
  <c r="F63" i="2"/>
  <c r="I63" i="2"/>
  <c r="J63" i="2"/>
  <c r="L63" i="2"/>
  <c r="A64" i="2"/>
  <c r="B64" i="2"/>
  <c r="C64" i="2"/>
  <c r="M64" i="2" s="1"/>
  <c r="F64" i="2"/>
  <c r="I64" i="2"/>
  <c r="J64" i="2"/>
  <c r="L64" i="2"/>
  <c r="A65" i="2"/>
  <c r="B65" i="2"/>
  <c r="C65" i="2"/>
  <c r="M65" i="2" s="1"/>
  <c r="F65" i="2"/>
  <c r="I65" i="2"/>
  <c r="J65" i="2"/>
  <c r="L65" i="2"/>
  <c r="A66" i="2"/>
  <c r="B66" i="2"/>
  <c r="C66" i="2"/>
  <c r="M66" i="2" s="1"/>
  <c r="F66" i="2"/>
  <c r="I66" i="2"/>
  <c r="J66" i="2"/>
  <c r="L66" i="2"/>
  <c r="A67" i="2"/>
  <c r="B67" i="2"/>
  <c r="C67" i="2"/>
  <c r="M67" i="2" s="1"/>
  <c r="F67" i="2"/>
  <c r="I67" i="2"/>
  <c r="J67" i="2"/>
  <c r="L67" i="2"/>
  <c r="A68" i="2"/>
  <c r="B68" i="2"/>
  <c r="C68" i="2"/>
  <c r="M68" i="2" s="1"/>
  <c r="P68" i="2" s="1"/>
  <c r="S68" i="2" s="1"/>
  <c r="F68" i="2"/>
  <c r="I68" i="2"/>
  <c r="J68" i="2"/>
  <c r="L68" i="2"/>
  <c r="A27" i="2"/>
  <c r="B27" i="2"/>
  <c r="C27" i="2"/>
  <c r="F27" i="2"/>
  <c r="I27" i="2"/>
  <c r="J27" i="2"/>
  <c r="L27" i="2"/>
  <c r="A28" i="2"/>
  <c r="B28" i="2"/>
  <c r="C28" i="2"/>
  <c r="F28" i="2"/>
  <c r="I28" i="2"/>
  <c r="J28" i="2"/>
  <c r="L28" i="2"/>
  <c r="A29" i="2"/>
  <c r="B29" i="2"/>
  <c r="C29" i="2"/>
  <c r="M29" i="2" s="1"/>
  <c r="F29" i="2"/>
  <c r="I29" i="2"/>
  <c r="J29" i="2"/>
  <c r="L29" i="2"/>
  <c r="A30" i="2"/>
  <c r="B30" i="2"/>
  <c r="C30" i="2"/>
  <c r="M30" i="2" s="1"/>
  <c r="D30" i="2"/>
  <c r="F30" i="2"/>
  <c r="I30" i="2"/>
  <c r="J30" i="2"/>
  <c r="L30" i="2"/>
  <c r="A31" i="2"/>
  <c r="B31" i="2"/>
  <c r="C31" i="2"/>
  <c r="F31" i="2"/>
  <c r="I31" i="2"/>
  <c r="J31" i="2"/>
  <c r="L31" i="2"/>
  <c r="A32" i="2"/>
  <c r="B32" i="2"/>
  <c r="C32" i="2"/>
  <c r="F32" i="2"/>
  <c r="I32" i="2"/>
  <c r="J32" i="2"/>
  <c r="L32" i="2"/>
  <c r="A33" i="2"/>
  <c r="B33" i="2"/>
  <c r="C33" i="2"/>
  <c r="F33" i="2"/>
  <c r="I33" i="2"/>
  <c r="J33" i="2"/>
  <c r="L33" i="2"/>
  <c r="A34" i="2"/>
  <c r="B34" i="2"/>
  <c r="C34" i="2"/>
  <c r="M34" i="2" s="1"/>
  <c r="F34" i="2"/>
  <c r="I34" i="2"/>
  <c r="J34" i="2"/>
  <c r="L34" i="2"/>
  <c r="A48" i="2"/>
  <c r="B48" i="2"/>
  <c r="C48" i="2"/>
  <c r="M48" i="2" s="1"/>
  <c r="D48" i="2"/>
  <c r="E48" i="2"/>
  <c r="G48" i="2" s="1"/>
  <c r="F48" i="2"/>
  <c r="I48" i="2"/>
  <c r="J48" i="2"/>
  <c r="L48" i="2"/>
  <c r="A49" i="2"/>
  <c r="B49" i="2"/>
  <c r="C49" i="2"/>
  <c r="M49" i="2" s="1"/>
  <c r="F49" i="2"/>
  <c r="I49" i="2"/>
  <c r="J49" i="2"/>
  <c r="L49" i="2"/>
  <c r="A50" i="2"/>
  <c r="B50" i="2"/>
  <c r="C50" i="2"/>
  <c r="M50" i="2" s="1"/>
  <c r="F50" i="2"/>
  <c r="I50" i="2"/>
  <c r="J50" i="2"/>
  <c r="L50" i="2"/>
  <c r="A51" i="2"/>
  <c r="B51" i="2"/>
  <c r="C51" i="2"/>
  <c r="M51" i="2" s="1"/>
  <c r="F51" i="2"/>
  <c r="I51" i="2"/>
  <c r="J51" i="2"/>
  <c r="L51" i="2"/>
  <c r="A52" i="2"/>
  <c r="B52" i="2"/>
  <c r="C52" i="2"/>
  <c r="M52" i="2" s="1"/>
  <c r="F52" i="2"/>
  <c r="I52" i="2"/>
  <c r="J52" i="2"/>
  <c r="L52" i="2"/>
  <c r="A53" i="2"/>
  <c r="B53" i="2"/>
  <c r="C53" i="2"/>
  <c r="M53" i="2" s="1"/>
  <c r="F53" i="2"/>
  <c r="I53" i="2"/>
  <c r="J53" i="2"/>
  <c r="L53" i="2"/>
  <c r="A54" i="2"/>
  <c r="B54" i="2"/>
  <c r="C54" i="2"/>
  <c r="M54" i="2" s="1"/>
  <c r="F54" i="2"/>
  <c r="I54" i="2"/>
  <c r="J54" i="2"/>
  <c r="L54" i="2"/>
  <c r="A55" i="2"/>
  <c r="B55" i="2"/>
  <c r="C55" i="2"/>
  <c r="M55" i="2" s="1"/>
  <c r="F55" i="2"/>
  <c r="I55" i="2"/>
  <c r="J55" i="2"/>
  <c r="L55" i="2"/>
  <c r="A56" i="2"/>
  <c r="B56" i="2"/>
  <c r="C56" i="2"/>
  <c r="M56" i="2" s="1"/>
  <c r="D56" i="2"/>
  <c r="E56" i="2"/>
  <c r="G56" i="2" s="1"/>
  <c r="F56" i="2"/>
  <c r="I56" i="2"/>
  <c r="J56" i="2"/>
  <c r="L56" i="2"/>
  <c r="A57" i="2"/>
  <c r="B57" i="2"/>
  <c r="C57" i="2"/>
  <c r="M57" i="2" s="1"/>
  <c r="F57" i="2"/>
  <c r="I57" i="2"/>
  <c r="J57" i="2"/>
  <c r="L57" i="2"/>
  <c r="A58" i="2"/>
  <c r="B58" i="2"/>
  <c r="C58" i="2"/>
  <c r="M58" i="2" s="1"/>
  <c r="F58" i="2"/>
  <c r="I58" i="2"/>
  <c r="J58" i="2"/>
  <c r="L58" i="2"/>
  <c r="A59" i="2"/>
  <c r="B59" i="2"/>
  <c r="C59" i="2"/>
  <c r="M59" i="2" s="1"/>
  <c r="F59" i="2"/>
  <c r="I59" i="2"/>
  <c r="J59" i="2"/>
  <c r="L59" i="2"/>
  <c r="A60" i="2"/>
  <c r="B60" i="2"/>
  <c r="C60" i="2"/>
  <c r="M60" i="2" s="1"/>
  <c r="D60" i="2"/>
  <c r="E60" i="2"/>
  <c r="G60" i="2" s="1"/>
  <c r="F60" i="2"/>
  <c r="I60" i="2"/>
  <c r="J60" i="2"/>
  <c r="L60" i="2"/>
  <c r="A61" i="2"/>
  <c r="B61" i="2"/>
  <c r="C61" i="2"/>
  <c r="M61" i="2" s="1"/>
  <c r="F61" i="2"/>
  <c r="I61" i="2"/>
  <c r="J61" i="2"/>
  <c r="L61" i="2"/>
  <c r="A62" i="2"/>
  <c r="B62" i="2"/>
  <c r="C62" i="2"/>
  <c r="M62" i="2" s="1"/>
  <c r="F62" i="2"/>
  <c r="I62" i="2"/>
  <c r="J62" i="2"/>
  <c r="L62" i="2"/>
  <c r="A9" i="2"/>
  <c r="B9" i="2"/>
  <c r="C9" i="2"/>
  <c r="F9" i="2"/>
  <c r="I9" i="2"/>
  <c r="J9" i="2"/>
  <c r="L9" i="2"/>
  <c r="A10" i="2"/>
  <c r="B10" i="2"/>
  <c r="C10" i="2"/>
  <c r="M10" i="2" s="1"/>
  <c r="F10" i="2"/>
  <c r="I10" i="2"/>
  <c r="J10" i="2"/>
  <c r="L10" i="2"/>
  <c r="A11" i="2"/>
  <c r="B11" i="2"/>
  <c r="C11" i="2"/>
  <c r="M11" i="2" s="1"/>
  <c r="D11" i="2"/>
  <c r="E11" i="2"/>
  <c r="G11" i="2" s="1"/>
  <c r="F11" i="2"/>
  <c r="I11" i="2"/>
  <c r="J11" i="2"/>
  <c r="L11" i="2"/>
  <c r="A12" i="2"/>
  <c r="B12" i="2"/>
  <c r="C12" i="2"/>
  <c r="M12" i="2" s="1"/>
  <c r="D12" i="2"/>
  <c r="F12" i="2"/>
  <c r="I12" i="2"/>
  <c r="J12" i="2"/>
  <c r="L12" i="2"/>
  <c r="A13" i="2"/>
  <c r="B13" i="2"/>
  <c r="C13" i="2"/>
  <c r="M13" i="2" s="1"/>
  <c r="D13" i="2"/>
  <c r="F13" i="2"/>
  <c r="I13" i="2"/>
  <c r="J13" i="2"/>
  <c r="L13" i="2"/>
  <c r="A14" i="2"/>
  <c r="B14" i="2"/>
  <c r="C14" i="2"/>
  <c r="M14" i="2" s="1"/>
  <c r="D14" i="2"/>
  <c r="E14" i="2"/>
  <c r="G14" i="2" s="1"/>
  <c r="F14" i="2"/>
  <c r="I14" i="2"/>
  <c r="J14" i="2"/>
  <c r="L14" i="2"/>
  <c r="A15" i="2"/>
  <c r="B15" i="2"/>
  <c r="C15" i="2"/>
  <c r="M15" i="2" s="1"/>
  <c r="F15" i="2"/>
  <c r="I15" i="2"/>
  <c r="J15" i="2"/>
  <c r="L15" i="2"/>
  <c r="A16" i="2"/>
  <c r="B16" i="2"/>
  <c r="C16" i="2"/>
  <c r="M16" i="2" s="1"/>
  <c r="F16" i="2"/>
  <c r="I16" i="2"/>
  <c r="J16" i="2"/>
  <c r="L16" i="2"/>
  <c r="A17" i="2"/>
  <c r="B17" i="2"/>
  <c r="C17" i="2"/>
  <c r="M17" i="2" s="1"/>
  <c r="F17" i="2"/>
  <c r="I17" i="2"/>
  <c r="J17" i="2"/>
  <c r="L17" i="2"/>
  <c r="A18" i="2"/>
  <c r="B18" i="2"/>
  <c r="C18" i="2"/>
  <c r="M18" i="2" s="1"/>
  <c r="D18" i="2"/>
  <c r="E18" i="2"/>
  <c r="G18" i="2" s="1"/>
  <c r="F18" i="2"/>
  <c r="I18" i="2"/>
  <c r="J18" i="2"/>
  <c r="L18" i="2"/>
  <c r="A19" i="2"/>
  <c r="B19" i="2"/>
  <c r="C19" i="2"/>
  <c r="M19" i="2" s="1"/>
  <c r="F19" i="2"/>
  <c r="I19" i="2"/>
  <c r="J19" i="2"/>
  <c r="L19" i="2"/>
  <c r="A20" i="2"/>
  <c r="B20" i="2"/>
  <c r="C20" i="2"/>
  <c r="F20" i="2"/>
  <c r="I20" i="2"/>
  <c r="J20" i="2"/>
  <c r="L20" i="2"/>
  <c r="A21" i="2"/>
  <c r="B21" i="2"/>
  <c r="C21" i="2"/>
  <c r="F21" i="2"/>
  <c r="I21" i="2"/>
  <c r="J21" i="2"/>
  <c r="L21" i="2"/>
  <c r="A22" i="2"/>
  <c r="B22" i="2"/>
  <c r="C22" i="2"/>
  <c r="F22" i="2"/>
  <c r="I22" i="2"/>
  <c r="J22" i="2"/>
  <c r="L22" i="2"/>
  <c r="A23" i="2"/>
  <c r="B23" i="2"/>
  <c r="C23" i="2"/>
  <c r="F23" i="2"/>
  <c r="I23" i="2"/>
  <c r="J23" i="2"/>
  <c r="L23" i="2"/>
  <c r="A24" i="2"/>
  <c r="B24" i="2"/>
  <c r="C24" i="2"/>
  <c r="F24" i="2"/>
  <c r="I24" i="2"/>
  <c r="J24" i="2"/>
  <c r="L24" i="2"/>
  <c r="A25" i="2"/>
  <c r="B25" i="2"/>
  <c r="C25" i="2"/>
  <c r="F25" i="2"/>
  <c r="I25" i="2"/>
  <c r="J25" i="2"/>
  <c r="L25" i="2"/>
  <c r="A26" i="2"/>
  <c r="B26" i="2"/>
  <c r="C26" i="2"/>
  <c r="F26" i="2"/>
  <c r="I26" i="2"/>
  <c r="J26" i="2"/>
  <c r="L26" i="2"/>
  <c r="D8" i="2"/>
  <c r="C8" i="2"/>
  <c r="M8" i="2" s="1"/>
  <c r="L8" i="2"/>
  <c r="J8" i="2"/>
  <c r="I8" i="2"/>
  <c r="F8" i="2"/>
  <c r="E8" i="2"/>
  <c r="G8" i="2" s="1"/>
  <c r="B8" i="2"/>
  <c r="A8" i="2"/>
  <c r="F2849" i="4" l="1"/>
  <c r="H2372" i="4"/>
  <c r="N2372" i="4" s="1"/>
  <c r="H930" i="4"/>
  <c r="N930" i="4" s="1"/>
  <c r="G1407" i="4"/>
  <c r="H929" i="4"/>
  <c r="N929" i="4" s="1"/>
  <c r="G1406" i="4"/>
  <c r="N137" i="4"/>
  <c r="N171" i="4"/>
  <c r="N131" i="4"/>
  <c r="N125" i="4"/>
  <c r="N128" i="4"/>
  <c r="N160" i="4"/>
  <c r="N157" i="4"/>
  <c r="N453" i="4"/>
  <c r="N448" i="4"/>
  <c r="N166" i="4"/>
  <c r="N163" i="4"/>
  <c r="N153" i="4"/>
  <c r="P17" i="2"/>
  <c r="S17" i="2" s="1"/>
  <c r="N173" i="4"/>
  <c r="N170" i="4"/>
  <c r="N159" i="4"/>
  <c r="N165" i="4"/>
  <c r="N155" i="4"/>
  <c r="N152" i="4"/>
  <c r="N447" i="4"/>
  <c r="N169" i="4"/>
  <c r="N121" i="4"/>
  <c r="N172" i="4"/>
  <c r="N161" i="4"/>
  <c r="N158" i="4"/>
  <c r="N452" i="4"/>
  <c r="N450" i="4"/>
  <c r="P60" i="2"/>
  <c r="S60" i="2" s="1"/>
  <c r="P56" i="2"/>
  <c r="S56" i="2" s="1"/>
  <c r="N123" i="4"/>
  <c r="N449" i="4"/>
  <c r="N167" i="4"/>
  <c r="N154" i="4"/>
  <c r="N164" i="4"/>
  <c r="N156" i="4"/>
  <c r="N168" i="4"/>
  <c r="N451" i="4"/>
  <c r="N162" i="4"/>
  <c r="N134" i="4"/>
  <c r="N122" i="4"/>
  <c r="N138" i="4"/>
  <c r="N135" i="4"/>
  <c r="N126" i="4"/>
  <c r="N132" i="4"/>
  <c r="N129" i="4"/>
  <c r="N136" i="4"/>
  <c r="N133" i="4"/>
  <c r="N130" i="4"/>
  <c r="N127" i="4"/>
  <c r="N124" i="4"/>
  <c r="P49" i="2"/>
  <c r="S49" i="2" s="1"/>
  <c r="P53" i="2"/>
  <c r="S53" i="2" s="1"/>
  <c r="P13" i="2"/>
  <c r="S13" i="2" s="1"/>
  <c r="P29" i="2"/>
  <c r="S29" i="2" s="1"/>
  <c r="P59" i="2"/>
  <c r="S59" i="2" s="1"/>
  <c r="P62" i="2"/>
  <c r="S62" i="2" s="1"/>
  <c r="P55" i="2"/>
  <c r="S55" i="2" s="1"/>
  <c r="P34" i="2"/>
  <c r="S34" i="2" s="1"/>
  <c r="P12" i="2"/>
  <c r="S12" i="2" s="1"/>
  <c r="P64" i="2"/>
  <c r="S64" i="2" s="1"/>
  <c r="P50" i="2"/>
  <c r="S50" i="2" s="1"/>
  <c r="P18" i="2"/>
  <c r="S18" i="2" s="1"/>
  <c r="P14" i="2"/>
  <c r="S14" i="2" s="1"/>
  <c r="P61" i="2"/>
  <c r="S61" i="2" s="1"/>
  <c r="P54" i="2"/>
  <c r="S54" i="2" s="1"/>
  <c r="P67" i="2"/>
  <c r="S67" i="2" s="1"/>
  <c r="P57" i="2"/>
  <c r="S57" i="2" s="1"/>
  <c r="P58" i="2"/>
  <c r="S58" i="2" s="1"/>
  <c r="P63" i="2"/>
  <c r="S63" i="2" s="1"/>
  <c r="P52" i="2"/>
  <c r="S52" i="2" s="1"/>
  <c r="P19" i="2"/>
  <c r="S19" i="2" s="1"/>
  <c r="P15" i="2"/>
  <c r="S15" i="2" s="1"/>
  <c r="P11" i="2"/>
  <c r="S11" i="2" s="1"/>
  <c r="P10" i="2"/>
  <c r="S10" i="2" s="1"/>
  <c r="P66" i="2"/>
  <c r="S66" i="2" s="1"/>
  <c r="P16" i="2"/>
  <c r="S16" i="2" s="1"/>
  <c r="P51" i="2"/>
  <c r="S51" i="2" s="1"/>
  <c r="P48" i="2"/>
  <c r="S48" i="2" s="1"/>
  <c r="P30" i="2"/>
  <c r="S30" i="2" s="1"/>
  <c r="P65" i="2"/>
  <c r="S65" i="2" s="1"/>
  <c r="P8" i="2"/>
  <c r="S8" i="2" s="1"/>
  <c r="F3326" i="4" l="1"/>
  <c r="H2849" i="4"/>
  <c r="N2849" i="4" s="1"/>
  <c r="H1406" i="4"/>
  <c r="N1406" i="4" s="1"/>
  <c r="G1883" i="4"/>
  <c r="H1407" i="4"/>
  <c r="N1407" i="4" s="1"/>
  <c r="G1884" i="4"/>
  <c r="BO450" i="3"/>
  <c r="BP453" i="3"/>
  <c r="BO453" i="3"/>
  <c r="BN453" i="3"/>
  <c r="BM453" i="3"/>
  <c r="BL453" i="3"/>
  <c r="BK453" i="3"/>
  <c r="BJ453" i="3"/>
  <c r="BP452" i="3"/>
  <c r="BO452" i="3"/>
  <c r="BN452" i="3"/>
  <c r="BM452" i="3"/>
  <c r="BL452" i="3"/>
  <c r="BK452" i="3"/>
  <c r="BJ452" i="3"/>
  <c r="BP451" i="3"/>
  <c r="BO451" i="3"/>
  <c r="BN451" i="3"/>
  <c r="BM451" i="3"/>
  <c r="BL451" i="3"/>
  <c r="BK451" i="3"/>
  <c r="BJ451" i="3"/>
  <c r="BP450" i="3"/>
  <c r="BN450" i="3"/>
  <c r="BM450" i="3"/>
  <c r="BL450" i="3"/>
  <c r="BK450" i="3"/>
  <c r="BJ450" i="3"/>
  <c r="BP449" i="3"/>
  <c r="BO449" i="3"/>
  <c r="BN449" i="3"/>
  <c r="BM449" i="3"/>
  <c r="BL449" i="3"/>
  <c r="BK449" i="3"/>
  <c r="BJ449" i="3"/>
  <c r="BP448" i="3"/>
  <c r="BM448" i="3"/>
  <c r="BL448" i="3"/>
  <c r="BK448" i="3"/>
  <c r="BJ448" i="3"/>
  <c r="BO448" i="3"/>
  <c r="BN448" i="3"/>
  <c r="BP447" i="3"/>
  <c r="BO447" i="3"/>
  <c r="BN447" i="3"/>
  <c r="BM447" i="3"/>
  <c r="BL447" i="3"/>
  <c r="BK447" i="3"/>
  <c r="BJ447" i="3"/>
  <c r="BP173" i="3"/>
  <c r="BO173" i="3"/>
  <c r="BM173" i="3"/>
  <c r="BL173" i="3"/>
  <c r="BK173" i="3"/>
  <c r="BJ173" i="3"/>
  <c r="BN173" i="3"/>
  <c r="BP171" i="3"/>
  <c r="BO171" i="3"/>
  <c r="BN171" i="3"/>
  <c r="BM171" i="3"/>
  <c r="BL171" i="3"/>
  <c r="BK171" i="3"/>
  <c r="BJ171" i="3"/>
  <c r="BP170" i="3"/>
  <c r="BO170" i="3"/>
  <c r="BN170" i="3"/>
  <c r="BM170" i="3"/>
  <c r="BL170" i="3"/>
  <c r="BK170" i="3"/>
  <c r="BJ170" i="3"/>
  <c r="F3803" i="4" l="1"/>
  <c r="H3803" i="4" s="1"/>
  <c r="N3803" i="4" s="1"/>
  <c r="H3326" i="4"/>
  <c r="N3326" i="4" s="1"/>
  <c r="H1884" i="4"/>
  <c r="N1884" i="4" s="1"/>
  <c r="G2361" i="4"/>
  <c r="H1883" i="4"/>
  <c r="N1883" i="4" s="1"/>
  <c r="G2360" i="4"/>
  <c r="BQ452" i="3"/>
  <c r="BQ451" i="3"/>
  <c r="BQ449" i="3"/>
  <c r="BQ453" i="3"/>
  <c r="BQ170" i="3"/>
  <c r="BQ447" i="3"/>
  <c r="BQ448" i="3"/>
  <c r="BQ450" i="3"/>
  <c r="BQ171" i="3"/>
  <c r="BQ173" i="3"/>
  <c r="F168" i="3"/>
  <c r="D168" i="4" s="1"/>
  <c r="E168" i="3"/>
  <c r="E169" i="3" s="1"/>
  <c r="D168" i="3"/>
  <c r="H167" i="3"/>
  <c r="E167" i="4" s="1"/>
  <c r="G167" i="3"/>
  <c r="H2361" i="4" l="1"/>
  <c r="N2361" i="4" s="1"/>
  <c r="G2838" i="4"/>
  <c r="H2360" i="4"/>
  <c r="N2360" i="4" s="1"/>
  <c r="G2837" i="4"/>
  <c r="D169" i="3"/>
  <c r="C168" i="4"/>
  <c r="D64" i="2"/>
  <c r="F169" i="3"/>
  <c r="F172" i="3" s="1"/>
  <c r="E64" i="2"/>
  <c r="G64" i="2" s="1"/>
  <c r="E172" i="3"/>
  <c r="E170" i="3"/>
  <c r="E171" i="3" s="1"/>
  <c r="F165" i="3"/>
  <c r="D165" i="4" s="1"/>
  <c r="E165" i="3"/>
  <c r="E166" i="3" s="1"/>
  <c r="D165" i="3"/>
  <c r="H164" i="3"/>
  <c r="E164" i="4" s="1"/>
  <c r="G164" i="3"/>
  <c r="H2837" i="4" l="1"/>
  <c r="N2837" i="4" s="1"/>
  <c r="G3314" i="4"/>
  <c r="H2838" i="4"/>
  <c r="N2838" i="4" s="1"/>
  <c r="G3315" i="4"/>
  <c r="F170" i="3"/>
  <c r="D170" i="4" s="1"/>
  <c r="D65" i="2"/>
  <c r="C169" i="4"/>
  <c r="D166" i="3"/>
  <c r="C165" i="4"/>
  <c r="D61" i="2"/>
  <c r="D170" i="3"/>
  <c r="C170" i="4" s="1"/>
  <c r="D172" i="3"/>
  <c r="E68" i="2"/>
  <c r="G68" i="2" s="1"/>
  <c r="D172" i="4"/>
  <c r="E65" i="2"/>
  <c r="G65" i="2" s="1"/>
  <c r="D169" i="4"/>
  <c r="F166" i="3"/>
  <c r="E61" i="2"/>
  <c r="G61" i="2" s="1"/>
  <c r="H135" i="3"/>
  <c r="H136" i="3"/>
  <c r="H137" i="3"/>
  <c r="G137" i="3"/>
  <c r="G136" i="3"/>
  <c r="G135" i="3"/>
  <c r="D135" i="3"/>
  <c r="H124" i="3"/>
  <c r="H125" i="3"/>
  <c r="H126" i="3"/>
  <c r="H127" i="3"/>
  <c r="H128" i="3"/>
  <c r="H129" i="3"/>
  <c r="H130" i="3"/>
  <c r="H131" i="3"/>
  <c r="H132" i="3"/>
  <c r="G132" i="3"/>
  <c r="G131" i="3"/>
  <c r="G130" i="3"/>
  <c r="G129" i="3"/>
  <c r="G128" i="3"/>
  <c r="G127" i="3"/>
  <c r="G126" i="3"/>
  <c r="G125" i="3"/>
  <c r="G124" i="3"/>
  <c r="E123" i="3"/>
  <c r="E124" i="3" s="1"/>
  <c r="E125" i="3" s="1"/>
  <c r="E126" i="3" s="1"/>
  <c r="E127" i="3" s="1"/>
  <c r="E128" i="3" s="1"/>
  <c r="E129" i="3" s="1"/>
  <c r="E130" i="3" s="1"/>
  <c r="E131" i="3" s="1"/>
  <c r="E132" i="3" s="1"/>
  <c r="E133" i="3" s="1"/>
  <c r="E134" i="3" s="1"/>
  <c r="E135" i="3" s="1"/>
  <c r="E136" i="3" s="1"/>
  <c r="E137" i="3" s="1"/>
  <c r="E138" i="3" s="1"/>
  <c r="F123" i="3"/>
  <c r="D123" i="4" s="1"/>
  <c r="D123" i="3"/>
  <c r="H160" i="3"/>
  <c r="E160" i="4" s="1"/>
  <c r="G160" i="3"/>
  <c r="F161" i="3"/>
  <c r="D161" i="4" s="1"/>
  <c r="D161" i="3"/>
  <c r="F153" i="3"/>
  <c r="E153" i="3"/>
  <c r="E154" i="3" s="1"/>
  <c r="E155" i="3" s="1"/>
  <c r="E156" i="3" s="1"/>
  <c r="E157" i="3" s="1"/>
  <c r="E158" i="3" s="1"/>
  <c r="E159" i="3" s="1"/>
  <c r="E160" i="3" s="1"/>
  <c r="E161" i="3" s="1"/>
  <c r="E162" i="3" s="1"/>
  <c r="E163" i="3" s="1"/>
  <c r="H3315" i="4" l="1"/>
  <c r="N3315" i="4" s="1"/>
  <c r="G3792" i="4"/>
  <c r="H3792" i="4" s="1"/>
  <c r="N3792" i="4" s="1"/>
  <c r="H3314" i="4"/>
  <c r="N3314" i="4" s="1"/>
  <c r="G3791" i="4"/>
  <c r="H3791" i="4" s="1"/>
  <c r="N3791" i="4" s="1"/>
  <c r="F171" i="3"/>
  <c r="D171" i="4" s="1"/>
  <c r="E66" i="2"/>
  <c r="G66" i="2" s="1"/>
  <c r="D171" i="3"/>
  <c r="C171" i="4" s="1"/>
  <c r="E128" i="4"/>
  <c r="M24" i="2"/>
  <c r="P24" i="2" s="1"/>
  <c r="S24" i="2" s="1"/>
  <c r="D124" i="3"/>
  <c r="D19" i="2"/>
  <c r="C123" i="4"/>
  <c r="E126" i="4"/>
  <c r="M22" i="2"/>
  <c r="P22" i="2" s="1"/>
  <c r="S22" i="2" s="1"/>
  <c r="E62" i="2"/>
  <c r="G62" i="2" s="1"/>
  <c r="D166" i="4"/>
  <c r="E131" i="4"/>
  <c r="M27" i="2"/>
  <c r="P27" i="2" s="1"/>
  <c r="S27" i="2" s="1"/>
  <c r="E125" i="4"/>
  <c r="M21" i="2"/>
  <c r="P21" i="2" s="1"/>
  <c r="S21" i="2" s="1"/>
  <c r="E137" i="4"/>
  <c r="M33" i="2"/>
  <c r="P33" i="2" s="1"/>
  <c r="S33" i="2" s="1"/>
  <c r="E127" i="4"/>
  <c r="M23" i="2"/>
  <c r="P23" i="2" s="1"/>
  <c r="S23" i="2" s="1"/>
  <c r="D68" i="2"/>
  <c r="C172" i="4"/>
  <c r="E132" i="4"/>
  <c r="M28" i="2"/>
  <c r="P28" i="2" s="1"/>
  <c r="S28" i="2" s="1"/>
  <c r="F154" i="3"/>
  <c r="D154" i="4" s="1"/>
  <c r="E49" i="2"/>
  <c r="G49" i="2" s="1"/>
  <c r="D153" i="4"/>
  <c r="D162" i="3"/>
  <c r="C161" i="4"/>
  <c r="D57" i="2"/>
  <c r="E130" i="4"/>
  <c r="M26" i="2"/>
  <c r="P26" i="2" s="1"/>
  <c r="S26" i="2" s="1"/>
  <c r="E124" i="4"/>
  <c r="M20" i="2"/>
  <c r="P20" i="2" s="1"/>
  <c r="S20" i="2" s="1"/>
  <c r="E136" i="4"/>
  <c r="M32" i="2"/>
  <c r="P32" i="2" s="1"/>
  <c r="S32" i="2" s="1"/>
  <c r="E67" i="2"/>
  <c r="G67" i="2" s="1"/>
  <c r="E129" i="4"/>
  <c r="M25" i="2"/>
  <c r="P25" i="2" s="1"/>
  <c r="S25" i="2" s="1"/>
  <c r="D136" i="3"/>
  <c r="C135" i="4"/>
  <c r="D31" i="2"/>
  <c r="E135" i="4"/>
  <c r="M31" i="2"/>
  <c r="P31" i="2" s="1"/>
  <c r="S31" i="2" s="1"/>
  <c r="D66" i="2"/>
  <c r="D62" i="2"/>
  <c r="C166" i="4"/>
  <c r="F124" i="3"/>
  <c r="D124" i="4" s="1"/>
  <c r="E19" i="2"/>
  <c r="G19" i="2" s="1"/>
  <c r="F162" i="3"/>
  <c r="D162" i="4" s="1"/>
  <c r="E57" i="2"/>
  <c r="G57" i="2" s="1"/>
  <c r="G134" i="3"/>
  <c r="H122" i="3"/>
  <c r="E122" i="4" s="1"/>
  <c r="H134" i="3"/>
  <c r="E134" i="4" s="1"/>
  <c r="G122" i="3"/>
  <c r="F155" i="3" l="1"/>
  <c r="D155" i="4" s="1"/>
  <c r="E50" i="2"/>
  <c r="G50" i="2" s="1"/>
  <c r="D67" i="2"/>
  <c r="D137" i="3"/>
  <c r="C136" i="4"/>
  <c r="D32" i="2"/>
  <c r="D163" i="3"/>
  <c r="C162" i="4"/>
  <c r="D58" i="2"/>
  <c r="D125" i="3"/>
  <c r="C124" i="4"/>
  <c r="D20" i="2"/>
  <c r="F163" i="3"/>
  <c r="E58" i="2"/>
  <c r="G58" i="2" s="1"/>
  <c r="F125" i="3"/>
  <c r="D125" i="4" s="1"/>
  <c r="E20" i="2"/>
  <c r="G20" i="2" s="1"/>
  <c r="D8" i="4"/>
  <c r="D485" i="4" s="1"/>
  <c r="K959" i="4"/>
  <c r="L959"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O589" i="4" s="1"/>
  <c r="P589" i="4" s="1"/>
  <c r="M590" i="4"/>
  <c r="M591" i="4"/>
  <c r="O591" i="4" s="1"/>
  <c r="P591" i="4" s="1"/>
  <c r="M592" i="4"/>
  <c r="O592" i="4" s="1"/>
  <c r="P592" i="4" s="1"/>
  <c r="M593" i="4"/>
  <c r="M594" i="4"/>
  <c r="O594" i="4" s="1"/>
  <c r="P594" i="4" s="1"/>
  <c r="M595" i="4"/>
  <c r="O595" i="4" s="1"/>
  <c r="P595" i="4" s="1"/>
  <c r="M596" i="4"/>
  <c r="M597" i="4"/>
  <c r="O597" i="4" s="1"/>
  <c r="P597" i="4" s="1"/>
  <c r="M598" i="4"/>
  <c r="O598" i="4" s="1"/>
  <c r="P598" i="4" s="1"/>
  <c r="M599" i="4"/>
  <c r="M600" i="4"/>
  <c r="O600" i="4" s="1"/>
  <c r="P600" i="4" s="1"/>
  <c r="M601" i="4"/>
  <c r="O601" i="4" s="1"/>
  <c r="P601" i="4" s="1"/>
  <c r="M602" i="4"/>
  <c r="M603" i="4"/>
  <c r="O603" i="4" s="1"/>
  <c r="P603" i="4" s="1"/>
  <c r="M604" i="4"/>
  <c r="O604" i="4" s="1"/>
  <c r="P604" i="4" s="1"/>
  <c r="M605" i="4"/>
  <c r="M606" i="4"/>
  <c r="O606" i="4" s="1"/>
  <c r="P606" i="4" s="1"/>
  <c r="M607" i="4"/>
  <c r="O607" i="4" s="1"/>
  <c r="P607" i="4" s="1"/>
  <c r="M608" i="4"/>
  <c r="M609" i="4"/>
  <c r="O609" i="4" s="1"/>
  <c r="P609" i="4" s="1"/>
  <c r="M610" i="4"/>
  <c r="O610" i="4" s="1"/>
  <c r="P610" i="4" s="1"/>
  <c r="M611" i="4"/>
  <c r="M612" i="4"/>
  <c r="O612" i="4" s="1"/>
  <c r="P612" i="4" s="1"/>
  <c r="M613" i="4"/>
  <c r="O613" i="4" s="1"/>
  <c r="P613" i="4" s="1"/>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924" i="4"/>
  <c r="M925" i="4"/>
  <c r="M926" i="4"/>
  <c r="M927" i="4"/>
  <c r="M928" i="4"/>
  <c r="M485" i="4"/>
  <c r="A485" i="4"/>
  <c r="C485" i="4"/>
  <c r="E485" i="4"/>
  <c r="F485" i="4"/>
  <c r="F962" i="4" s="1"/>
  <c r="F1439" i="4" s="1"/>
  <c r="F1916" i="4" s="1"/>
  <c r="F2393" i="4" s="1"/>
  <c r="F2870" i="4" s="1"/>
  <c r="F3347" i="4" s="1"/>
  <c r="G485" i="4"/>
  <c r="K482" i="4"/>
  <c r="L482" i="4"/>
  <c r="A10" i="4"/>
  <c r="A487" i="4" s="1"/>
  <c r="B10" i="4"/>
  <c r="B487" i="4" s="1"/>
  <c r="C10" i="4"/>
  <c r="C487" i="4" s="1"/>
  <c r="D10" i="4"/>
  <c r="D487" i="4" s="1"/>
  <c r="M10" i="4"/>
  <c r="A11" i="4"/>
  <c r="A488" i="4" s="1"/>
  <c r="B11" i="4"/>
  <c r="B488" i="4" s="1"/>
  <c r="C11" i="4"/>
  <c r="C488" i="4" s="1"/>
  <c r="D11" i="4"/>
  <c r="D488" i="4" s="1"/>
  <c r="E11" i="4"/>
  <c r="E488" i="4" s="1"/>
  <c r="M11" i="4"/>
  <c r="A12" i="4"/>
  <c r="A489" i="4" s="1"/>
  <c r="B12" i="4"/>
  <c r="B489" i="4" s="1"/>
  <c r="C12" i="4"/>
  <c r="C489" i="4" s="1"/>
  <c r="D12" i="4"/>
  <c r="D489" i="4" s="1"/>
  <c r="E12" i="4"/>
  <c r="E489" i="4" s="1"/>
  <c r="M12" i="4"/>
  <c r="A13" i="4"/>
  <c r="A490" i="4" s="1"/>
  <c r="B13" i="4"/>
  <c r="B490" i="4" s="1"/>
  <c r="C13" i="4"/>
  <c r="C490" i="4" s="1"/>
  <c r="D13" i="4"/>
  <c r="D490" i="4" s="1"/>
  <c r="E13" i="4"/>
  <c r="E490" i="4" s="1"/>
  <c r="M13" i="4"/>
  <c r="A14" i="4"/>
  <c r="A491" i="4" s="1"/>
  <c r="B14" i="4"/>
  <c r="B491" i="4" s="1"/>
  <c r="C14" i="4"/>
  <c r="C491" i="4" s="1"/>
  <c r="D14" i="4"/>
  <c r="D491" i="4" s="1"/>
  <c r="E14" i="4"/>
  <c r="E491" i="4" s="1"/>
  <c r="M14" i="4"/>
  <c r="A15" i="4"/>
  <c r="A492" i="4" s="1"/>
  <c r="B15" i="4"/>
  <c r="B492" i="4" s="1"/>
  <c r="C15" i="4"/>
  <c r="C492" i="4" s="1"/>
  <c r="D15" i="4"/>
  <c r="D492" i="4" s="1"/>
  <c r="E15" i="4"/>
  <c r="E492" i="4" s="1"/>
  <c r="M15" i="4"/>
  <c r="A16" i="4"/>
  <c r="A493" i="4" s="1"/>
  <c r="B16" i="4"/>
  <c r="B493" i="4" s="1"/>
  <c r="C16" i="4"/>
  <c r="C493" i="4" s="1"/>
  <c r="D16" i="4"/>
  <c r="D493" i="4" s="1"/>
  <c r="E16" i="4"/>
  <c r="E493" i="4" s="1"/>
  <c r="M16" i="4"/>
  <c r="A17" i="4"/>
  <c r="A494" i="4" s="1"/>
  <c r="B17" i="4"/>
  <c r="B494" i="4" s="1"/>
  <c r="C17" i="4"/>
  <c r="C494" i="4" s="1"/>
  <c r="D17" i="4"/>
  <c r="D494" i="4" s="1"/>
  <c r="M17" i="4"/>
  <c r="A18" i="4"/>
  <c r="A495" i="4" s="1"/>
  <c r="B18" i="4"/>
  <c r="B495" i="4" s="1"/>
  <c r="C18" i="4"/>
  <c r="C495" i="4" s="1"/>
  <c r="D18" i="4"/>
  <c r="D495" i="4" s="1"/>
  <c r="E18" i="4"/>
  <c r="E495" i="4" s="1"/>
  <c r="M18" i="4"/>
  <c r="A19" i="4"/>
  <c r="A496" i="4" s="1"/>
  <c r="B19" i="4"/>
  <c r="B496" i="4" s="1"/>
  <c r="C19" i="4"/>
  <c r="C496" i="4" s="1"/>
  <c r="D19" i="4"/>
  <c r="D496" i="4" s="1"/>
  <c r="E19" i="4"/>
  <c r="E496" i="4" s="1"/>
  <c r="M19" i="4"/>
  <c r="A20" i="4"/>
  <c r="A497" i="4" s="1"/>
  <c r="B20" i="4"/>
  <c r="B497" i="4" s="1"/>
  <c r="C20" i="4"/>
  <c r="C497" i="4" s="1"/>
  <c r="D20" i="4"/>
  <c r="D497" i="4" s="1"/>
  <c r="E20" i="4"/>
  <c r="E497" i="4" s="1"/>
  <c r="M20" i="4"/>
  <c r="A21" i="4"/>
  <c r="A498" i="4" s="1"/>
  <c r="B21" i="4"/>
  <c r="B498" i="4" s="1"/>
  <c r="C21" i="4"/>
  <c r="C498" i="4" s="1"/>
  <c r="D21" i="4"/>
  <c r="D498" i="4" s="1"/>
  <c r="E21" i="4"/>
  <c r="E498" i="4" s="1"/>
  <c r="M21" i="4"/>
  <c r="A22" i="4"/>
  <c r="A499" i="4" s="1"/>
  <c r="B22" i="4"/>
  <c r="B499" i="4" s="1"/>
  <c r="C22" i="4"/>
  <c r="C499" i="4" s="1"/>
  <c r="D22" i="4"/>
  <c r="D499" i="4" s="1"/>
  <c r="E22" i="4"/>
  <c r="E499" i="4" s="1"/>
  <c r="M22" i="4"/>
  <c r="A23" i="4"/>
  <c r="A500" i="4" s="1"/>
  <c r="B23" i="4"/>
  <c r="B500" i="4" s="1"/>
  <c r="C23" i="4"/>
  <c r="C500" i="4" s="1"/>
  <c r="D23" i="4"/>
  <c r="D500" i="4" s="1"/>
  <c r="E23" i="4"/>
  <c r="E500" i="4" s="1"/>
  <c r="M23" i="4"/>
  <c r="A24" i="4"/>
  <c r="A501" i="4" s="1"/>
  <c r="B24" i="4"/>
  <c r="B501" i="4" s="1"/>
  <c r="C24" i="4"/>
  <c r="C501" i="4" s="1"/>
  <c r="D24" i="4"/>
  <c r="D501" i="4" s="1"/>
  <c r="E24" i="4"/>
  <c r="E501" i="4" s="1"/>
  <c r="M24" i="4"/>
  <c r="A25" i="4"/>
  <c r="A502" i="4" s="1"/>
  <c r="B25" i="4"/>
  <c r="B502" i="4" s="1"/>
  <c r="C25" i="4"/>
  <c r="C502" i="4" s="1"/>
  <c r="D25" i="4"/>
  <c r="D502" i="4" s="1"/>
  <c r="E25" i="4"/>
  <c r="E502" i="4" s="1"/>
  <c r="M25" i="4"/>
  <c r="A26" i="4"/>
  <c r="A503" i="4" s="1"/>
  <c r="B26" i="4"/>
  <c r="B503" i="4" s="1"/>
  <c r="C26" i="4"/>
  <c r="C503" i="4" s="1"/>
  <c r="D26" i="4"/>
  <c r="D503" i="4" s="1"/>
  <c r="E26" i="4"/>
  <c r="E503" i="4" s="1"/>
  <c r="M26" i="4"/>
  <c r="A27" i="4"/>
  <c r="A504" i="4" s="1"/>
  <c r="B27" i="4"/>
  <c r="B504" i="4" s="1"/>
  <c r="C27" i="4"/>
  <c r="C504" i="4" s="1"/>
  <c r="D27" i="4"/>
  <c r="D504" i="4" s="1"/>
  <c r="E27" i="4"/>
  <c r="E504" i="4" s="1"/>
  <c r="M27" i="4"/>
  <c r="A28" i="4"/>
  <c r="A505" i="4" s="1"/>
  <c r="B28" i="4"/>
  <c r="B505" i="4" s="1"/>
  <c r="C28" i="4"/>
  <c r="C505" i="4" s="1"/>
  <c r="D28" i="4"/>
  <c r="D505" i="4" s="1"/>
  <c r="E28" i="4"/>
  <c r="E505" i="4" s="1"/>
  <c r="M28" i="4"/>
  <c r="A29" i="4"/>
  <c r="A506" i="4" s="1"/>
  <c r="B29" i="4"/>
  <c r="B506" i="4" s="1"/>
  <c r="C29" i="4"/>
  <c r="C506" i="4" s="1"/>
  <c r="D29" i="4"/>
  <c r="D506" i="4" s="1"/>
  <c r="E29" i="4"/>
  <c r="E506" i="4" s="1"/>
  <c r="M29" i="4"/>
  <c r="A30" i="4"/>
  <c r="A507" i="4" s="1"/>
  <c r="B30" i="4"/>
  <c r="B507" i="4" s="1"/>
  <c r="C30" i="4"/>
  <c r="C507" i="4" s="1"/>
  <c r="D30" i="4"/>
  <c r="D507" i="4" s="1"/>
  <c r="E30" i="4"/>
  <c r="E507" i="4" s="1"/>
  <c r="M30" i="4"/>
  <c r="A31" i="4"/>
  <c r="A508" i="4" s="1"/>
  <c r="B31" i="4"/>
  <c r="B508" i="4" s="1"/>
  <c r="C31" i="4"/>
  <c r="C508" i="4" s="1"/>
  <c r="D31" i="4"/>
  <c r="D508" i="4" s="1"/>
  <c r="M31" i="4"/>
  <c r="A32" i="4"/>
  <c r="A509" i="4" s="1"/>
  <c r="B32" i="4"/>
  <c r="B509" i="4" s="1"/>
  <c r="C32" i="4"/>
  <c r="C509" i="4" s="1"/>
  <c r="D32" i="4"/>
  <c r="D509" i="4" s="1"/>
  <c r="E32" i="4"/>
  <c r="E509" i="4" s="1"/>
  <c r="M32" i="4"/>
  <c r="A33" i="4"/>
  <c r="A510" i="4" s="1"/>
  <c r="B33" i="4"/>
  <c r="B510" i="4" s="1"/>
  <c r="C33" i="4"/>
  <c r="C510" i="4" s="1"/>
  <c r="D33" i="4"/>
  <c r="D510" i="4" s="1"/>
  <c r="E33" i="4"/>
  <c r="E510" i="4" s="1"/>
  <c r="M33" i="4"/>
  <c r="A34" i="4"/>
  <c r="A511" i="4" s="1"/>
  <c r="B34" i="4"/>
  <c r="B511" i="4" s="1"/>
  <c r="C34" i="4"/>
  <c r="C511" i="4" s="1"/>
  <c r="D34" i="4"/>
  <c r="D511" i="4" s="1"/>
  <c r="E34" i="4"/>
  <c r="E511" i="4" s="1"/>
  <c r="M34" i="4"/>
  <c r="A35" i="4"/>
  <c r="A512" i="4" s="1"/>
  <c r="B35" i="4"/>
  <c r="B512" i="4" s="1"/>
  <c r="C35" i="4"/>
  <c r="C512" i="4" s="1"/>
  <c r="D35" i="4"/>
  <c r="D512" i="4" s="1"/>
  <c r="E35" i="4"/>
  <c r="E512" i="4" s="1"/>
  <c r="M35" i="4"/>
  <c r="A36" i="4"/>
  <c r="A513" i="4" s="1"/>
  <c r="B36" i="4"/>
  <c r="B513" i="4" s="1"/>
  <c r="C36" i="4"/>
  <c r="C513" i="4" s="1"/>
  <c r="D36" i="4"/>
  <c r="D513" i="4" s="1"/>
  <c r="E36" i="4"/>
  <c r="E513" i="4" s="1"/>
  <c r="M36" i="4"/>
  <c r="A37" i="4"/>
  <c r="A514" i="4" s="1"/>
  <c r="B37" i="4"/>
  <c r="B514" i="4" s="1"/>
  <c r="C37" i="4"/>
  <c r="C514" i="4" s="1"/>
  <c r="D37" i="4"/>
  <c r="D514" i="4" s="1"/>
  <c r="E37" i="4"/>
  <c r="E514" i="4" s="1"/>
  <c r="M37" i="4"/>
  <c r="A38" i="4"/>
  <c r="A515" i="4" s="1"/>
  <c r="B38" i="4"/>
  <c r="B515" i="4" s="1"/>
  <c r="C38" i="4"/>
  <c r="C515" i="4" s="1"/>
  <c r="D38" i="4"/>
  <c r="D515" i="4" s="1"/>
  <c r="E38" i="4"/>
  <c r="E515" i="4" s="1"/>
  <c r="M38" i="4"/>
  <c r="A39" i="4"/>
  <c r="A516" i="4" s="1"/>
  <c r="B39" i="4"/>
  <c r="B516" i="4" s="1"/>
  <c r="C39" i="4"/>
  <c r="C516" i="4" s="1"/>
  <c r="D39" i="4"/>
  <c r="D516" i="4" s="1"/>
  <c r="E39" i="4"/>
  <c r="E516" i="4" s="1"/>
  <c r="M39" i="4"/>
  <c r="A40" i="4"/>
  <c r="A517" i="4" s="1"/>
  <c r="B40" i="4"/>
  <c r="B517" i="4" s="1"/>
  <c r="C40" i="4"/>
  <c r="C517" i="4" s="1"/>
  <c r="D40" i="4"/>
  <c r="D517" i="4" s="1"/>
  <c r="E40" i="4"/>
  <c r="E517" i="4" s="1"/>
  <c r="M40" i="4"/>
  <c r="A41" i="4"/>
  <c r="A518" i="4" s="1"/>
  <c r="B41" i="4"/>
  <c r="B518" i="4" s="1"/>
  <c r="C41" i="4"/>
  <c r="C518" i="4" s="1"/>
  <c r="D41" i="4"/>
  <c r="D518" i="4" s="1"/>
  <c r="E41" i="4"/>
  <c r="E518" i="4" s="1"/>
  <c r="M41" i="4"/>
  <c r="A42" i="4"/>
  <c r="A519" i="4" s="1"/>
  <c r="B42" i="4"/>
  <c r="B519" i="4" s="1"/>
  <c r="C42" i="4"/>
  <c r="C519" i="4" s="1"/>
  <c r="D42" i="4"/>
  <c r="D519" i="4" s="1"/>
  <c r="E42" i="4"/>
  <c r="E519" i="4" s="1"/>
  <c r="M42" i="4"/>
  <c r="A43" i="4"/>
  <c r="A520" i="4" s="1"/>
  <c r="B43" i="4"/>
  <c r="B520" i="4" s="1"/>
  <c r="C43" i="4"/>
  <c r="C520" i="4" s="1"/>
  <c r="D43" i="4"/>
  <c r="D520" i="4" s="1"/>
  <c r="E43" i="4"/>
  <c r="E520" i="4" s="1"/>
  <c r="M43" i="4"/>
  <c r="A44" i="4"/>
  <c r="A521" i="4" s="1"/>
  <c r="B44" i="4"/>
  <c r="B521" i="4" s="1"/>
  <c r="C44" i="4"/>
  <c r="C521" i="4" s="1"/>
  <c r="D44" i="4"/>
  <c r="D521" i="4" s="1"/>
  <c r="E44" i="4"/>
  <c r="E521" i="4" s="1"/>
  <c r="M44" i="4"/>
  <c r="A45" i="4"/>
  <c r="A522" i="4" s="1"/>
  <c r="B45" i="4"/>
  <c r="B522" i="4" s="1"/>
  <c r="C45" i="4"/>
  <c r="C522" i="4" s="1"/>
  <c r="D45" i="4"/>
  <c r="D522" i="4" s="1"/>
  <c r="E45" i="4"/>
  <c r="E522" i="4" s="1"/>
  <c r="M45" i="4"/>
  <c r="A46" i="4"/>
  <c r="A523" i="4" s="1"/>
  <c r="B46" i="4"/>
  <c r="B523" i="4" s="1"/>
  <c r="C46" i="4"/>
  <c r="C523" i="4" s="1"/>
  <c r="D46" i="4"/>
  <c r="D523" i="4" s="1"/>
  <c r="E46" i="4"/>
  <c r="E523" i="4" s="1"/>
  <c r="M46" i="4"/>
  <c r="A47" i="4"/>
  <c r="A524" i="4" s="1"/>
  <c r="B47" i="4"/>
  <c r="B524" i="4" s="1"/>
  <c r="C47" i="4"/>
  <c r="C524" i="4" s="1"/>
  <c r="D47" i="4"/>
  <c r="D524" i="4" s="1"/>
  <c r="E47" i="4"/>
  <c r="E524" i="4" s="1"/>
  <c r="M47" i="4"/>
  <c r="A48" i="4"/>
  <c r="A525" i="4" s="1"/>
  <c r="B48" i="4"/>
  <c r="B525" i="4" s="1"/>
  <c r="C48" i="4"/>
  <c r="C525" i="4" s="1"/>
  <c r="D48" i="4"/>
  <c r="D525" i="4" s="1"/>
  <c r="E48" i="4"/>
  <c r="E525" i="4" s="1"/>
  <c r="M48" i="4"/>
  <c r="A49" i="4"/>
  <c r="A526" i="4" s="1"/>
  <c r="B49" i="4"/>
  <c r="B526" i="4" s="1"/>
  <c r="C49" i="4"/>
  <c r="C526" i="4" s="1"/>
  <c r="D49" i="4"/>
  <c r="D526" i="4" s="1"/>
  <c r="E49" i="4"/>
  <c r="E526" i="4" s="1"/>
  <c r="M49" i="4"/>
  <c r="A50" i="4"/>
  <c r="A527" i="4" s="1"/>
  <c r="B50" i="4"/>
  <c r="B527" i="4" s="1"/>
  <c r="C50" i="4"/>
  <c r="C527" i="4" s="1"/>
  <c r="D50" i="4"/>
  <c r="D527" i="4" s="1"/>
  <c r="E50" i="4"/>
  <c r="E527" i="4" s="1"/>
  <c r="M50" i="4"/>
  <c r="A51" i="4"/>
  <c r="A528" i="4" s="1"/>
  <c r="B51" i="4"/>
  <c r="B528" i="4" s="1"/>
  <c r="C51" i="4"/>
  <c r="C528" i="4" s="1"/>
  <c r="D51" i="4"/>
  <c r="D528" i="4" s="1"/>
  <c r="E51" i="4"/>
  <c r="E528" i="4" s="1"/>
  <c r="M51" i="4"/>
  <c r="A52" i="4"/>
  <c r="A529" i="4" s="1"/>
  <c r="B52" i="4"/>
  <c r="B529" i="4" s="1"/>
  <c r="C52" i="4"/>
  <c r="C529" i="4" s="1"/>
  <c r="D52" i="4"/>
  <c r="D529" i="4" s="1"/>
  <c r="E52" i="4"/>
  <c r="E529" i="4" s="1"/>
  <c r="M52" i="4"/>
  <c r="A53" i="4"/>
  <c r="A530" i="4" s="1"/>
  <c r="B53" i="4"/>
  <c r="B530" i="4" s="1"/>
  <c r="C53" i="4"/>
  <c r="C530" i="4" s="1"/>
  <c r="D53" i="4"/>
  <c r="D530" i="4" s="1"/>
  <c r="E53" i="4"/>
  <c r="E530" i="4" s="1"/>
  <c r="M53" i="4"/>
  <c r="A54" i="4"/>
  <c r="A531" i="4" s="1"/>
  <c r="B54" i="4"/>
  <c r="B531" i="4" s="1"/>
  <c r="C54" i="4"/>
  <c r="C531" i="4" s="1"/>
  <c r="D54" i="4"/>
  <c r="D531" i="4" s="1"/>
  <c r="E54" i="4"/>
  <c r="E531" i="4" s="1"/>
  <c r="M54" i="4"/>
  <c r="A55" i="4"/>
  <c r="A532" i="4" s="1"/>
  <c r="B55" i="4"/>
  <c r="B532" i="4" s="1"/>
  <c r="C55" i="4"/>
  <c r="C532" i="4" s="1"/>
  <c r="D55" i="4"/>
  <c r="D532" i="4" s="1"/>
  <c r="E55" i="4"/>
  <c r="E532" i="4" s="1"/>
  <c r="M55" i="4"/>
  <c r="A56" i="4"/>
  <c r="A533" i="4" s="1"/>
  <c r="B56" i="4"/>
  <c r="B533" i="4" s="1"/>
  <c r="C56" i="4"/>
  <c r="C533" i="4" s="1"/>
  <c r="D56" i="4"/>
  <c r="D533" i="4" s="1"/>
  <c r="E56" i="4"/>
  <c r="E533" i="4" s="1"/>
  <c r="M56" i="4"/>
  <c r="A57" i="4"/>
  <c r="A534" i="4" s="1"/>
  <c r="B57" i="4"/>
  <c r="B534" i="4" s="1"/>
  <c r="C57" i="4"/>
  <c r="C534" i="4" s="1"/>
  <c r="D57" i="4"/>
  <c r="D534" i="4" s="1"/>
  <c r="E57" i="4"/>
  <c r="E534" i="4" s="1"/>
  <c r="M57" i="4"/>
  <c r="A58" i="4"/>
  <c r="A535" i="4" s="1"/>
  <c r="B58" i="4"/>
  <c r="B535" i="4" s="1"/>
  <c r="C58" i="4"/>
  <c r="C535" i="4" s="1"/>
  <c r="D58" i="4"/>
  <c r="D535" i="4" s="1"/>
  <c r="E58" i="4"/>
  <c r="E535" i="4" s="1"/>
  <c r="M58" i="4"/>
  <c r="A59" i="4"/>
  <c r="A536" i="4" s="1"/>
  <c r="B59" i="4"/>
  <c r="B536" i="4" s="1"/>
  <c r="C59" i="4"/>
  <c r="C536" i="4" s="1"/>
  <c r="D59" i="4"/>
  <c r="D536" i="4" s="1"/>
  <c r="E59" i="4"/>
  <c r="E536" i="4" s="1"/>
  <c r="M59" i="4"/>
  <c r="A60" i="4"/>
  <c r="A537" i="4" s="1"/>
  <c r="B60" i="4"/>
  <c r="B537" i="4" s="1"/>
  <c r="C60" i="4"/>
  <c r="C537" i="4" s="1"/>
  <c r="D60" i="4"/>
  <c r="D537" i="4" s="1"/>
  <c r="E60" i="4"/>
  <c r="E537" i="4" s="1"/>
  <c r="M60" i="4"/>
  <c r="A61" i="4"/>
  <c r="A538" i="4" s="1"/>
  <c r="B61" i="4"/>
  <c r="B538" i="4" s="1"/>
  <c r="C61" i="4"/>
  <c r="C538" i="4" s="1"/>
  <c r="D61" i="4"/>
  <c r="D538" i="4" s="1"/>
  <c r="E61" i="4"/>
  <c r="E538" i="4" s="1"/>
  <c r="M61" i="4"/>
  <c r="A62" i="4"/>
  <c r="A539" i="4" s="1"/>
  <c r="B62" i="4"/>
  <c r="B539" i="4" s="1"/>
  <c r="C62" i="4"/>
  <c r="C539" i="4" s="1"/>
  <c r="D62" i="4"/>
  <c r="D539" i="4" s="1"/>
  <c r="E62" i="4"/>
  <c r="E539" i="4" s="1"/>
  <c r="M62" i="4"/>
  <c r="A63" i="4"/>
  <c r="A540" i="4" s="1"/>
  <c r="B63" i="4"/>
  <c r="B540" i="4" s="1"/>
  <c r="C63" i="4"/>
  <c r="C540" i="4" s="1"/>
  <c r="D63" i="4"/>
  <c r="D540" i="4" s="1"/>
  <c r="E63" i="4"/>
  <c r="E540" i="4" s="1"/>
  <c r="M63" i="4"/>
  <c r="A64" i="4"/>
  <c r="A541" i="4" s="1"/>
  <c r="B64" i="4"/>
  <c r="B541" i="4" s="1"/>
  <c r="C64" i="4"/>
  <c r="C541" i="4" s="1"/>
  <c r="D64" i="4"/>
  <c r="D541" i="4" s="1"/>
  <c r="E64" i="4"/>
  <c r="E541" i="4" s="1"/>
  <c r="M64" i="4"/>
  <c r="A65" i="4"/>
  <c r="A542" i="4" s="1"/>
  <c r="B65" i="4"/>
  <c r="B542" i="4" s="1"/>
  <c r="C65" i="4"/>
  <c r="C542" i="4" s="1"/>
  <c r="D65" i="4"/>
  <c r="D542" i="4" s="1"/>
  <c r="E65" i="4"/>
  <c r="E542" i="4" s="1"/>
  <c r="M65" i="4"/>
  <c r="A66" i="4"/>
  <c r="A543" i="4" s="1"/>
  <c r="B66" i="4"/>
  <c r="B543" i="4" s="1"/>
  <c r="C66" i="4"/>
  <c r="C543" i="4" s="1"/>
  <c r="D66" i="4"/>
  <c r="D543" i="4" s="1"/>
  <c r="E66" i="4"/>
  <c r="E543" i="4" s="1"/>
  <c r="M66" i="4"/>
  <c r="A67" i="4"/>
  <c r="A544" i="4" s="1"/>
  <c r="B67" i="4"/>
  <c r="B544" i="4" s="1"/>
  <c r="C67" i="4"/>
  <c r="C544" i="4" s="1"/>
  <c r="D67" i="4"/>
  <c r="D544" i="4" s="1"/>
  <c r="E67" i="4"/>
  <c r="E544" i="4" s="1"/>
  <c r="M67" i="4"/>
  <c r="A68" i="4"/>
  <c r="A545" i="4" s="1"/>
  <c r="B68" i="4"/>
  <c r="B545" i="4" s="1"/>
  <c r="C68" i="4"/>
  <c r="C545" i="4" s="1"/>
  <c r="D68" i="4"/>
  <c r="D545" i="4" s="1"/>
  <c r="E68" i="4"/>
  <c r="E545" i="4" s="1"/>
  <c r="M68" i="4"/>
  <c r="A69" i="4"/>
  <c r="A546" i="4" s="1"/>
  <c r="B69" i="4"/>
  <c r="B546" i="4" s="1"/>
  <c r="C69" i="4"/>
  <c r="C546" i="4" s="1"/>
  <c r="D69" i="4"/>
  <c r="D546" i="4" s="1"/>
  <c r="E69" i="4"/>
  <c r="E546" i="4" s="1"/>
  <c r="M69" i="4"/>
  <c r="A70" i="4"/>
  <c r="A547" i="4" s="1"/>
  <c r="B70" i="4"/>
  <c r="B547" i="4" s="1"/>
  <c r="C70" i="4"/>
  <c r="C547" i="4" s="1"/>
  <c r="D70" i="4"/>
  <c r="D547" i="4" s="1"/>
  <c r="E70" i="4"/>
  <c r="E547" i="4" s="1"/>
  <c r="M70" i="4"/>
  <c r="A71" i="4"/>
  <c r="A548" i="4" s="1"/>
  <c r="B71" i="4"/>
  <c r="B548" i="4" s="1"/>
  <c r="C71" i="4"/>
  <c r="C548" i="4" s="1"/>
  <c r="D71" i="4"/>
  <c r="D548" i="4" s="1"/>
  <c r="E71" i="4"/>
  <c r="E548" i="4" s="1"/>
  <c r="M71" i="4"/>
  <c r="A72" i="4"/>
  <c r="A549" i="4" s="1"/>
  <c r="B72" i="4"/>
  <c r="B549" i="4" s="1"/>
  <c r="C72" i="4"/>
  <c r="C549" i="4" s="1"/>
  <c r="D72" i="4"/>
  <c r="D549" i="4" s="1"/>
  <c r="E72" i="4"/>
  <c r="E549" i="4" s="1"/>
  <c r="M72" i="4"/>
  <c r="A73" i="4"/>
  <c r="A550" i="4" s="1"/>
  <c r="B73" i="4"/>
  <c r="B550" i="4" s="1"/>
  <c r="C73" i="4"/>
  <c r="C550" i="4" s="1"/>
  <c r="D73" i="4"/>
  <c r="D550" i="4" s="1"/>
  <c r="E73" i="4"/>
  <c r="E550" i="4" s="1"/>
  <c r="M73" i="4"/>
  <c r="A74" i="4"/>
  <c r="A551" i="4" s="1"/>
  <c r="B74" i="4"/>
  <c r="B551" i="4" s="1"/>
  <c r="C74" i="4"/>
  <c r="C551" i="4" s="1"/>
  <c r="D74" i="4"/>
  <c r="D551" i="4" s="1"/>
  <c r="E74" i="4"/>
  <c r="E551" i="4" s="1"/>
  <c r="M74" i="4"/>
  <c r="A75" i="4"/>
  <c r="A552" i="4" s="1"/>
  <c r="B75" i="4"/>
  <c r="B552" i="4" s="1"/>
  <c r="C75" i="4"/>
  <c r="C552" i="4" s="1"/>
  <c r="D75" i="4"/>
  <c r="D552" i="4" s="1"/>
  <c r="E75" i="4"/>
  <c r="E552" i="4" s="1"/>
  <c r="M75" i="4"/>
  <c r="A76" i="4"/>
  <c r="A553" i="4" s="1"/>
  <c r="B76" i="4"/>
  <c r="B553" i="4" s="1"/>
  <c r="C76" i="4"/>
  <c r="C553" i="4" s="1"/>
  <c r="D76" i="4"/>
  <c r="D553" i="4" s="1"/>
  <c r="E76" i="4"/>
  <c r="E553" i="4" s="1"/>
  <c r="M76" i="4"/>
  <c r="A77" i="4"/>
  <c r="A554" i="4" s="1"/>
  <c r="B77" i="4"/>
  <c r="B554" i="4" s="1"/>
  <c r="C77" i="4"/>
  <c r="C554" i="4" s="1"/>
  <c r="D77" i="4"/>
  <c r="D554" i="4" s="1"/>
  <c r="E77" i="4"/>
  <c r="E554" i="4" s="1"/>
  <c r="M77" i="4"/>
  <c r="A78" i="4"/>
  <c r="A555" i="4" s="1"/>
  <c r="B78" i="4"/>
  <c r="B555" i="4" s="1"/>
  <c r="C78" i="4"/>
  <c r="C555" i="4" s="1"/>
  <c r="D78" i="4"/>
  <c r="D555" i="4" s="1"/>
  <c r="E78" i="4"/>
  <c r="E555" i="4" s="1"/>
  <c r="M78" i="4"/>
  <c r="A79" i="4"/>
  <c r="A556" i="4" s="1"/>
  <c r="B79" i="4"/>
  <c r="B556" i="4" s="1"/>
  <c r="C79" i="4"/>
  <c r="C556" i="4" s="1"/>
  <c r="D79" i="4"/>
  <c r="D556" i="4" s="1"/>
  <c r="E79" i="4"/>
  <c r="E556" i="4" s="1"/>
  <c r="M79" i="4"/>
  <c r="A80" i="4"/>
  <c r="A557" i="4" s="1"/>
  <c r="B80" i="4"/>
  <c r="B557" i="4" s="1"/>
  <c r="C80" i="4"/>
  <c r="C557" i="4" s="1"/>
  <c r="D80" i="4"/>
  <c r="D557" i="4" s="1"/>
  <c r="E80" i="4"/>
  <c r="E557" i="4" s="1"/>
  <c r="M80" i="4"/>
  <c r="A81" i="4"/>
  <c r="A558" i="4" s="1"/>
  <c r="B81" i="4"/>
  <c r="B558" i="4" s="1"/>
  <c r="C81" i="4"/>
  <c r="C558" i="4" s="1"/>
  <c r="D81" i="4"/>
  <c r="D558" i="4" s="1"/>
  <c r="E81" i="4"/>
  <c r="E558" i="4" s="1"/>
  <c r="M81" i="4"/>
  <c r="A82" i="4"/>
  <c r="A559" i="4" s="1"/>
  <c r="B82" i="4"/>
  <c r="B559" i="4" s="1"/>
  <c r="C82" i="4"/>
  <c r="C559" i="4" s="1"/>
  <c r="D82" i="4"/>
  <c r="D559" i="4" s="1"/>
  <c r="E82" i="4"/>
  <c r="E559" i="4" s="1"/>
  <c r="M82" i="4"/>
  <c r="A83" i="4"/>
  <c r="A560" i="4" s="1"/>
  <c r="B83" i="4"/>
  <c r="B560" i="4" s="1"/>
  <c r="C83" i="4"/>
  <c r="C560" i="4" s="1"/>
  <c r="D83" i="4"/>
  <c r="D560" i="4" s="1"/>
  <c r="E83" i="4"/>
  <c r="E560" i="4" s="1"/>
  <c r="M83" i="4"/>
  <c r="A84" i="4"/>
  <c r="A561" i="4" s="1"/>
  <c r="B84" i="4"/>
  <c r="B561" i="4" s="1"/>
  <c r="C84" i="4"/>
  <c r="C561" i="4" s="1"/>
  <c r="D84" i="4"/>
  <c r="D561" i="4" s="1"/>
  <c r="E84" i="4"/>
  <c r="E561" i="4" s="1"/>
  <c r="M84" i="4"/>
  <c r="A85" i="4"/>
  <c r="A562" i="4" s="1"/>
  <c r="B85" i="4"/>
  <c r="B562" i="4" s="1"/>
  <c r="C85" i="4"/>
  <c r="C562" i="4" s="1"/>
  <c r="D85" i="4"/>
  <c r="D562" i="4" s="1"/>
  <c r="E85" i="4"/>
  <c r="E562" i="4" s="1"/>
  <c r="M85" i="4"/>
  <c r="A86" i="4"/>
  <c r="A563" i="4" s="1"/>
  <c r="B86" i="4"/>
  <c r="B563" i="4" s="1"/>
  <c r="C86" i="4"/>
  <c r="C563" i="4" s="1"/>
  <c r="D86" i="4"/>
  <c r="D563" i="4" s="1"/>
  <c r="E86" i="4"/>
  <c r="E563" i="4" s="1"/>
  <c r="M86" i="4"/>
  <c r="A87" i="4"/>
  <c r="A564" i="4" s="1"/>
  <c r="B87" i="4"/>
  <c r="B564" i="4" s="1"/>
  <c r="C87" i="4"/>
  <c r="C564" i="4" s="1"/>
  <c r="D87" i="4"/>
  <c r="D564" i="4" s="1"/>
  <c r="E87" i="4"/>
  <c r="E564" i="4" s="1"/>
  <c r="M87" i="4"/>
  <c r="A88" i="4"/>
  <c r="A565" i="4" s="1"/>
  <c r="B88" i="4"/>
  <c r="B565" i="4" s="1"/>
  <c r="C88" i="4"/>
  <c r="C565" i="4" s="1"/>
  <c r="D88" i="4"/>
  <c r="D565" i="4" s="1"/>
  <c r="E88" i="4"/>
  <c r="E565" i="4" s="1"/>
  <c r="M88" i="4"/>
  <c r="A89" i="4"/>
  <c r="A566" i="4" s="1"/>
  <c r="B89" i="4"/>
  <c r="B566" i="4" s="1"/>
  <c r="C89" i="4"/>
  <c r="C566" i="4" s="1"/>
  <c r="D89" i="4"/>
  <c r="D566" i="4" s="1"/>
  <c r="E89" i="4"/>
  <c r="E566" i="4" s="1"/>
  <c r="M89" i="4"/>
  <c r="A90" i="4"/>
  <c r="A567" i="4" s="1"/>
  <c r="B90" i="4"/>
  <c r="B567" i="4" s="1"/>
  <c r="C90" i="4"/>
  <c r="C567" i="4" s="1"/>
  <c r="D90" i="4"/>
  <c r="D567" i="4" s="1"/>
  <c r="E90" i="4"/>
  <c r="E567" i="4" s="1"/>
  <c r="M90" i="4"/>
  <c r="A91" i="4"/>
  <c r="A568" i="4" s="1"/>
  <c r="B91" i="4"/>
  <c r="B568" i="4" s="1"/>
  <c r="C91" i="4"/>
  <c r="C568" i="4" s="1"/>
  <c r="D91" i="4"/>
  <c r="D568" i="4" s="1"/>
  <c r="E91" i="4"/>
  <c r="E568" i="4" s="1"/>
  <c r="M91" i="4"/>
  <c r="A92" i="4"/>
  <c r="A569" i="4" s="1"/>
  <c r="B92" i="4"/>
  <c r="B569" i="4" s="1"/>
  <c r="C92" i="4"/>
  <c r="C569" i="4" s="1"/>
  <c r="D92" i="4"/>
  <c r="D569" i="4" s="1"/>
  <c r="E92" i="4"/>
  <c r="E569" i="4" s="1"/>
  <c r="M92" i="4"/>
  <c r="A93" i="4"/>
  <c r="A570" i="4" s="1"/>
  <c r="B93" i="4"/>
  <c r="B570" i="4" s="1"/>
  <c r="C93" i="4"/>
  <c r="C570" i="4" s="1"/>
  <c r="D93" i="4"/>
  <c r="D570" i="4" s="1"/>
  <c r="E93" i="4"/>
  <c r="E570" i="4" s="1"/>
  <c r="M93" i="4"/>
  <c r="A94" i="4"/>
  <c r="A571" i="4" s="1"/>
  <c r="B94" i="4"/>
  <c r="B571" i="4" s="1"/>
  <c r="C94" i="4"/>
  <c r="C571" i="4" s="1"/>
  <c r="D94" i="4"/>
  <c r="D571" i="4" s="1"/>
  <c r="M94" i="4"/>
  <c r="A95" i="4"/>
  <c r="A572" i="4" s="1"/>
  <c r="B95" i="4"/>
  <c r="B572" i="4" s="1"/>
  <c r="C95" i="4"/>
  <c r="C572" i="4" s="1"/>
  <c r="D95" i="4"/>
  <c r="D572" i="4" s="1"/>
  <c r="E95" i="4"/>
  <c r="E572" i="4" s="1"/>
  <c r="M95" i="4"/>
  <c r="A96" i="4"/>
  <c r="A573" i="4" s="1"/>
  <c r="B96" i="4"/>
  <c r="B573" i="4" s="1"/>
  <c r="C96" i="4"/>
  <c r="C573" i="4" s="1"/>
  <c r="D96" i="4"/>
  <c r="D573" i="4" s="1"/>
  <c r="M96" i="4"/>
  <c r="A97" i="4"/>
  <c r="A574" i="4" s="1"/>
  <c r="B97" i="4"/>
  <c r="B574" i="4" s="1"/>
  <c r="C97" i="4"/>
  <c r="C574" i="4" s="1"/>
  <c r="D97" i="4"/>
  <c r="D574" i="4" s="1"/>
  <c r="E97" i="4"/>
  <c r="E574" i="4" s="1"/>
  <c r="M97" i="4"/>
  <c r="A98" i="4"/>
  <c r="A575" i="4" s="1"/>
  <c r="B98" i="4"/>
  <c r="B575" i="4" s="1"/>
  <c r="C98" i="4"/>
  <c r="C575" i="4" s="1"/>
  <c r="D98" i="4"/>
  <c r="D575" i="4" s="1"/>
  <c r="E98" i="4"/>
  <c r="E575" i="4" s="1"/>
  <c r="M98" i="4"/>
  <c r="A99" i="4"/>
  <c r="A576" i="4" s="1"/>
  <c r="B99" i="4"/>
  <c r="B576" i="4" s="1"/>
  <c r="C99" i="4"/>
  <c r="C576" i="4" s="1"/>
  <c r="D99" i="4"/>
  <c r="D576" i="4" s="1"/>
  <c r="E99" i="4"/>
  <c r="E576" i="4" s="1"/>
  <c r="M99" i="4"/>
  <c r="A100" i="4"/>
  <c r="A577" i="4" s="1"/>
  <c r="B100" i="4"/>
  <c r="B577" i="4" s="1"/>
  <c r="C100" i="4"/>
  <c r="C577" i="4" s="1"/>
  <c r="D100" i="4"/>
  <c r="D577" i="4" s="1"/>
  <c r="E100" i="4"/>
  <c r="E577" i="4" s="1"/>
  <c r="M100" i="4"/>
  <c r="A101" i="4"/>
  <c r="A578" i="4" s="1"/>
  <c r="B101" i="4"/>
  <c r="B578" i="4" s="1"/>
  <c r="C101" i="4"/>
  <c r="C578" i="4" s="1"/>
  <c r="D101" i="4"/>
  <c r="D578" i="4" s="1"/>
  <c r="E101" i="4"/>
  <c r="E578" i="4" s="1"/>
  <c r="M101" i="4"/>
  <c r="A102" i="4"/>
  <c r="A579" i="4" s="1"/>
  <c r="B102" i="4"/>
  <c r="B579" i="4" s="1"/>
  <c r="C102" i="4"/>
  <c r="C579" i="4" s="1"/>
  <c r="D102" i="4"/>
  <c r="D579" i="4" s="1"/>
  <c r="E102" i="4"/>
  <c r="E579" i="4" s="1"/>
  <c r="M102" i="4"/>
  <c r="A103" i="4"/>
  <c r="A580" i="4" s="1"/>
  <c r="B103" i="4"/>
  <c r="B580" i="4" s="1"/>
  <c r="C103" i="4"/>
  <c r="C580" i="4" s="1"/>
  <c r="D103" i="4"/>
  <c r="D580" i="4" s="1"/>
  <c r="E103" i="4"/>
  <c r="E580" i="4" s="1"/>
  <c r="M103" i="4"/>
  <c r="A104" i="4"/>
  <c r="A581" i="4" s="1"/>
  <c r="B104" i="4"/>
  <c r="B581" i="4" s="1"/>
  <c r="C104" i="4"/>
  <c r="C581" i="4" s="1"/>
  <c r="D104" i="4"/>
  <c r="D581" i="4" s="1"/>
  <c r="E104" i="4"/>
  <c r="E581" i="4" s="1"/>
  <c r="M104" i="4"/>
  <c r="A105" i="4"/>
  <c r="A582" i="4" s="1"/>
  <c r="B105" i="4"/>
  <c r="B582" i="4" s="1"/>
  <c r="C105" i="4"/>
  <c r="C582" i="4" s="1"/>
  <c r="D105" i="4"/>
  <c r="D582" i="4" s="1"/>
  <c r="E105" i="4"/>
  <c r="E582" i="4" s="1"/>
  <c r="M105" i="4"/>
  <c r="A106" i="4"/>
  <c r="A583" i="4" s="1"/>
  <c r="B106" i="4"/>
  <c r="B583" i="4" s="1"/>
  <c r="C106" i="4"/>
  <c r="C583" i="4" s="1"/>
  <c r="D106" i="4"/>
  <c r="D583" i="4" s="1"/>
  <c r="E106" i="4"/>
  <c r="E583" i="4" s="1"/>
  <c r="M106" i="4"/>
  <c r="A107" i="4"/>
  <c r="A584" i="4" s="1"/>
  <c r="B107" i="4"/>
  <c r="B584" i="4" s="1"/>
  <c r="C107" i="4"/>
  <c r="C584" i="4" s="1"/>
  <c r="D107" i="4"/>
  <c r="D584" i="4" s="1"/>
  <c r="E107" i="4"/>
  <c r="E584" i="4" s="1"/>
  <c r="M107" i="4"/>
  <c r="A108" i="4"/>
  <c r="A585" i="4" s="1"/>
  <c r="B108" i="4"/>
  <c r="B585" i="4" s="1"/>
  <c r="C108" i="4"/>
  <c r="C585" i="4" s="1"/>
  <c r="D108" i="4"/>
  <c r="D585" i="4" s="1"/>
  <c r="E108" i="4"/>
  <c r="E585" i="4" s="1"/>
  <c r="M108" i="4"/>
  <c r="A109" i="4"/>
  <c r="A586" i="4" s="1"/>
  <c r="B109" i="4"/>
  <c r="B586" i="4" s="1"/>
  <c r="C109" i="4"/>
  <c r="C586" i="4" s="1"/>
  <c r="D109" i="4"/>
  <c r="D586" i="4" s="1"/>
  <c r="E109" i="4"/>
  <c r="E586" i="4" s="1"/>
  <c r="M109" i="4"/>
  <c r="A110" i="4"/>
  <c r="A587" i="4" s="1"/>
  <c r="B110" i="4"/>
  <c r="B587" i="4" s="1"/>
  <c r="C110" i="4"/>
  <c r="C587" i="4" s="1"/>
  <c r="D110" i="4"/>
  <c r="D587" i="4" s="1"/>
  <c r="E110" i="4"/>
  <c r="E587" i="4" s="1"/>
  <c r="M110" i="4"/>
  <c r="A111" i="4"/>
  <c r="A588" i="4" s="1"/>
  <c r="B111" i="4"/>
  <c r="B588" i="4" s="1"/>
  <c r="C111" i="4"/>
  <c r="C588" i="4" s="1"/>
  <c r="D111" i="4"/>
  <c r="D588" i="4" s="1"/>
  <c r="E111" i="4"/>
  <c r="E588" i="4" s="1"/>
  <c r="M111" i="4"/>
  <c r="A112" i="4"/>
  <c r="A589" i="4" s="1"/>
  <c r="B112" i="4"/>
  <c r="B589" i="4" s="1"/>
  <c r="C112" i="4"/>
  <c r="C589" i="4" s="1"/>
  <c r="D112" i="4"/>
  <c r="D589" i="4" s="1"/>
  <c r="M112" i="4"/>
  <c r="O112" i="4" s="1"/>
  <c r="P112" i="4" s="1"/>
  <c r="A113" i="4"/>
  <c r="A590" i="4" s="1"/>
  <c r="B113" i="4"/>
  <c r="B590" i="4" s="1"/>
  <c r="M113" i="4"/>
  <c r="O113" i="4" s="1"/>
  <c r="P113" i="4" s="1"/>
  <c r="A114" i="4"/>
  <c r="A591" i="4" s="1"/>
  <c r="B114" i="4"/>
  <c r="B591" i="4" s="1"/>
  <c r="E114" i="4"/>
  <c r="E591" i="4" s="1"/>
  <c r="M114" i="4"/>
  <c r="A115" i="4"/>
  <c r="A592" i="4" s="1"/>
  <c r="B115" i="4"/>
  <c r="B592" i="4" s="1"/>
  <c r="C115" i="4"/>
  <c r="C592" i="4" s="1"/>
  <c r="D115" i="4"/>
  <c r="D592" i="4" s="1"/>
  <c r="M115" i="4"/>
  <c r="A116" i="4"/>
  <c r="A593" i="4" s="1"/>
  <c r="B116" i="4"/>
  <c r="B593" i="4" s="1"/>
  <c r="C116" i="4"/>
  <c r="C593" i="4" s="1"/>
  <c r="E116" i="4"/>
  <c r="E593" i="4" s="1"/>
  <c r="M116" i="4"/>
  <c r="O116" i="4" s="1"/>
  <c r="P116" i="4" s="1"/>
  <c r="A117" i="4"/>
  <c r="A594" i="4" s="1"/>
  <c r="B117" i="4"/>
  <c r="B594" i="4" s="1"/>
  <c r="C117" i="4"/>
  <c r="C594" i="4" s="1"/>
  <c r="E117" i="4"/>
  <c r="E594" i="4" s="1"/>
  <c r="M117" i="4"/>
  <c r="A118" i="4"/>
  <c r="A595" i="4" s="1"/>
  <c r="B118" i="4"/>
  <c r="B595" i="4" s="1"/>
  <c r="C118" i="4"/>
  <c r="C595" i="4" s="1"/>
  <c r="D118" i="4"/>
  <c r="D595" i="4" s="1"/>
  <c r="M118" i="4"/>
  <c r="A119" i="4"/>
  <c r="A596" i="4" s="1"/>
  <c r="B119" i="4"/>
  <c r="B596" i="4" s="1"/>
  <c r="E119" i="4"/>
  <c r="E596" i="4" s="1"/>
  <c r="M119" i="4"/>
  <c r="A120" i="4"/>
  <c r="A597" i="4" s="1"/>
  <c r="B120" i="4"/>
  <c r="B597" i="4" s="1"/>
  <c r="E120" i="4"/>
  <c r="E597" i="4" s="1"/>
  <c r="M120" i="4"/>
  <c r="A598" i="4"/>
  <c r="B598" i="4"/>
  <c r="E598" i="4"/>
  <c r="A599" i="4"/>
  <c r="B599" i="4"/>
  <c r="C599" i="4"/>
  <c r="D599" i="4"/>
  <c r="O122" i="4"/>
  <c r="P122" i="4" s="1"/>
  <c r="A600" i="4"/>
  <c r="B600" i="4"/>
  <c r="E600" i="4"/>
  <c r="A601" i="4"/>
  <c r="B601" i="4"/>
  <c r="E601" i="4"/>
  <c r="O124" i="4"/>
  <c r="P124" i="4" s="1"/>
  <c r="A602" i="4"/>
  <c r="B602" i="4"/>
  <c r="E602" i="4"/>
  <c r="O125" i="4"/>
  <c r="P125" i="4" s="1"/>
  <c r="A603" i="4"/>
  <c r="B603" i="4"/>
  <c r="E603" i="4"/>
  <c r="A604" i="4"/>
  <c r="B604" i="4"/>
  <c r="E604" i="4"/>
  <c r="A605" i="4"/>
  <c r="B605" i="4"/>
  <c r="E605" i="4"/>
  <c r="O128" i="4"/>
  <c r="P128" i="4" s="1"/>
  <c r="A606" i="4"/>
  <c r="B606" i="4"/>
  <c r="E606" i="4"/>
  <c r="A607" i="4"/>
  <c r="B607" i="4"/>
  <c r="E607" i="4"/>
  <c r="A608" i="4"/>
  <c r="B608" i="4"/>
  <c r="O131" i="4"/>
  <c r="P131" i="4" s="1"/>
  <c r="A609" i="4"/>
  <c r="B609" i="4"/>
  <c r="E609" i="4"/>
  <c r="A610" i="4"/>
  <c r="B610" i="4"/>
  <c r="E610" i="4"/>
  <c r="A611" i="4"/>
  <c r="B611" i="4"/>
  <c r="E611" i="4"/>
  <c r="O134" i="4"/>
  <c r="P134" i="4" s="1"/>
  <c r="A612" i="4"/>
  <c r="B612" i="4"/>
  <c r="E612" i="4"/>
  <c r="A613" i="4"/>
  <c r="B613" i="4"/>
  <c r="E613" i="4"/>
  <c r="A614" i="4"/>
  <c r="B614" i="4"/>
  <c r="E614" i="4"/>
  <c r="A615" i="4"/>
  <c r="B615" i="4"/>
  <c r="E615" i="4"/>
  <c r="A616" i="4"/>
  <c r="B616" i="4"/>
  <c r="D616" i="4"/>
  <c r="E616" i="4"/>
  <c r="A617" i="4"/>
  <c r="B617" i="4"/>
  <c r="D617" i="4"/>
  <c r="E617" i="4"/>
  <c r="A618" i="4"/>
  <c r="B618" i="4"/>
  <c r="D618" i="4"/>
  <c r="E618" i="4"/>
  <c r="A619" i="4"/>
  <c r="B619" i="4"/>
  <c r="D619" i="4"/>
  <c r="E619" i="4"/>
  <c r="A620" i="4"/>
  <c r="B620" i="4"/>
  <c r="D620" i="4"/>
  <c r="E620" i="4"/>
  <c r="A621" i="4"/>
  <c r="B621" i="4"/>
  <c r="D621" i="4"/>
  <c r="E621" i="4"/>
  <c r="A622" i="4"/>
  <c r="B622" i="4"/>
  <c r="D622" i="4"/>
  <c r="E622" i="4"/>
  <c r="A623" i="4"/>
  <c r="B623" i="4"/>
  <c r="D623" i="4"/>
  <c r="E623" i="4"/>
  <c r="A624" i="4"/>
  <c r="B624" i="4"/>
  <c r="D624" i="4"/>
  <c r="E624" i="4"/>
  <c r="A625" i="4"/>
  <c r="B625" i="4"/>
  <c r="D625" i="4"/>
  <c r="E625" i="4"/>
  <c r="A626" i="4"/>
  <c r="B626" i="4"/>
  <c r="D626" i="4"/>
  <c r="E626" i="4"/>
  <c r="A627" i="4"/>
  <c r="B627" i="4"/>
  <c r="D627" i="4"/>
  <c r="E627" i="4"/>
  <c r="A628" i="4"/>
  <c r="B628" i="4"/>
  <c r="D628" i="4"/>
  <c r="E628" i="4"/>
  <c r="A629" i="4"/>
  <c r="B629" i="4"/>
  <c r="D629" i="4"/>
  <c r="E629" i="4"/>
  <c r="A630" i="4"/>
  <c r="B630" i="4"/>
  <c r="D630" i="4"/>
  <c r="E630" i="4"/>
  <c r="A631" i="4"/>
  <c r="B631" i="4"/>
  <c r="D631" i="4"/>
  <c r="E631" i="4"/>
  <c r="A632" i="4"/>
  <c r="B632" i="4"/>
  <c r="D632" i="4"/>
  <c r="E632" i="4"/>
  <c r="A633" i="4"/>
  <c r="B633" i="4"/>
  <c r="E633" i="4"/>
  <c r="A634" i="4"/>
  <c r="B634" i="4"/>
  <c r="E634" i="4"/>
  <c r="A635" i="4"/>
  <c r="B635" i="4"/>
  <c r="E635" i="4"/>
  <c r="A636" i="4"/>
  <c r="B636" i="4"/>
  <c r="E636" i="4"/>
  <c r="A637" i="4"/>
  <c r="B637" i="4"/>
  <c r="D637" i="4"/>
  <c r="E637" i="4"/>
  <c r="A638" i="4"/>
  <c r="B638" i="4"/>
  <c r="D638" i="4"/>
  <c r="E638" i="4"/>
  <c r="A639" i="4"/>
  <c r="B639" i="4"/>
  <c r="D639" i="4"/>
  <c r="E639" i="4"/>
  <c r="A640" i="4"/>
  <c r="B640" i="4"/>
  <c r="E640" i="4"/>
  <c r="A641" i="4"/>
  <c r="B641" i="4"/>
  <c r="D641" i="4"/>
  <c r="E641" i="4"/>
  <c r="A642" i="4"/>
  <c r="B642" i="4"/>
  <c r="D642" i="4"/>
  <c r="E642" i="4"/>
  <c r="A643" i="4"/>
  <c r="B643" i="4"/>
  <c r="D643" i="4"/>
  <c r="E643" i="4"/>
  <c r="A644" i="4"/>
  <c r="B644" i="4"/>
  <c r="D644" i="4"/>
  <c r="E644" i="4"/>
  <c r="A645" i="4"/>
  <c r="B645" i="4"/>
  <c r="D645" i="4"/>
  <c r="E645" i="4"/>
  <c r="A646" i="4"/>
  <c r="B646" i="4"/>
  <c r="D646" i="4"/>
  <c r="E646" i="4"/>
  <c r="A647" i="4"/>
  <c r="B647" i="4"/>
  <c r="D647" i="4"/>
  <c r="E647" i="4"/>
  <c r="A648" i="4"/>
  <c r="B648" i="4"/>
  <c r="D648" i="4"/>
  <c r="E648" i="4"/>
  <c r="A649" i="4"/>
  <c r="B649" i="4"/>
  <c r="D649" i="4"/>
  <c r="E649" i="4"/>
  <c r="A650" i="4"/>
  <c r="B650" i="4"/>
  <c r="D650" i="4"/>
  <c r="E650" i="4"/>
  <c r="A924" i="4"/>
  <c r="B924" i="4"/>
  <c r="D924" i="4"/>
  <c r="E924" i="4"/>
  <c r="A925" i="4"/>
  <c r="B925" i="4"/>
  <c r="D925" i="4"/>
  <c r="E925" i="4"/>
  <c r="A926" i="4"/>
  <c r="B926" i="4"/>
  <c r="D926" i="4"/>
  <c r="E926" i="4"/>
  <c r="A927" i="4"/>
  <c r="B927" i="4"/>
  <c r="D927" i="4"/>
  <c r="E927" i="4"/>
  <c r="E1404" i="4" s="1"/>
  <c r="E1881" i="4" s="1"/>
  <c r="E2358" i="4" s="1"/>
  <c r="E2835" i="4" s="1"/>
  <c r="E3312" i="4" s="1"/>
  <c r="E3789" i="4" s="1"/>
  <c r="A928" i="4"/>
  <c r="B928" i="4"/>
  <c r="D928" i="4"/>
  <c r="E928" i="4"/>
  <c r="B8" i="4"/>
  <c r="B485" i="4" s="1"/>
  <c r="A9" i="4"/>
  <c r="A486" i="4" s="1"/>
  <c r="B9" i="4"/>
  <c r="B486" i="4" s="1"/>
  <c r="C9" i="4"/>
  <c r="C486" i="4" s="1"/>
  <c r="D9" i="4"/>
  <c r="D486" i="4" s="1"/>
  <c r="E9" i="4"/>
  <c r="E486" i="4" s="1"/>
  <c r="M9" i="4"/>
  <c r="D153" i="3"/>
  <c r="E608" i="4"/>
  <c r="E599" i="4"/>
  <c r="F119" i="3"/>
  <c r="E119" i="3"/>
  <c r="E120" i="3" s="1"/>
  <c r="E121" i="3" s="1"/>
  <c r="D119" i="3"/>
  <c r="H118" i="3"/>
  <c r="E118" i="4" s="1"/>
  <c r="E595" i="4" s="1"/>
  <c r="G118" i="3"/>
  <c r="F116" i="3"/>
  <c r="E12" i="2" s="1"/>
  <c r="G12" i="2" s="1"/>
  <c r="E116" i="3"/>
  <c r="E117" i="3" s="1"/>
  <c r="H115" i="3"/>
  <c r="E115" i="4" s="1"/>
  <c r="E592" i="4" s="1"/>
  <c r="G115" i="3"/>
  <c r="H113" i="3"/>
  <c r="G113" i="3"/>
  <c r="G112" i="3" s="1"/>
  <c r="F113" i="3"/>
  <c r="E9" i="2" s="1"/>
  <c r="G9" i="2" s="1"/>
  <c r="E113" i="3"/>
  <c r="E114" i="3" s="1"/>
  <c r="D113" i="3"/>
  <c r="T482" i="3"/>
  <c r="Q482" i="3"/>
  <c r="P482" i="3"/>
  <c r="H11" i="1"/>
  <c r="I11" i="1" s="1"/>
  <c r="H3347" i="4" l="1"/>
  <c r="H2870" i="4"/>
  <c r="E962" i="4"/>
  <c r="E1439" i="4" s="1"/>
  <c r="E1916" i="4" s="1"/>
  <c r="E2393" i="4" s="1"/>
  <c r="C962" i="4"/>
  <c r="C1439" i="4" s="1"/>
  <c r="C1916" i="4" s="1"/>
  <c r="C2393" i="4" s="1"/>
  <c r="A962" i="4"/>
  <c r="A1439" i="4" s="1"/>
  <c r="A1916" i="4" s="1"/>
  <c r="A2393" i="4" s="1"/>
  <c r="B1039" i="4"/>
  <c r="B1516" i="4" s="1"/>
  <c r="B1993" i="4" s="1"/>
  <c r="B2470" i="4" s="1"/>
  <c r="B2947" i="4" s="1"/>
  <c r="B3424" i="4" s="1"/>
  <c r="B1038" i="4"/>
  <c r="B1515" i="4" s="1"/>
  <c r="B1992" i="4" s="1"/>
  <c r="B2469" i="4" s="1"/>
  <c r="B2946" i="4" s="1"/>
  <c r="B3423" i="4" s="1"/>
  <c r="B1037" i="4"/>
  <c r="B1514" i="4" s="1"/>
  <c r="B1991" i="4" s="1"/>
  <c r="B2468" i="4" s="1"/>
  <c r="B2945" i="4" s="1"/>
  <c r="B3422" i="4" s="1"/>
  <c r="B1036" i="4"/>
  <c r="B1513" i="4" s="1"/>
  <c r="B1990" i="4" s="1"/>
  <c r="B2467" i="4" s="1"/>
  <c r="B2944" i="4" s="1"/>
  <c r="B3421" i="4" s="1"/>
  <c r="B1035" i="4"/>
  <c r="B1512" i="4" s="1"/>
  <c r="B1989" i="4" s="1"/>
  <c r="B2466" i="4" s="1"/>
  <c r="B2943" i="4" s="1"/>
  <c r="B3420" i="4" s="1"/>
  <c r="B1034" i="4"/>
  <c r="B1511" i="4" s="1"/>
  <c r="B1988" i="4" s="1"/>
  <c r="B2465" i="4" s="1"/>
  <c r="B2942" i="4" s="1"/>
  <c r="B3419" i="4" s="1"/>
  <c r="B1033" i="4"/>
  <c r="B1510" i="4" s="1"/>
  <c r="B1987" i="4" s="1"/>
  <c r="B2464" i="4" s="1"/>
  <c r="B2941" i="4" s="1"/>
  <c r="B3418" i="4" s="1"/>
  <c r="B1032" i="4"/>
  <c r="B1509" i="4" s="1"/>
  <c r="B1986" i="4" s="1"/>
  <c r="B2463" i="4" s="1"/>
  <c r="B2940" i="4" s="1"/>
  <c r="B3417" i="4" s="1"/>
  <c r="B1031" i="4"/>
  <c r="B1508" i="4" s="1"/>
  <c r="B1985" i="4" s="1"/>
  <c r="B2462" i="4" s="1"/>
  <c r="B2939" i="4" s="1"/>
  <c r="B3416" i="4" s="1"/>
  <c r="B1030" i="4"/>
  <c r="B1507" i="4" s="1"/>
  <c r="B1984" i="4" s="1"/>
  <c r="B2461" i="4" s="1"/>
  <c r="B2938" i="4" s="1"/>
  <c r="B3415" i="4" s="1"/>
  <c r="B1029" i="4"/>
  <c r="B1506" i="4" s="1"/>
  <c r="B1983" i="4" s="1"/>
  <c r="B2460" i="4" s="1"/>
  <c r="B2937" i="4" s="1"/>
  <c r="B3414" i="4" s="1"/>
  <c r="B1028" i="4"/>
  <c r="B1505" i="4" s="1"/>
  <c r="B1982" i="4" s="1"/>
  <c r="B2459" i="4" s="1"/>
  <c r="B2936" i="4" s="1"/>
  <c r="B3413" i="4" s="1"/>
  <c r="B1027" i="4"/>
  <c r="B1504" i="4" s="1"/>
  <c r="B1981" i="4" s="1"/>
  <c r="B2458" i="4" s="1"/>
  <c r="B2935" i="4" s="1"/>
  <c r="B3412" i="4" s="1"/>
  <c r="B1026" i="4"/>
  <c r="B1503" i="4" s="1"/>
  <c r="B1980" i="4" s="1"/>
  <c r="B2457" i="4" s="1"/>
  <c r="B2934" i="4" s="1"/>
  <c r="B3411" i="4" s="1"/>
  <c r="B1025" i="4"/>
  <c r="B1502" i="4" s="1"/>
  <c r="B1979" i="4" s="1"/>
  <c r="B2456" i="4" s="1"/>
  <c r="B2933" i="4" s="1"/>
  <c r="B3410" i="4" s="1"/>
  <c r="B1024" i="4"/>
  <c r="B1501" i="4" s="1"/>
  <c r="B1978" i="4" s="1"/>
  <c r="B2455" i="4" s="1"/>
  <c r="B2932" i="4" s="1"/>
  <c r="B3409" i="4" s="1"/>
  <c r="B1023" i="4"/>
  <c r="B1500" i="4" s="1"/>
  <c r="B1977" i="4" s="1"/>
  <c r="B2454" i="4" s="1"/>
  <c r="B2931" i="4" s="1"/>
  <c r="B3408" i="4" s="1"/>
  <c r="B1022" i="4"/>
  <c r="B1499" i="4" s="1"/>
  <c r="B1976" i="4" s="1"/>
  <c r="B2453" i="4" s="1"/>
  <c r="B2930" i="4" s="1"/>
  <c r="B3407" i="4" s="1"/>
  <c r="B1021" i="4"/>
  <c r="B1498" i="4" s="1"/>
  <c r="B1975" i="4" s="1"/>
  <c r="B2452" i="4" s="1"/>
  <c r="B2929" i="4" s="1"/>
  <c r="B3406" i="4" s="1"/>
  <c r="B1020" i="4"/>
  <c r="B1497" i="4" s="1"/>
  <c r="B1974" i="4" s="1"/>
  <c r="B2451" i="4" s="1"/>
  <c r="B2928" i="4" s="1"/>
  <c r="B3405" i="4" s="1"/>
  <c r="B1019" i="4"/>
  <c r="B1496" i="4" s="1"/>
  <c r="B1973" i="4" s="1"/>
  <c r="B2450" i="4" s="1"/>
  <c r="B2927" i="4" s="1"/>
  <c r="B3404" i="4" s="1"/>
  <c r="B1018" i="4"/>
  <c r="B1495" i="4" s="1"/>
  <c r="B1972" i="4" s="1"/>
  <c r="B2449" i="4" s="1"/>
  <c r="B2926" i="4" s="1"/>
  <c r="B3403" i="4" s="1"/>
  <c r="B1017" i="4"/>
  <c r="B1494" i="4" s="1"/>
  <c r="B1971" i="4" s="1"/>
  <c r="B2448" i="4" s="1"/>
  <c r="B2925" i="4" s="1"/>
  <c r="B3402" i="4" s="1"/>
  <c r="B1016" i="4"/>
  <c r="B1493" i="4" s="1"/>
  <c r="B1970" i="4" s="1"/>
  <c r="B2447" i="4" s="1"/>
  <c r="B2924" i="4" s="1"/>
  <c r="B3401" i="4" s="1"/>
  <c r="B1015" i="4"/>
  <c r="B1492" i="4" s="1"/>
  <c r="B1969" i="4" s="1"/>
  <c r="B2446" i="4" s="1"/>
  <c r="B2923" i="4" s="1"/>
  <c r="B3400" i="4" s="1"/>
  <c r="B1014" i="4"/>
  <c r="B1491" i="4" s="1"/>
  <c r="B1968" i="4" s="1"/>
  <c r="B2445" i="4" s="1"/>
  <c r="B2922" i="4" s="1"/>
  <c r="B3399" i="4" s="1"/>
  <c r="B1013" i="4"/>
  <c r="B1490" i="4" s="1"/>
  <c r="B1967" i="4" s="1"/>
  <c r="B2444" i="4" s="1"/>
  <c r="B2921" i="4" s="1"/>
  <c r="B3398" i="4" s="1"/>
  <c r="B1012" i="4"/>
  <c r="B1489" i="4" s="1"/>
  <c r="B1966" i="4" s="1"/>
  <c r="B2443" i="4" s="1"/>
  <c r="B2920" i="4" s="1"/>
  <c r="B3397" i="4" s="1"/>
  <c r="B1011" i="4"/>
  <c r="B1488" i="4" s="1"/>
  <c r="B1965" i="4" s="1"/>
  <c r="B2442" i="4" s="1"/>
  <c r="B2919" i="4" s="1"/>
  <c r="B3396" i="4" s="1"/>
  <c r="B1010" i="4"/>
  <c r="B1487" i="4" s="1"/>
  <c r="B1964" i="4" s="1"/>
  <c r="B2441" i="4" s="1"/>
  <c r="B2918" i="4" s="1"/>
  <c r="B3395" i="4" s="1"/>
  <c r="B1009" i="4"/>
  <c r="B1486" i="4" s="1"/>
  <c r="B1963" i="4" s="1"/>
  <c r="B2440" i="4" s="1"/>
  <c r="B2917" i="4" s="1"/>
  <c r="B3394" i="4" s="1"/>
  <c r="B1008" i="4"/>
  <c r="B1485" i="4" s="1"/>
  <c r="B1962" i="4" s="1"/>
  <c r="B2439" i="4" s="1"/>
  <c r="B2916" i="4" s="1"/>
  <c r="B3393" i="4" s="1"/>
  <c r="B1007" i="4"/>
  <c r="B1484" i="4" s="1"/>
  <c r="B1961" i="4" s="1"/>
  <c r="B2438" i="4" s="1"/>
  <c r="B2915" i="4" s="1"/>
  <c r="B3392" i="4" s="1"/>
  <c r="B1006" i="4"/>
  <c r="B1483" i="4" s="1"/>
  <c r="B1960" i="4" s="1"/>
  <c r="B2437" i="4" s="1"/>
  <c r="B2914" i="4" s="1"/>
  <c r="B3391" i="4" s="1"/>
  <c r="B1005" i="4"/>
  <c r="B1482" i="4" s="1"/>
  <c r="B1959" i="4" s="1"/>
  <c r="B2436" i="4" s="1"/>
  <c r="B2913" i="4" s="1"/>
  <c r="B3390" i="4" s="1"/>
  <c r="B1004" i="4"/>
  <c r="B1481" i="4" s="1"/>
  <c r="B1958" i="4" s="1"/>
  <c r="B2435" i="4" s="1"/>
  <c r="B2912" i="4" s="1"/>
  <c r="B3389" i="4" s="1"/>
  <c r="B1003" i="4"/>
  <c r="B1480" i="4" s="1"/>
  <c r="B1957" i="4" s="1"/>
  <c r="B2434" i="4" s="1"/>
  <c r="B2911" i="4" s="1"/>
  <c r="B3388" i="4" s="1"/>
  <c r="B1002" i="4"/>
  <c r="B1479" i="4" s="1"/>
  <c r="B1956" i="4" s="1"/>
  <c r="B2433" i="4" s="1"/>
  <c r="B2910" i="4" s="1"/>
  <c r="B3387" i="4" s="1"/>
  <c r="B1001" i="4"/>
  <c r="B1478" i="4" s="1"/>
  <c r="B1955" i="4" s="1"/>
  <c r="B2432" i="4" s="1"/>
  <c r="B2909" i="4" s="1"/>
  <c r="B3386" i="4" s="1"/>
  <c r="B1000" i="4"/>
  <c r="B1477" i="4" s="1"/>
  <c r="B1954" i="4" s="1"/>
  <c r="B2431" i="4" s="1"/>
  <c r="B2908" i="4" s="1"/>
  <c r="B3385" i="4" s="1"/>
  <c r="B999" i="4"/>
  <c r="B1476" i="4" s="1"/>
  <c r="B1953" i="4" s="1"/>
  <c r="B2430" i="4" s="1"/>
  <c r="B2907" i="4" s="1"/>
  <c r="B3384" i="4" s="1"/>
  <c r="B998" i="4"/>
  <c r="B1475" i="4" s="1"/>
  <c r="B1952" i="4" s="1"/>
  <c r="B2429" i="4" s="1"/>
  <c r="B2906" i="4" s="1"/>
  <c r="B3383" i="4" s="1"/>
  <c r="B997" i="4"/>
  <c r="B1474" i="4" s="1"/>
  <c r="B1951" i="4" s="1"/>
  <c r="B2428" i="4" s="1"/>
  <c r="B2905" i="4" s="1"/>
  <c r="B3382" i="4" s="1"/>
  <c r="B996" i="4"/>
  <c r="B1473" i="4" s="1"/>
  <c r="B1950" i="4" s="1"/>
  <c r="B2427" i="4" s="1"/>
  <c r="B2904" i="4" s="1"/>
  <c r="B3381" i="4" s="1"/>
  <c r="B995" i="4"/>
  <c r="B1472" i="4" s="1"/>
  <c r="B1949" i="4" s="1"/>
  <c r="B2426" i="4" s="1"/>
  <c r="B2903" i="4" s="1"/>
  <c r="B3380" i="4" s="1"/>
  <c r="B994" i="4"/>
  <c r="B1471" i="4" s="1"/>
  <c r="B1948" i="4" s="1"/>
  <c r="B2425" i="4" s="1"/>
  <c r="B2902" i="4" s="1"/>
  <c r="B3379" i="4" s="1"/>
  <c r="B993" i="4"/>
  <c r="B1470" i="4" s="1"/>
  <c r="B1947" i="4" s="1"/>
  <c r="B2424" i="4" s="1"/>
  <c r="B2901" i="4" s="1"/>
  <c r="B3378" i="4" s="1"/>
  <c r="B992" i="4"/>
  <c r="B1469" i="4" s="1"/>
  <c r="B1946" i="4" s="1"/>
  <c r="B2423" i="4" s="1"/>
  <c r="B2900" i="4" s="1"/>
  <c r="B3377" i="4" s="1"/>
  <c r="B991" i="4"/>
  <c r="B1468" i="4" s="1"/>
  <c r="B1945" i="4" s="1"/>
  <c r="B2422" i="4" s="1"/>
  <c r="B2899" i="4" s="1"/>
  <c r="B3376" i="4" s="1"/>
  <c r="B990" i="4"/>
  <c r="B1467" i="4" s="1"/>
  <c r="B1944" i="4" s="1"/>
  <c r="B2421" i="4" s="1"/>
  <c r="B2898" i="4" s="1"/>
  <c r="B3375" i="4" s="1"/>
  <c r="B989" i="4"/>
  <c r="B1466" i="4" s="1"/>
  <c r="B1943" i="4" s="1"/>
  <c r="B2420" i="4" s="1"/>
  <c r="B2897" i="4" s="1"/>
  <c r="B3374" i="4" s="1"/>
  <c r="B988" i="4"/>
  <c r="B1465" i="4" s="1"/>
  <c r="B1942" i="4" s="1"/>
  <c r="B2419" i="4" s="1"/>
  <c r="B2896" i="4" s="1"/>
  <c r="B3373" i="4" s="1"/>
  <c r="B987" i="4"/>
  <c r="B1464" i="4" s="1"/>
  <c r="B1941" i="4" s="1"/>
  <c r="B2418" i="4" s="1"/>
  <c r="B2895" i="4" s="1"/>
  <c r="B3372" i="4" s="1"/>
  <c r="B986" i="4"/>
  <c r="B1463" i="4" s="1"/>
  <c r="B1940" i="4" s="1"/>
  <c r="B2417" i="4" s="1"/>
  <c r="B2894" i="4" s="1"/>
  <c r="B3371" i="4" s="1"/>
  <c r="A985" i="4"/>
  <c r="A1462" i="4" s="1"/>
  <c r="A1939" i="4" s="1"/>
  <c r="A2416" i="4" s="1"/>
  <c r="A2893" i="4" s="1"/>
  <c r="A3370" i="4" s="1"/>
  <c r="A984" i="4"/>
  <c r="A1461" i="4" s="1"/>
  <c r="A1938" i="4" s="1"/>
  <c r="A2415" i="4" s="1"/>
  <c r="A2892" i="4" s="1"/>
  <c r="A3369" i="4" s="1"/>
  <c r="A983" i="4"/>
  <c r="A1460" i="4" s="1"/>
  <c r="A1937" i="4" s="1"/>
  <c r="A2414" i="4" s="1"/>
  <c r="A2891" i="4" s="1"/>
  <c r="A3368" i="4" s="1"/>
  <c r="A982" i="4"/>
  <c r="A1459" i="4" s="1"/>
  <c r="A1936" i="4" s="1"/>
  <c r="A2413" i="4" s="1"/>
  <c r="A2890" i="4" s="1"/>
  <c r="A3367" i="4" s="1"/>
  <c r="A981" i="4"/>
  <c r="A1458" i="4" s="1"/>
  <c r="A1935" i="4" s="1"/>
  <c r="A2412" i="4" s="1"/>
  <c r="A2889" i="4" s="1"/>
  <c r="A3366" i="4" s="1"/>
  <c r="A980" i="4"/>
  <c r="A1457" i="4" s="1"/>
  <c r="A1934" i="4" s="1"/>
  <c r="A2411" i="4" s="1"/>
  <c r="A2888" i="4" s="1"/>
  <c r="A3365" i="4" s="1"/>
  <c r="A979" i="4"/>
  <c r="A1456" i="4" s="1"/>
  <c r="A1933" i="4" s="1"/>
  <c r="A2410" i="4" s="1"/>
  <c r="A2887" i="4" s="1"/>
  <c r="A3364" i="4" s="1"/>
  <c r="A978" i="4"/>
  <c r="A1455" i="4" s="1"/>
  <c r="A1932" i="4" s="1"/>
  <c r="A2409" i="4" s="1"/>
  <c r="A2886" i="4" s="1"/>
  <c r="A3363" i="4" s="1"/>
  <c r="A977" i="4"/>
  <c r="A1454" i="4" s="1"/>
  <c r="A1931" i="4" s="1"/>
  <c r="A2408" i="4" s="1"/>
  <c r="A2885" i="4" s="1"/>
  <c r="A3362" i="4" s="1"/>
  <c r="A976" i="4"/>
  <c r="A1453" i="4" s="1"/>
  <c r="A1930" i="4" s="1"/>
  <c r="A2407" i="4" s="1"/>
  <c r="A2884" i="4" s="1"/>
  <c r="A3361" i="4" s="1"/>
  <c r="A975" i="4"/>
  <c r="A1452" i="4" s="1"/>
  <c r="A1929" i="4" s="1"/>
  <c r="A2406" i="4" s="1"/>
  <c r="A2883" i="4" s="1"/>
  <c r="A3360" i="4" s="1"/>
  <c r="A974" i="4"/>
  <c r="A1451" i="4" s="1"/>
  <c r="A1928" i="4" s="1"/>
  <c r="A2405" i="4" s="1"/>
  <c r="A2882" i="4" s="1"/>
  <c r="A3359" i="4" s="1"/>
  <c r="A973" i="4"/>
  <c r="A1450" i="4" s="1"/>
  <c r="A1927" i="4" s="1"/>
  <c r="A2404" i="4" s="1"/>
  <c r="A2881" i="4" s="1"/>
  <c r="A3358" i="4" s="1"/>
  <c r="A972" i="4"/>
  <c r="A1449" i="4" s="1"/>
  <c r="A1926" i="4" s="1"/>
  <c r="A2403" i="4" s="1"/>
  <c r="A2880" i="4" s="1"/>
  <c r="A3357" i="4" s="1"/>
  <c r="A1118" i="4"/>
  <c r="A1595" i="4" s="1"/>
  <c r="A2072" i="4" s="1"/>
  <c r="A2549" i="4" s="1"/>
  <c r="A3026" i="4" s="1"/>
  <c r="A3503" i="4" s="1"/>
  <c r="A1113" i="4"/>
  <c r="A1590" i="4" s="1"/>
  <c r="A2067" i="4" s="1"/>
  <c r="A2544" i="4" s="1"/>
  <c r="A3021" i="4" s="1"/>
  <c r="A3498" i="4" s="1"/>
  <c r="B1103" i="4"/>
  <c r="B1580" i="4" s="1"/>
  <c r="B2057" i="4" s="1"/>
  <c r="B2534" i="4" s="1"/>
  <c r="B3011" i="4" s="1"/>
  <c r="B3488" i="4" s="1"/>
  <c r="B1081" i="4"/>
  <c r="B1558" i="4" s="1"/>
  <c r="B2035" i="4" s="1"/>
  <c r="B2512" i="4" s="1"/>
  <c r="B2989" i="4" s="1"/>
  <c r="B3466" i="4" s="1"/>
  <c r="A1078" i="4"/>
  <c r="A1555" i="4" s="1"/>
  <c r="A2032" i="4" s="1"/>
  <c r="A2509" i="4" s="1"/>
  <c r="A2986" i="4" s="1"/>
  <c r="A3463" i="4" s="1"/>
  <c r="A1072" i="4"/>
  <c r="A1549" i="4" s="1"/>
  <c r="A2026" i="4" s="1"/>
  <c r="A2503" i="4" s="1"/>
  <c r="A2980" i="4" s="1"/>
  <c r="A3457" i="4" s="1"/>
  <c r="B1068" i="4"/>
  <c r="B1545" i="4" s="1"/>
  <c r="B2022" i="4" s="1"/>
  <c r="B2499" i="4" s="1"/>
  <c r="B2976" i="4" s="1"/>
  <c r="B3453" i="4" s="1"/>
  <c r="D1064" i="4"/>
  <c r="D1541" i="4" s="1"/>
  <c r="D2018" i="4" s="1"/>
  <c r="D2495" i="4" s="1"/>
  <c r="D2972" i="4" s="1"/>
  <c r="D3449" i="4" s="1"/>
  <c r="D1060" i="4"/>
  <c r="D1537" i="4" s="1"/>
  <c r="D2014" i="4" s="1"/>
  <c r="D2491" i="4" s="1"/>
  <c r="D2968" i="4" s="1"/>
  <c r="D3445" i="4" s="1"/>
  <c r="D1057" i="4"/>
  <c r="D1534" i="4" s="1"/>
  <c r="D2011" i="4" s="1"/>
  <c r="D2488" i="4" s="1"/>
  <c r="D2965" i="4" s="1"/>
  <c r="D3442" i="4" s="1"/>
  <c r="D1054" i="4"/>
  <c r="D1531" i="4" s="1"/>
  <c r="D2008" i="4" s="1"/>
  <c r="D2485" i="4" s="1"/>
  <c r="D2962" i="4" s="1"/>
  <c r="D3439" i="4" s="1"/>
  <c r="D1051" i="4"/>
  <c r="D1528" i="4" s="1"/>
  <c r="D2005" i="4" s="1"/>
  <c r="D2482" i="4" s="1"/>
  <c r="D2959" i="4" s="1"/>
  <c r="D3436" i="4" s="1"/>
  <c r="B1048" i="4"/>
  <c r="B1525" i="4" s="1"/>
  <c r="B2002" i="4" s="1"/>
  <c r="B2479" i="4" s="1"/>
  <c r="B2956" i="4" s="1"/>
  <c r="B3433" i="4" s="1"/>
  <c r="B1045" i="4"/>
  <c r="B1522" i="4" s="1"/>
  <c r="B1999" i="4" s="1"/>
  <c r="B2476" i="4" s="1"/>
  <c r="B2953" i="4" s="1"/>
  <c r="B3430" i="4" s="1"/>
  <c r="B1044" i="4"/>
  <c r="B1521" i="4" s="1"/>
  <c r="B1998" i="4" s="1"/>
  <c r="B2475" i="4" s="1"/>
  <c r="B2952" i="4" s="1"/>
  <c r="B3429" i="4" s="1"/>
  <c r="B1040" i="4"/>
  <c r="B1517" i="4" s="1"/>
  <c r="B1994" i="4" s="1"/>
  <c r="B2471" i="4" s="1"/>
  <c r="B2948" i="4" s="1"/>
  <c r="B3425" i="4" s="1"/>
  <c r="B963" i="4"/>
  <c r="B1440" i="4" s="1"/>
  <c r="B1917" i="4" s="1"/>
  <c r="B2394" i="4" s="1"/>
  <c r="B2871" i="4" s="1"/>
  <c r="B3348" i="4" s="1"/>
  <c r="B1403" i="4"/>
  <c r="B1880" i="4" s="1"/>
  <c r="B2357" i="4" s="1"/>
  <c r="B2834" i="4" s="1"/>
  <c r="B3311" i="4" s="1"/>
  <c r="B3788" i="4" s="1"/>
  <c r="E1401" i="4"/>
  <c r="E1878" i="4" s="1"/>
  <c r="E2355" i="4" s="1"/>
  <c r="E2832" i="4" s="1"/>
  <c r="E3309" i="4" s="1"/>
  <c r="E3786" i="4" s="1"/>
  <c r="E1126" i="4"/>
  <c r="E1603" i="4" s="1"/>
  <c r="E2080" i="4" s="1"/>
  <c r="E2557" i="4" s="1"/>
  <c r="E3034" i="4" s="1"/>
  <c r="E3511" i="4" s="1"/>
  <c r="B1125" i="4"/>
  <c r="B1602" i="4" s="1"/>
  <c r="B2079" i="4" s="1"/>
  <c r="B2556" i="4" s="1"/>
  <c r="B3033" i="4" s="1"/>
  <c r="B3510" i="4" s="1"/>
  <c r="E1123" i="4"/>
  <c r="E1600" i="4" s="1"/>
  <c r="E2077" i="4" s="1"/>
  <c r="E2554" i="4" s="1"/>
  <c r="E3031" i="4" s="1"/>
  <c r="E3508" i="4" s="1"/>
  <c r="B1122" i="4"/>
  <c r="B1599" i="4" s="1"/>
  <c r="B2076" i="4" s="1"/>
  <c r="B2553" i="4" s="1"/>
  <c r="B3030" i="4" s="1"/>
  <c r="B3507" i="4" s="1"/>
  <c r="E1120" i="4"/>
  <c r="E1597" i="4" s="1"/>
  <c r="E2074" i="4" s="1"/>
  <c r="E2551" i="4" s="1"/>
  <c r="E3028" i="4" s="1"/>
  <c r="E3505" i="4" s="1"/>
  <c r="B1119" i="4"/>
  <c r="B1596" i="4" s="1"/>
  <c r="B2073" i="4" s="1"/>
  <c r="B2550" i="4" s="1"/>
  <c r="B3027" i="4" s="1"/>
  <c r="B3504" i="4" s="1"/>
  <c r="E1117" i="4"/>
  <c r="E1594" i="4" s="1"/>
  <c r="E2071" i="4" s="1"/>
  <c r="E2548" i="4" s="1"/>
  <c r="E3025" i="4" s="1"/>
  <c r="E3502" i="4" s="1"/>
  <c r="A1116" i="4"/>
  <c r="A1593" i="4" s="1"/>
  <c r="A2070" i="4" s="1"/>
  <c r="A2547" i="4" s="1"/>
  <c r="A3024" i="4" s="1"/>
  <c r="A3501" i="4" s="1"/>
  <c r="D1114" i="4"/>
  <c r="D1591" i="4" s="1"/>
  <c r="D2068" i="4" s="1"/>
  <c r="D2545" i="4" s="1"/>
  <c r="D3022" i="4" s="1"/>
  <c r="D3499" i="4" s="1"/>
  <c r="E1112" i="4"/>
  <c r="E1589" i="4" s="1"/>
  <c r="E2066" i="4" s="1"/>
  <c r="E2543" i="4" s="1"/>
  <c r="E3020" i="4" s="1"/>
  <c r="E3497" i="4" s="1"/>
  <c r="E1110" i="4"/>
  <c r="E1587" i="4" s="1"/>
  <c r="E2064" i="4" s="1"/>
  <c r="E2541" i="4" s="1"/>
  <c r="E3018" i="4" s="1"/>
  <c r="E3495" i="4" s="1"/>
  <c r="A1109" i="4"/>
  <c r="A1586" i="4" s="1"/>
  <c r="A2063" i="4" s="1"/>
  <c r="A2540" i="4" s="1"/>
  <c r="A3017" i="4" s="1"/>
  <c r="A3494" i="4" s="1"/>
  <c r="D1107" i="4"/>
  <c r="D1584" i="4" s="1"/>
  <c r="D2061" i="4" s="1"/>
  <c r="D2538" i="4" s="1"/>
  <c r="D3015" i="4" s="1"/>
  <c r="D3492" i="4" s="1"/>
  <c r="A1106" i="4"/>
  <c r="A1583" i="4" s="1"/>
  <c r="A2060" i="4" s="1"/>
  <c r="A2537" i="4" s="1"/>
  <c r="A3014" i="4" s="1"/>
  <c r="A3491" i="4" s="1"/>
  <c r="D1104" i="4"/>
  <c r="D1581" i="4" s="1"/>
  <c r="D2058" i="4" s="1"/>
  <c r="D2535" i="4" s="1"/>
  <c r="D3012" i="4" s="1"/>
  <c r="D3489" i="4" s="1"/>
  <c r="A1103" i="4"/>
  <c r="A1580" i="4" s="1"/>
  <c r="A2057" i="4" s="1"/>
  <c r="A2534" i="4" s="1"/>
  <c r="A3011" i="4" s="1"/>
  <c r="A3488" i="4" s="1"/>
  <c r="D1101" i="4"/>
  <c r="D1578" i="4" s="1"/>
  <c r="D2055" i="4" s="1"/>
  <c r="D2532" i="4" s="1"/>
  <c r="D3009" i="4" s="1"/>
  <c r="D3486" i="4" s="1"/>
  <c r="A1100" i="4"/>
  <c r="A1577" i="4" s="1"/>
  <c r="A2054" i="4" s="1"/>
  <c r="A2531" i="4" s="1"/>
  <c r="A3008" i="4" s="1"/>
  <c r="A3485" i="4" s="1"/>
  <c r="D1098" i="4"/>
  <c r="D1575" i="4" s="1"/>
  <c r="D2052" i="4" s="1"/>
  <c r="D2529" i="4" s="1"/>
  <c r="D3006" i="4" s="1"/>
  <c r="D3483" i="4" s="1"/>
  <c r="A1097" i="4"/>
  <c r="A1574" i="4" s="1"/>
  <c r="A2051" i="4" s="1"/>
  <c r="A2528" i="4" s="1"/>
  <c r="A3005" i="4" s="1"/>
  <c r="A3482" i="4" s="1"/>
  <c r="D1095" i="4"/>
  <c r="D1572" i="4" s="1"/>
  <c r="D2049" i="4" s="1"/>
  <c r="D2526" i="4" s="1"/>
  <c r="D3003" i="4" s="1"/>
  <c r="D3480" i="4" s="1"/>
  <c r="A1094" i="4"/>
  <c r="A1571" i="4" s="1"/>
  <c r="A2048" i="4" s="1"/>
  <c r="A2525" i="4" s="1"/>
  <c r="A3002" i="4" s="1"/>
  <c r="A3479" i="4" s="1"/>
  <c r="B1092" i="4"/>
  <c r="B1569" i="4" s="1"/>
  <c r="B2046" i="4" s="1"/>
  <c r="B2523" i="4" s="1"/>
  <c r="B3000" i="4" s="1"/>
  <c r="B3477" i="4" s="1"/>
  <c r="B1090" i="4"/>
  <c r="B1567" i="4" s="1"/>
  <c r="B2044" i="4" s="1"/>
  <c r="B2521" i="4" s="1"/>
  <c r="B2998" i="4" s="1"/>
  <c r="B3475" i="4" s="1"/>
  <c r="E1088" i="4"/>
  <c r="E1565" i="4" s="1"/>
  <c r="E2042" i="4" s="1"/>
  <c r="E2519" i="4" s="1"/>
  <c r="E2996" i="4" s="1"/>
  <c r="E3473" i="4" s="1"/>
  <c r="E1086" i="4"/>
  <c r="E1563" i="4" s="1"/>
  <c r="E2040" i="4" s="1"/>
  <c r="E2517" i="4" s="1"/>
  <c r="E2994" i="4" s="1"/>
  <c r="E3471" i="4" s="1"/>
  <c r="E1084" i="4"/>
  <c r="E1561" i="4" s="1"/>
  <c r="E2038" i="4" s="1"/>
  <c r="E2515" i="4" s="1"/>
  <c r="E2992" i="4" s="1"/>
  <c r="E3469" i="4" s="1"/>
  <c r="A1081" i="4"/>
  <c r="A1558" i="4" s="1"/>
  <c r="A2035" i="4" s="1"/>
  <c r="A2512" i="4" s="1"/>
  <c r="A2989" i="4" s="1"/>
  <c r="A3466" i="4" s="1"/>
  <c r="B1079" i="4"/>
  <c r="B1556" i="4" s="1"/>
  <c r="B2033" i="4" s="1"/>
  <c r="B2510" i="4" s="1"/>
  <c r="B2987" i="4" s="1"/>
  <c r="B3464" i="4" s="1"/>
  <c r="E1077" i="4"/>
  <c r="E1554" i="4" s="1"/>
  <c r="E2031" i="4" s="1"/>
  <c r="E2508" i="4" s="1"/>
  <c r="E2985" i="4" s="1"/>
  <c r="E3462" i="4" s="1"/>
  <c r="B1076" i="4"/>
  <c r="B1553" i="4" s="1"/>
  <c r="B2030" i="4" s="1"/>
  <c r="B2507" i="4" s="1"/>
  <c r="B2984" i="4" s="1"/>
  <c r="B3461" i="4" s="1"/>
  <c r="E1074" i="4"/>
  <c r="E1551" i="4" s="1"/>
  <c r="E2028" i="4" s="1"/>
  <c r="E2505" i="4" s="1"/>
  <c r="E2982" i="4" s="1"/>
  <c r="E3459" i="4" s="1"/>
  <c r="A1073" i="4"/>
  <c r="A1550" i="4" s="1"/>
  <c r="A2027" i="4" s="1"/>
  <c r="A2504" i="4" s="1"/>
  <c r="A2981" i="4" s="1"/>
  <c r="A3458" i="4" s="1"/>
  <c r="E1070" i="4"/>
  <c r="E1547" i="4" s="1"/>
  <c r="E2024" i="4" s="1"/>
  <c r="E2501" i="4" s="1"/>
  <c r="E2978" i="4" s="1"/>
  <c r="E3455" i="4" s="1"/>
  <c r="C1069" i="4"/>
  <c r="C1546" i="4" s="1"/>
  <c r="C2023" i="4" s="1"/>
  <c r="C2500" i="4" s="1"/>
  <c r="C2977" i="4" s="1"/>
  <c r="C3454" i="4" s="1"/>
  <c r="A1068" i="4"/>
  <c r="A1545" i="4" s="1"/>
  <c r="A2022" i="4" s="1"/>
  <c r="A2499" i="4" s="1"/>
  <c r="A2976" i="4" s="1"/>
  <c r="A3453" i="4" s="1"/>
  <c r="C1066" i="4"/>
  <c r="C1543" i="4" s="1"/>
  <c r="C2020" i="4" s="1"/>
  <c r="C2497" i="4" s="1"/>
  <c r="C2974" i="4" s="1"/>
  <c r="C3451" i="4" s="1"/>
  <c r="C1065" i="4"/>
  <c r="C1542" i="4" s="1"/>
  <c r="C2019" i="4" s="1"/>
  <c r="C2496" i="4" s="1"/>
  <c r="C2973" i="4" s="1"/>
  <c r="C3450" i="4" s="1"/>
  <c r="C1064" i="4"/>
  <c r="C1541" i="4" s="1"/>
  <c r="C2018" i="4" s="1"/>
  <c r="C2495" i="4" s="1"/>
  <c r="C2972" i="4" s="1"/>
  <c r="C3449" i="4" s="1"/>
  <c r="C1063" i="4"/>
  <c r="C1540" i="4" s="1"/>
  <c r="C2017" i="4" s="1"/>
  <c r="C2494" i="4" s="1"/>
  <c r="C2971" i="4" s="1"/>
  <c r="C3448" i="4" s="1"/>
  <c r="C1062" i="4"/>
  <c r="C1539" i="4" s="1"/>
  <c r="C2016" i="4" s="1"/>
  <c r="C2493" i="4" s="1"/>
  <c r="C2970" i="4" s="1"/>
  <c r="C3447" i="4" s="1"/>
  <c r="C1061" i="4"/>
  <c r="C1538" i="4" s="1"/>
  <c r="C2015" i="4" s="1"/>
  <c r="C2492" i="4" s="1"/>
  <c r="C2969" i="4" s="1"/>
  <c r="C3446" i="4" s="1"/>
  <c r="C1060" i="4"/>
  <c r="C1537" i="4" s="1"/>
  <c r="C2014" i="4" s="1"/>
  <c r="C2491" i="4" s="1"/>
  <c r="C2968" i="4" s="1"/>
  <c r="C3445" i="4" s="1"/>
  <c r="C1059" i="4"/>
  <c r="C1536" i="4" s="1"/>
  <c r="C2013" i="4" s="1"/>
  <c r="C2490" i="4" s="1"/>
  <c r="C2967" i="4" s="1"/>
  <c r="C3444" i="4" s="1"/>
  <c r="C1058" i="4"/>
  <c r="C1535" i="4" s="1"/>
  <c r="C2012" i="4" s="1"/>
  <c r="C2489" i="4" s="1"/>
  <c r="C2966" i="4" s="1"/>
  <c r="C3443" i="4" s="1"/>
  <c r="C1057" i="4"/>
  <c r="C1534" i="4" s="1"/>
  <c r="C2011" i="4" s="1"/>
  <c r="C2488" i="4" s="1"/>
  <c r="C2965" i="4" s="1"/>
  <c r="C3442" i="4" s="1"/>
  <c r="C1056" i="4"/>
  <c r="C1533" i="4" s="1"/>
  <c r="C2010" i="4" s="1"/>
  <c r="C2487" i="4" s="1"/>
  <c r="C2964" i="4" s="1"/>
  <c r="C3441" i="4" s="1"/>
  <c r="C1055" i="4"/>
  <c r="C1532" i="4" s="1"/>
  <c r="C2009" i="4" s="1"/>
  <c r="C2486" i="4" s="1"/>
  <c r="C2963" i="4" s="1"/>
  <c r="C3440" i="4" s="1"/>
  <c r="C1054" i="4"/>
  <c r="C1531" i="4" s="1"/>
  <c r="C2008" i="4" s="1"/>
  <c r="C2485" i="4" s="1"/>
  <c r="C2962" i="4" s="1"/>
  <c r="C3439" i="4" s="1"/>
  <c r="C1053" i="4"/>
  <c r="C1530" i="4" s="1"/>
  <c r="C2007" i="4" s="1"/>
  <c r="C2484" i="4" s="1"/>
  <c r="C2961" i="4" s="1"/>
  <c r="C3438" i="4" s="1"/>
  <c r="C1052" i="4"/>
  <c r="C1529" i="4" s="1"/>
  <c r="C2006" i="4" s="1"/>
  <c r="C2483" i="4" s="1"/>
  <c r="C2960" i="4" s="1"/>
  <c r="C3437" i="4" s="1"/>
  <c r="C1051" i="4"/>
  <c r="C1528" i="4" s="1"/>
  <c r="C2005" i="4" s="1"/>
  <c r="C2482" i="4" s="1"/>
  <c r="C2959" i="4" s="1"/>
  <c r="C3436" i="4" s="1"/>
  <c r="B1050" i="4"/>
  <c r="B1527" i="4" s="1"/>
  <c r="B2004" i="4" s="1"/>
  <c r="B2481" i="4" s="1"/>
  <c r="B2958" i="4" s="1"/>
  <c r="B3435" i="4" s="1"/>
  <c r="B1049" i="4"/>
  <c r="B1526" i="4" s="1"/>
  <c r="B2003" i="4" s="1"/>
  <c r="B2480" i="4" s="1"/>
  <c r="B2957" i="4" s="1"/>
  <c r="B3434" i="4" s="1"/>
  <c r="A1048" i="4"/>
  <c r="A1525" i="4" s="1"/>
  <c r="A2002" i="4" s="1"/>
  <c r="A2479" i="4" s="1"/>
  <c r="A2956" i="4" s="1"/>
  <c r="A3433" i="4" s="1"/>
  <c r="A1047" i="4"/>
  <c r="A1524" i="4" s="1"/>
  <c r="A2001" i="4" s="1"/>
  <c r="A2478" i="4" s="1"/>
  <c r="A2955" i="4" s="1"/>
  <c r="A3432" i="4" s="1"/>
  <c r="A1046" i="4"/>
  <c r="A1523" i="4" s="1"/>
  <c r="A2000" i="4" s="1"/>
  <c r="A2477" i="4" s="1"/>
  <c r="A2954" i="4" s="1"/>
  <c r="A3431" i="4" s="1"/>
  <c r="A1045" i="4"/>
  <c r="A1522" i="4" s="1"/>
  <c r="A1999" i="4" s="1"/>
  <c r="A2476" i="4" s="1"/>
  <c r="A2953" i="4" s="1"/>
  <c r="A3430" i="4" s="1"/>
  <c r="A1044" i="4"/>
  <c r="A1521" i="4" s="1"/>
  <c r="A1998" i="4" s="1"/>
  <c r="A2475" i="4" s="1"/>
  <c r="A2952" i="4" s="1"/>
  <c r="A3429" i="4" s="1"/>
  <c r="A1043" i="4"/>
  <c r="A1520" i="4" s="1"/>
  <c r="A1997" i="4" s="1"/>
  <c r="A2474" i="4" s="1"/>
  <c r="A2951" i="4" s="1"/>
  <c r="A3428" i="4" s="1"/>
  <c r="A1042" i="4"/>
  <c r="A1519" i="4" s="1"/>
  <c r="A1996" i="4" s="1"/>
  <c r="A2473" i="4" s="1"/>
  <c r="A2950" i="4" s="1"/>
  <c r="A3427" i="4" s="1"/>
  <c r="A1041" i="4"/>
  <c r="A1518" i="4" s="1"/>
  <c r="A1995" i="4" s="1"/>
  <c r="A2472" i="4" s="1"/>
  <c r="A2949" i="4" s="1"/>
  <c r="A3426" i="4" s="1"/>
  <c r="A1040" i="4"/>
  <c r="A1517" i="4" s="1"/>
  <c r="A1994" i="4" s="1"/>
  <c r="A2471" i="4" s="1"/>
  <c r="A2948" i="4" s="1"/>
  <c r="A3425" i="4" s="1"/>
  <c r="A1039" i="4"/>
  <c r="A1516" i="4" s="1"/>
  <c r="A1993" i="4" s="1"/>
  <c r="A2470" i="4" s="1"/>
  <c r="A2947" i="4" s="1"/>
  <c r="A3424" i="4" s="1"/>
  <c r="A1038" i="4"/>
  <c r="A1515" i="4" s="1"/>
  <c r="A1992" i="4" s="1"/>
  <c r="A2469" i="4" s="1"/>
  <c r="A2946" i="4" s="1"/>
  <c r="A3423" i="4" s="1"/>
  <c r="A1037" i="4"/>
  <c r="A1514" i="4" s="1"/>
  <c r="A1991" i="4" s="1"/>
  <c r="A2468" i="4" s="1"/>
  <c r="A2945" i="4" s="1"/>
  <c r="A3422" i="4" s="1"/>
  <c r="A1036" i="4"/>
  <c r="A1513" i="4" s="1"/>
  <c r="A1990" i="4" s="1"/>
  <c r="A2467" i="4" s="1"/>
  <c r="A2944" i="4" s="1"/>
  <c r="A3421" i="4" s="1"/>
  <c r="A1035" i="4"/>
  <c r="A1512" i="4" s="1"/>
  <c r="A1989" i="4" s="1"/>
  <c r="A2466" i="4" s="1"/>
  <c r="A2943" i="4" s="1"/>
  <c r="A3420" i="4" s="1"/>
  <c r="A1034" i="4"/>
  <c r="A1511" i="4" s="1"/>
  <c r="A1988" i="4" s="1"/>
  <c r="A2465" i="4" s="1"/>
  <c r="A2942" i="4" s="1"/>
  <c r="A3419" i="4" s="1"/>
  <c r="A1033" i="4"/>
  <c r="A1510" i="4" s="1"/>
  <c r="A1987" i="4" s="1"/>
  <c r="A2464" i="4" s="1"/>
  <c r="A2941" i="4" s="1"/>
  <c r="A3418" i="4" s="1"/>
  <c r="A1032" i="4"/>
  <c r="A1509" i="4" s="1"/>
  <c r="A1986" i="4" s="1"/>
  <c r="A2463" i="4" s="1"/>
  <c r="A2940" i="4" s="1"/>
  <c r="A3417" i="4" s="1"/>
  <c r="A1031" i="4"/>
  <c r="A1508" i="4" s="1"/>
  <c r="A1985" i="4" s="1"/>
  <c r="A2462" i="4" s="1"/>
  <c r="A2939" i="4" s="1"/>
  <c r="A3416" i="4" s="1"/>
  <c r="A1030" i="4"/>
  <c r="A1507" i="4" s="1"/>
  <c r="A1984" i="4" s="1"/>
  <c r="A2461" i="4" s="1"/>
  <c r="A2938" i="4" s="1"/>
  <c r="A3415" i="4" s="1"/>
  <c r="A1029" i="4"/>
  <c r="A1506" i="4" s="1"/>
  <c r="A1983" i="4" s="1"/>
  <c r="A2460" i="4" s="1"/>
  <c r="A2937" i="4" s="1"/>
  <c r="A3414" i="4" s="1"/>
  <c r="A1028" i="4"/>
  <c r="A1505" i="4" s="1"/>
  <c r="A1982" i="4" s="1"/>
  <c r="A2459" i="4" s="1"/>
  <c r="A2936" i="4" s="1"/>
  <c r="A3413" i="4" s="1"/>
  <c r="A1027" i="4"/>
  <c r="A1504" i="4" s="1"/>
  <c r="A1981" i="4" s="1"/>
  <c r="A2458" i="4" s="1"/>
  <c r="A2935" i="4" s="1"/>
  <c r="A3412" i="4" s="1"/>
  <c r="A1026" i="4"/>
  <c r="A1503" i="4" s="1"/>
  <c r="A1980" i="4" s="1"/>
  <c r="A2457" i="4" s="1"/>
  <c r="A2934" i="4" s="1"/>
  <c r="A3411" i="4" s="1"/>
  <c r="A1025" i="4"/>
  <c r="A1502" i="4" s="1"/>
  <c r="A1979" i="4" s="1"/>
  <c r="A2456" i="4" s="1"/>
  <c r="A2933" i="4" s="1"/>
  <c r="A3410" i="4" s="1"/>
  <c r="A1024" i="4"/>
  <c r="A1501" i="4" s="1"/>
  <c r="A1978" i="4" s="1"/>
  <c r="A2455" i="4" s="1"/>
  <c r="A2932" i="4" s="1"/>
  <c r="A3409" i="4" s="1"/>
  <c r="A1023" i="4"/>
  <c r="A1500" i="4" s="1"/>
  <c r="A1977" i="4" s="1"/>
  <c r="A2454" i="4" s="1"/>
  <c r="A2931" i="4" s="1"/>
  <c r="A3408" i="4" s="1"/>
  <c r="A1022" i="4"/>
  <c r="A1499" i="4" s="1"/>
  <c r="A1976" i="4" s="1"/>
  <c r="A2453" i="4" s="1"/>
  <c r="A2930" i="4" s="1"/>
  <c r="A3407" i="4" s="1"/>
  <c r="A1021" i="4"/>
  <c r="A1498" i="4" s="1"/>
  <c r="A1975" i="4" s="1"/>
  <c r="A2452" i="4" s="1"/>
  <c r="A2929" i="4" s="1"/>
  <c r="A3406" i="4" s="1"/>
  <c r="A1020" i="4"/>
  <c r="A1497" i="4" s="1"/>
  <c r="A1974" i="4" s="1"/>
  <c r="A2451" i="4" s="1"/>
  <c r="A2928" i="4" s="1"/>
  <c r="A3405" i="4" s="1"/>
  <c r="A1019" i="4"/>
  <c r="A1496" i="4" s="1"/>
  <c r="A1973" i="4" s="1"/>
  <c r="A2450" i="4" s="1"/>
  <c r="A2927" i="4" s="1"/>
  <c r="A3404" i="4" s="1"/>
  <c r="A1018" i="4"/>
  <c r="A1495" i="4" s="1"/>
  <c r="A1972" i="4" s="1"/>
  <c r="A2449" i="4" s="1"/>
  <c r="A2926" i="4" s="1"/>
  <c r="A3403" i="4" s="1"/>
  <c r="A1017" i="4"/>
  <c r="A1494" i="4" s="1"/>
  <c r="A1971" i="4" s="1"/>
  <c r="A2448" i="4" s="1"/>
  <c r="A2925" i="4" s="1"/>
  <c r="A3402" i="4" s="1"/>
  <c r="A1016" i="4"/>
  <c r="A1493" i="4" s="1"/>
  <c r="A1970" i="4" s="1"/>
  <c r="A2447" i="4" s="1"/>
  <c r="A2924" i="4" s="1"/>
  <c r="A3401" i="4" s="1"/>
  <c r="A1015" i="4"/>
  <c r="A1492" i="4" s="1"/>
  <c r="A1969" i="4" s="1"/>
  <c r="A2446" i="4" s="1"/>
  <c r="A2923" i="4" s="1"/>
  <c r="A3400" i="4" s="1"/>
  <c r="A1014" i="4"/>
  <c r="A1491" i="4" s="1"/>
  <c r="A1968" i="4" s="1"/>
  <c r="A2445" i="4" s="1"/>
  <c r="A2922" i="4" s="1"/>
  <c r="A3399" i="4" s="1"/>
  <c r="A1013" i="4"/>
  <c r="A1490" i="4" s="1"/>
  <c r="A1967" i="4" s="1"/>
  <c r="A2444" i="4" s="1"/>
  <c r="A2921" i="4" s="1"/>
  <c r="A3398" i="4" s="1"/>
  <c r="A1012" i="4"/>
  <c r="A1489" i="4" s="1"/>
  <c r="A1966" i="4" s="1"/>
  <c r="A2443" i="4" s="1"/>
  <c r="A2920" i="4" s="1"/>
  <c r="A3397" i="4" s="1"/>
  <c r="A1011" i="4"/>
  <c r="A1488" i="4" s="1"/>
  <c r="A1965" i="4" s="1"/>
  <c r="A2442" i="4" s="1"/>
  <c r="A2919" i="4" s="1"/>
  <c r="A3396" i="4" s="1"/>
  <c r="A1010" i="4"/>
  <c r="A1487" i="4" s="1"/>
  <c r="A1964" i="4" s="1"/>
  <c r="A2441" i="4" s="1"/>
  <c r="A2918" i="4" s="1"/>
  <c r="A3395" i="4" s="1"/>
  <c r="A1009" i="4"/>
  <c r="A1486" i="4" s="1"/>
  <c r="A1963" i="4" s="1"/>
  <c r="A2440" i="4" s="1"/>
  <c r="A2917" i="4" s="1"/>
  <c r="A3394" i="4" s="1"/>
  <c r="A1008" i="4"/>
  <c r="A1485" i="4" s="1"/>
  <c r="A1962" i="4" s="1"/>
  <c r="A2439" i="4" s="1"/>
  <c r="A2916" i="4" s="1"/>
  <c r="A3393" i="4" s="1"/>
  <c r="A1007" i="4"/>
  <c r="A1484" i="4" s="1"/>
  <c r="A1961" i="4" s="1"/>
  <c r="A2438" i="4" s="1"/>
  <c r="A2915" i="4" s="1"/>
  <c r="A3392" i="4" s="1"/>
  <c r="A1006" i="4"/>
  <c r="A1483" i="4" s="1"/>
  <c r="A1960" i="4" s="1"/>
  <c r="A2437" i="4" s="1"/>
  <c r="A2914" i="4" s="1"/>
  <c r="A3391" i="4" s="1"/>
  <c r="A1005" i="4"/>
  <c r="A1482" i="4" s="1"/>
  <c r="A1959" i="4" s="1"/>
  <c r="A2436" i="4" s="1"/>
  <c r="A2913" i="4" s="1"/>
  <c r="A3390" i="4" s="1"/>
  <c r="A1004" i="4"/>
  <c r="A1481" i="4" s="1"/>
  <c r="A1958" i="4" s="1"/>
  <c r="A2435" i="4" s="1"/>
  <c r="A2912" i="4" s="1"/>
  <c r="A3389" i="4" s="1"/>
  <c r="A1003" i="4"/>
  <c r="A1480" i="4" s="1"/>
  <c r="A1957" i="4" s="1"/>
  <c r="A2434" i="4" s="1"/>
  <c r="A2911" i="4" s="1"/>
  <c r="A3388" i="4" s="1"/>
  <c r="A1002" i="4"/>
  <c r="A1479" i="4" s="1"/>
  <c r="A1956" i="4" s="1"/>
  <c r="A2433" i="4" s="1"/>
  <c r="A2910" i="4" s="1"/>
  <c r="A3387" i="4" s="1"/>
  <c r="A1001" i="4"/>
  <c r="A1478" i="4" s="1"/>
  <c r="A1955" i="4" s="1"/>
  <c r="A2432" i="4" s="1"/>
  <c r="A2909" i="4" s="1"/>
  <c r="A3386" i="4" s="1"/>
  <c r="A1000" i="4"/>
  <c r="A1477" i="4" s="1"/>
  <c r="A1954" i="4" s="1"/>
  <c r="A2431" i="4" s="1"/>
  <c r="A2908" i="4" s="1"/>
  <c r="A3385" i="4" s="1"/>
  <c r="A999" i="4"/>
  <c r="A1476" i="4" s="1"/>
  <c r="A1953" i="4" s="1"/>
  <c r="A2430" i="4" s="1"/>
  <c r="A2907" i="4" s="1"/>
  <c r="A3384" i="4" s="1"/>
  <c r="A998" i="4"/>
  <c r="A1475" i="4" s="1"/>
  <c r="A1952" i="4" s="1"/>
  <c r="A2429" i="4" s="1"/>
  <c r="A2906" i="4" s="1"/>
  <c r="A3383" i="4" s="1"/>
  <c r="A997" i="4"/>
  <c r="A1474" i="4" s="1"/>
  <c r="A1951" i="4" s="1"/>
  <c r="A2428" i="4" s="1"/>
  <c r="A2905" i="4" s="1"/>
  <c r="A3382" i="4" s="1"/>
  <c r="A996" i="4"/>
  <c r="A1473" i="4" s="1"/>
  <c r="A1950" i="4" s="1"/>
  <c r="A2427" i="4" s="1"/>
  <c r="A2904" i="4" s="1"/>
  <c r="A3381" i="4" s="1"/>
  <c r="A995" i="4"/>
  <c r="A1472" i="4" s="1"/>
  <c r="A1949" i="4" s="1"/>
  <c r="A2426" i="4" s="1"/>
  <c r="A2903" i="4" s="1"/>
  <c r="A3380" i="4" s="1"/>
  <c r="A994" i="4"/>
  <c r="A1471" i="4" s="1"/>
  <c r="A1948" i="4" s="1"/>
  <c r="A2425" i="4" s="1"/>
  <c r="A2902" i="4" s="1"/>
  <c r="A3379" i="4" s="1"/>
  <c r="A993" i="4"/>
  <c r="A1470" i="4" s="1"/>
  <c r="A1947" i="4" s="1"/>
  <c r="A2424" i="4" s="1"/>
  <c r="A2901" i="4" s="1"/>
  <c r="A3378" i="4" s="1"/>
  <c r="A992" i="4"/>
  <c r="A1469" i="4" s="1"/>
  <c r="A1946" i="4" s="1"/>
  <c r="A2423" i="4" s="1"/>
  <c r="A2900" i="4" s="1"/>
  <c r="A3377" i="4" s="1"/>
  <c r="A991" i="4"/>
  <c r="A1468" i="4" s="1"/>
  <c r="A1945" i="4" s="1"/>
  <c r="A2422" i="4" s="1"/>
  <c r="A2899" i="4" s="1"/>
  <c r="A3376" i="4" s="1"/>
  <c r="A990" i="4"/>
  <c r="A1467" i="4" s="1"/>
  <c r="A1944" i="4" s="1"/>
  <c r="A2421" i="4" s="1"/>
  <c r="A2898" i="4" s="1"/>
  <c r="A3375" i="4" s="1"/>
  <c r="A989" i="4"/>
  <c r="A1466" i="4" s="1"/>
  <c r="A1943" i="4" s="1"/>
  <c r="A2420" i="4" s="1"/>
  <c r="A2897" i="4" s="1"/>
  <c r="A3374" i="4" s="1"/>
  <c r="A988" i="4"/>
  <c r="A1465" i="4" s="1"/>
  <c r="A1942" i="4" s="1"/>
  <c r="A2419" i="4" s="1"/>
  <c r="A2896" i="4" s="1"/>
  <c r="A3373" i="4" s="1"/>
  <c r="A987" i="4"/>
  <c r="A1464" i="4" s="1"/>
  <c r="A1941" i="4" s="1"/>
  <c r="A2418" i="4" s="1"/>
  <c r="A2895" i="4" s="1"/>
  <c r="A3372" i="4" s="1"/>
  <c r="A986" i="4"/>
  <c r="A1463" i="4" s="1"/>
  <c r="A1940" i="4" s="1"/>
  <c r="A2417" i="4" s="1"/>
  <c r="A2894" i="4" s="1"/>
  <c r="A3371" i="4" s="1"/>
  <c r="E970" i="4"/>
  <c r="E1447" i="4" s="1"/>
  <c r="E1924" i="4" s="1"/>
  <c r="E2401" i="4" s="1"/>
  <c r="E2878" i="4" s="1"/>
  <c r="E3355" i="4" s="1"/>
  <c r="E969" i="4"/>
  <c r="E1446" i="4" s="1"/>
  <c r="E1923" i="4" s="1"/>
  <c r="E2400" i="4" s="1"/>
  <c r="E2877" i="4" s="1"/>
  <c r="E3354" i="4" s="1"/>
  <c r="E968" i="4"/>
  <c r="E1445" i="4" s="1"/>
  <c r="E1922" i="4" s="1"/>
  <c r="E2399" i="4" s="1"/>
  <c r="E2876" i="4" s="1"/>
  <c r="E3353" i="4" s="1"/>
  <c r="E967" i="4"/>
  <c r="E1444" i="4" s="1"/>
  <c r="E1921" i="4" s="1"/>
  <c r="E2398" i="4" s="1"/>
  <c r="E2875" i="4" s="1"/>
  <c r="E3352" i="4" s="1"/>
  <c r="E966" i="4"/>
  <c r="E1443" i="4" s="1"/>
  <c r="E1920" i="4" s="1"/>
  <c r="E2397" i="4" s="1"/>
  <c r="E2874" i="4" s="1"/>
  <c r="E3351" i="4" s="1"/>
  <c r="E965" i="4"/>
  <c r="E1442" i="4" s="1"/>
  <c r="E1919" i="4" s="1"/>
  <c r="E2396" i="4" s="1"/>
  <c r="E2873" i="4" s="1"/>
  <c r="E3350" i="4" s="1"/>
  <c r="D964" i="4"/>
  <c r="D1441" i="4" s="1"/>
  <c r="D1918" i="4" s="1"/>
  <c r="D2395" i="4" s="1"/>
  <c r="D2872" i="4" s="1"/>
  <c r="D3349" i="4" s="1"/>
  <c r="E1072" i="4"/>
  <c r="E1549" i="4" s="1"/>
  <c r="E2026" i="4" s="1"/>
  <c r="E2503" i="4" s="1"/>
  <c r="E2980" i="4" s="1"/>
  <c r="E3457" i="4" s="1"/>
  <c r="A1127" i="4"/>
  <c r="A1604" i="4" s="1"/>
  <c r="A2081" i="4" s="1"/>
  <c r="A2558" i="4" s="1"/>
  <c r="A3035" i="4" s="1"/>
  <c r="A3512" i="4" s="1"/>
  <c r="D1125" i="4"/>
  <c r="D1602" i="4" s="1"/>
  <c r="D2079" i="4" s="1"/>
  <c r="D2556" i="4" s="1"/>
  <c r="D3033" i="4" s="1"/>
  <c r="D3510" i="4" s="1"/>
  <c r="D1119" i="4"/>
  <c r="D1596" i="4" s="1"/>
  <c r="D2073" i="4" s="1"/>
  <c r="D2550" i="4" s="1"/>
  <c r="D3027" i="4" s="1"/>
  <c r="D3504" i="4" s="1"/>
  <c r="B1109" i="4"/>
  <c r="B1586" i="4" s="1"/>
  <c r="B2063" i="4" s="1"/>
  <c r="B2540" i="4" s="1"/>
  <c r="B3017" i="4" s="1"/>
  <c r="B3494" i="4" s="1"/>
  <c r="B1097" i="4"/>
  <c r="B1574" i="4" s="1"/>
  <c r="B2051" i="4" s="1"/>
  <c r="B2528" i="4" s="1"/>
  <c r="B3005" i="4" s="1"/>
  <c r="B3482" i="4" s="1"/>
  <c r="A1087" i="4"/>
  <c r="A1564" i="4" s="1"/>
  <c r="A2041" i="4" s="1"/>
  <c r="A2518" i="4" s="1"/>
  <c r="A2995" i="4" s="1"/>
  <c r="A3472" i="4" s="1"/>
  <c r="D1062" i="4"/>
  <c r="D1539" i="4" s="1"/>
  <c r="D2016" i="4" s="1"/>
  <c r="D2493" i="4" s="1"/>
  <c r="D2970" i="4" s="1"/>
  <c r="D3447" i="4" s="1"/>
  <c r="B1043" i="4"/>
  <c r="B1520" i="4" s="1"/>
  <c r="B1997" i="4" s="1"/>
  <c r="B2474" i="4" s="1"/>
  <c r="B2951" i="4" s="1"/>
  <c r="B3428" i="4" s="1"/>
  <c r="E1069" i="4"/>
  <c r="E1546" i="4" s="1"/>
  <c r="E2023" i="4" s="1"/>
  <c r="E2500" i="4" s="1"/>
  <c r="E2977" i="4" s="1"/>
  <c r="E3454" i="4" s="1"/>
  <c r="A963" i="4"/>
  <c r="A1440" i="4" s="1"/>
  <c r="A1917" i="4" s="1"/>
  <c r="A2394" i="4" s="1"/>
  <c r="A2871" i="4" s="1"/>
  <c r="A3348" i="4" s="1"/>
  <c r="D1404" i="4"/>
  <c r="D1881" i="4" s="1"/>
  <c r="D2358" i="4" s="1"/>
  <c r="D2835" i="4" s="1"/>
  <c r="D3312" i="4" s="1"/>
  <c r="D3789" i="4" s="1"/>
  <c r="A1403" i="4"/>
  <c r="A1880" i="4" s="1"/>
  <c r="A2357" i="4" s="1"/>
  <c r="A2834" i="4" s="1"/>
  <c r="A3311" i="4" s="1"/>
  <c r="A3788" i="4" s="1"/>
  <c r="D1401" i="4"/>
  <c r="D1878" i="4" s="1"/>
  <c r="D2355" i="4" s="1"/>
  <c r="D2832" i="4" s="1"/>
  <c r="D3309" i="4" s="1"/>
  <c r="D3786" i="4" s="1"/>
  <c r="D1126" i="4"/>
  <c r="D1603" i="4" s="1"/>
  <c r="D2080" i="4" s="1"/>
  <c r="D2557" i="4" s="1"/>
  <c r="D3034" i="4" s="1"/>
  <c r="D3511" i="4" s="1"/>
  <c r="A1125" i="4"/>
  <c r="A1602" i="4" s="1"/>
  <c r="A2079" i="4" s="1"/>
  <c r="A2556" i="4" s="1"/>
  <c r="A3033" i="4" s="1"/>
  <c r="A3510" i="4" s="1"/>
  <c r="D1123" i="4"/>
  <c r="D1600" i="4" s="1"/>
  <c r="D2077" i="4" s="1"/>
  <c r="D2554" i="4" s="1"/>
  <c r="D3031" i="4" s="1"/>
  <c r="D3508" i="4" s="1"/>
  <c r="A1122" i="4"/>
  <c r="A1599" i="4" s="1"/>
  <c r="A2076" i="4" s="1"/>
  <c r="A2553" i="4" s="1"/>
  <c r="A3030" i="4" s="1"/>
  <c r="A3507" i="4" s="1"/>
  <c r="D1120" i="4"/>
  <c r="D1597" i="4" s="1"/>
  <c r="D2074" i="4" s="1"/>
  <c r="D2551" i="4" s="1"/>
  <c r="D3028" i="4" s="1"/>
  <c r="D3505" i="4" s="1"/>
  <c r="A1119" i="4"/>
  <c r="A1596" i="4" s="1"/>
  <c r="A2073" i="4" s="1"/>
  <c r="A2550" i="4" s="1"/>
  <c r="A3027" i="4" s="1"/>
  <c r="A3504" i="4" s="1"/>
  <c r="B1117" i="4"/>
  <c r="B1594" i="4" s="1"/>
  <c r="B2071" i="4" s="1"/>
  <c r="B2548" i="4" s="1"/>
  <c r="B3025" i="4" s="1"/>
  <c r="B3502" i="4" s="1"/>
  <c r="E1115" i="4"/>
  <c r="E1592" i="4" s="1"/>
  <c r="E2069" i="4" s="1"/>
  <c r="E2546" i="4" s="1"/>
  <c r="E3023" i="4" s="1"/>
  <c r="E3500" i="4" s="1"/>
  <c r="B1114" i="4"/>
  <c r="B1591" i="4" s="1"/>
  <c r="B2068" i="4" s="1"/>
  <c r="B2545" i="4" s="1"/>
  <c r="B3022" i="4" s="1"/>
  <c r="B3499" i="4" s="1"/>
  <c r="B1112" i="4"/>
  <c r="B1589" i="4" s="1"/>
  <c r="B2066" i="4" s="1"/>
  <c r="B2543" i="4" s="1"/>
  <c r="B3020" i="4" s="1"/>
  <c r="B3497" i="4" s="1"/>
  <c r="B1110" i="4"/>
  <c r="B1587" i="4" s="1"/>
  <c r="B2064" i="4" s="1"/>
  <c r="B2541" i="4" s="1"/>
  <c r="B3018" i="4" s="1"/>
  <c r="B3495" i="4" s="1"/>
  <c r="E1108" i="4"/>
  <c r="E1585" i="4" s="1"/>
  <c r="E2062" i="4" s="1"/>
  <c r="E2539" i="4" s="1"/>
  <c r="E3016" i="4" s="1"/>
  <c r="E3493" i="4" s="1"/>
  <c r="B1107" i="4"/>
  <c r="B1584" i="4" s="1"/>
  <c r="B2061" i="4" s="1"/>
  <c r="B2538" i="4" s="1"/>
  <c r="B3015" i="4" s="1"/>
  <c r="B3492" i="4" s="1"/>
  <c r="E1105" i="4"/>
  <c r="E1582" i="4" s="1"/>
  <c r="E2059" i="4" s="1"/>
  <c r="E2536" i="4" s="1"/>
  <c r="E3013" i="4" s="1"/>
  <c r="E3490" i="4" s="1"/>
  <c r="B1104" i="4"/>
  <c r="B1581" i="4" s="1"/>
  <c r="B2058" i="4" s="1"/>
  <c r="B2535" i="4" s="1"/>
  <c r="B3012" i="4" s="1"/>
  <c r="B3489" i="4" s="1"/>
  <c r="E1102" i="4"/>
  <c r="E1579" i="4" s="1"/>
  <c r="E2056" i="4" s="1"/>
  <c r="E2533" i="4" s="1"/>
  <c r="E3010" i="4" s="1"/>
  <c r="E3487" i="4" s="1"/>
  <c r="B1101" i="4"/>
  <c r="B1578" i="4" s="1"/>
  <c r="B2055" i="4" s="1"/>
  <c r="B2532" i="4" s="1"/>
  <c r="B3009" i="4" s="1"/>
  <c r="B3486" i="4" s="1"/>
  <c r="E1099" i="4"/>
  <c r="E1576" i="4" s="1"/>
  <c r="E2053" i="4" s="1"/>
  <c r="E2530" i="4" s="1"/>
  <c r="E3007" i="4" s="1"/>
  <c r="E3484" i="4" s="1"/>
  <c r="B1098" i="4"/>
  <c r="B1575" i="4" s="1"/>
  <c r="B2052" i="4" s="1"/>
  <c r="B2529" i="4" s="1"/>
  <c r="B3006" i="4" s="1"/>
  <c r="B3483" i="4" s="1"/>
  <c r="E1096" i="4"/>
  <c r="E1573" i="4" s="1"/>
  <c r="E2050" i="4" s="1"/>
  <c r="E2527" i="4" s="1"/>
  <c r="E3004" i="4" s="1"/>
  <c r="E3481" i="4" s="1"/>
  <c r="B1095" i="4"/>
  <c r="B1572" i="4" s="1"/>
  <c r="B2049" i="4" s="1"/>
  <c r="B2526" i="4" s="1"/>
  <c r="B3003" i="4" s="1"/>
  <c r="B3480" i="4" s="1"/>
  <c r="E1093" i="4"/>
  <c r="E1570" i="4" s="1"/>
  <c r="E2047" i="4" s="1"/>
  <c r="E2524" i="4" s="1"/>
  <c r="E3001" i="4" s="1"/>
  <c r="E3478" i="4" s="1"/>
  <c r="A1092" i="4"/>
  <c r="A1569" i="4" s="1"/>
  <c r="A2046" i="4" s="1"/>
  <c r="A2523" i="4" s="1"/>
  <c r="A3000" i="4" s="1"/>
  <c r="A3477" i="4" s="1"/>
  <c r="A1090" i="4"/>
  <c r="A1567" i="4" s="1"/>
  <c r="A2044" i="4" s="1"/>
  <c r="A2521" i="4" s="1"/>
  <c r="A2998" i="4" s="1"/>
  <c r="A3475" i="4" s="1"/>
  <c r="B1088" i="4"/>
  <c r="B1565" i="4" s="1"/>
  <c r="B2042" i="4" s="1"/>
  <c r="B2519" i="4" s="1"/>
  <c r="B2996" i="4" s="1"/>
  <c r="B3473" i="4" s="1"/>
  <c r="B1086" i="4"/>
  <c r="B1563" i="4" s="1"/>
  <c r="B2040" i="4" s="1"/>
  <c r="B2517" i="4" s="1"/>
  <c r="B2994" i="4" s="1"/>
  <c r="B3471" i="4" s="1"/>
  <c r="B1084" i="4"/>
  <c r="B1561" i="4" s="1"/>
  <c r="B2038" i="4" s="1"/>
  <c r="B2515" i="4" s="1"/>
  <c r="B2992" i="4" s="1"/>
  <c r="B3469" i="4" s="1"/>
  <c r="E1082" i="4"/>
  <c r="E1559" i="4" s="1"/>
  <c r="E2036" i="4" s="1"/>
  <c r="E2513" i="4" s="1"/>
  <c r="E2990" i="4" s="1"/>
  <c r="E3467" i="4" s="1"/>
  <c r="E1080" i="4"/>
  <c r="E1557" i="4" s="1"/>
  <c r="E2034" i="4" s="1"/>
  <c r="E2511" i="4" s="1"/>
  <c r="E2988" i="4" s="1"/>
  <c r="E3465" i="4" s="1"/>
  <c r="A1079" i="4"/>
  <c r="A1556" i="4" s="1"/>
  <c r="A2033" i="4" s="1"/>
  <c r="A2510" i="4" s="1"/>
  <c r="A2987" i="4" s="1"/>
  <c r="A3464" i="4" s="1"/>
  <c r="B1077" i="4"/>
  <c r="B1554" i="4" s="1"/>
  <c r="B2031" i="4" s="1"/>
  <c r="B2508" i="4" s="1"/>
  <c r="B2985" i="4" s="1"/>
  <c r="B3462" i="4" s="1"/>
  <c r="A1076" i="4"/>
  <c r="A1553" i="4" s="1"/>
  <c r="A2030" i="4" s="1"/>
  <c r="A2507" i="4" s="1"/>
  <c r="A2984" i="4" s="1"/>
  <c r="A3461" i="4" s="1"/>
  <c r="B1074" i="4"/>
  <c r="B1551" i="4" s="1"/>
  <c r="B2028" i="4" s="1"/>
  <c r="B2505" i="4" s="1"/>
  <c r="B2982" i="4" s="1"/>
  <c r="B3459" i="4" s="1"/>
  <c r="E1071" i="4"/>
  <c r="E1548" i="4" s="1"/>
  <c r="E2025" i="4" s="1"/>
  <c r="E2502" i="4" s="1"/>
  <c r="E2979" i="4" s="1"/>
  <c r="E3456" i="4" s="1"/>
  <c r="C1070" i="4"/>
  <c r="C1547" i="4" s="1"/>
  <c r="C2024" i="4" s="1"/>
  <c r="C2501" i="4" s="1"/>
  <c r="C2978" i="4" s="1"/>
  <c r="C3455" i="4" s="1"/>
  <c r="B1069" i="4"/>
  <c r="B1546" i="4" s="1"/>
  <c r="B2023" i="4" s="1"/>
  <c r="B2500" i="4" s="1"/>
  <c r="B2977" i="4" s="1"/>
  <c r="B3454" i="4" s="1"/>
  <c r="B1066" i="4"/>
  <c r="B1543" i="4" s="1"/>
  <c r="B2020" i="4" s="1"/>
  <c r="B2497" i="4" s="1"/>
  <c r="B2974" i="4" s="1"/>
  <c r="B3451" i="4" s="1"/>
  <c r="B1065" i="4"/>
  <c r="B1542" i="4" s="1"/>
  <c r="B2019" i="4" s="1"/>
  <c r="B2496" i="4" s="1"/>
  <c r="B2973" i="4" s="1"/>
  <c r="B3450" i="4" s="1"/>
  <c r="B1064" i="4"/>
  <c r="B1541" i="4" s="1"/>
  <c r="B2018" i="4" s="1"/>
  <c r="B2495" i="4" s="1"/>
  <c r="B2972" i="4" s="1"/>
  <c r="B3449" i="4" s="1"/>
  <c r="B1063" i="4"/>
  <c r="B1540" i="4" s="1"/>
  <c r="B2017" i="4" s="1"/>
  <c r="B2494" i="4" s="1"/>
  <c r="B2971" i="4" s="1"/>
  <c r="B3448" i="4" s="1"/>
  <c r="B1062" i="4"/>
  <c r="B1539" i="4" s="1"/>
  <c r="B2016" i="4" s="1"/>
  <c r="B2493" i="4" s="1"/>
  <c r="B2970" i="4" s="1"/>
  <c r="B3447" i="4" s="1"/>
  <c r="B1061" i="4"/>
  <c r="B1538" i="4" s="1"/>
  <c r="B2015" i="4" s="1"/>
  <c r="B2492" i="4" s="1"/>
  <c r="B2969" i="4" s="1"/>
  <c r="B3446" i="4" s="1"/>
  <c r="B1060" i="4"/>
  <c r="B1537" i="4" s="1"/>
  <c r="B2014" i="4" s="1"/>
  <c r="B2491" i="4" s="1"/>
  <c r="B2968" i="4" s="1"/>
  <c r="B3445" i="4" s="1"/>
  <c r="B1059" i="4"/>
  <c r="B1536" i="4" s="1"/>
  <c r="B2013" i="4" s="1"/>
  <c r="B2490" i="4" s="1"/>
  <c r="B2967" i="4" s="1"/>
  <c r="B3444" i="4" s="1"/>
  <c r="B1058" i="4"/>
  <c r="B1535" i="4" s="1"/>
  <c r="B2012" i="4" s="1"/>
  <c r="B2489" i="4" s="1"/>
  <c r="B2966" i="4" s="1"/>
  <c r="B3443" i="4" s="1"/>
  <c r="B1057" i="4"/>
  <c r="B1534" i="4" s="1"/>
  <c r="B2011" i="4" s="1"/>
  <c r="B2488" i="4" s="1"/>
  <c r="B2965" i="4" s="1"/>
  <c r="B3442" i="4" s="1"/>
  <c r="B1056" i="4"/>
  <c r="B1533" i="4" s="1"/>
  <c r="B2010" i="4" s="1"/>
  <c r="B2487" i="4" s="1"/>
  <c r="B2964" i="4" s="1"/>
  <c r="B3441" i="4" s="1"/>
  <c r="B1055" i="4"/>
  <c r="B1532" i="4" s="1"/>
  <c r="B2009" i="4" s="1"/>
  <c r="B2486" i="4" s="1"/>
  <c r="B2963" i="4" s="1"/>
  <c r="B3440" i="4" s="1"/>
  <c r="B1054" i="4"/>
  <c r="B1531" i="4" s="1"/>
  <c r="B2008" i="4" s="1"/>
  <c r="B2485" i="4" s="1"/>
  <c r="B2962" i="4" s="1"/>
  <c r="B3439" i="4" s="1"/>
  <c r="B1053" i="4"/>
  <c r="B1530" i="4" s="1"/>
  <c r="B2007" i="4" s="1"/>
  <c r="B2484" i="4" s="1"/>
  <c r="B2961" i="4" s="1"/>
  <c r="B3438" i="4" s="1"/>
  <c r="B1052" i="4"/>
  <c r="B1529" i="4" s="1"/>
  <c r="B2006" i="4" s="1"/>
  <c r="B2483" i="4" s="1"/>
  <c r="B2960" i="4" s="1"/>
  <c r="B3437" i="4" s="1"/>
  <c r="B1051" i="4"/>
  <c r="B1528" i="4" s="1"/>
  <c r="B2005" i="4" s="1"/>
  <c r="B2482" i="4" s="1"/>
  <c r="B2959" i="4" s="1"/>
  <c r="B3436" i="4" s="1"/>
  <c r="A1050" i="4"/>
  <c r="A1527" i="4" s="1"/>
  <c r="A2004" i="4" s="1"/>
  <c r="A2481" i="4" s="1"/>
  <c r="A2958" i="4" s="1"/>
  <c r="A3435" i="4" s="1"/>
  <c r="A1049" i="4"/>
  <c r="A1526" i="4" s="1"/>
  <c r="A2003" i="4" s="1"/>
  <c r="A2480" i="4" s="1"/>
  <c r="A2957" i="4" s="1"/>
  <c r="A3434" i="4" s="1"/>
  <c r="E984" i="4"/>
  <c r="E1461" i="4" s="1"/>
  <c r="E1938" i="4" s="1"/>
  <c r="E2415" i="4" s="1"/>
  <c r="E2892" i="4" s="1"/>
  <c r="E3369" i="4" s="1"/>
  <c r="E983" i="4"/>
  <c r="E1460" i="4" s="1"/>
  <c r="E1937" i="4" s="1"/>
  <c r="E2414" i="4" s="1"/>
  <c r="E2891" i="4" s="1"/>
  <c r="E3368" i="4" s="1"/>
  <c r="E982" i="4"/>
  <c r="E1459" i="4" s="1"/>
  <c r="E1936" i="4" s="1"/>
  <c r="E2413" i="4" s="1"/>
  <c r="E2890" i="4" s="1"/>
  <c r="E3367" i="4" s="1"/>
  <c r="E981" i="4"/>
  <c r="E1458" i="4" s="1"/>
  <c r="E1935" i="4" s="1"/>
  <c r="E2412" i="4" s="1"/>
  <c r="E2889" i="4" s="1"/>
  <c r="E3366" i="4" s="1"/>
  <c r="E980" i="4"/>
  <c r="E1457" i="4" s="1"/>
  <c r="E1934" i="4" s="1"/>
  <c r="E2411" i="4" s="1"/>
  <c r="E2888" i="4" s="1"/>
  <c r="E3365" i="4" s="1"/>
  <c r="E979" i="4"/>
  <c r="E1456" i="4" s="1"/>
  <c r="E1933" i="4" s="1"/>
  <c r="E2410" i="4" s="1"/>
  <c r="E2887" i="4" s="1"/>
  <c r="E3364" i="4" s="1"/>
  <c r="E978" i="4"/>
  <c r="E1455" i="4" s="1"/>
  <c r="E1932" i="4" s="1"/>
  <c r="E2409" i="4" s="1"/>
  <c r="E2886" i="4" s="1"/>
  <c r="E3363" i="4" s="1"/>
  <c r="E977" i="4"/>
  <c r="E1454" i="4" s="1"/>
  <c r="E1931" i="4" s="1"/>
  <c r="E2408" i="4" s="1"/>
  <c r="E2885" i="4" s="1"/>
  <c r="E3362" i="4" s="1"/>
  <c r="E976" i="4"/>
  <c r="E1453" i="4" s="1"/>
  <c r="E1930" i="4" s="1"/>
  <c r="E2407" i="4" s="1"/>
  <c r="E2884" i="4" s="1"/>
  <c r="E3361" i="4" s="1"/>
  <c r="E975" i="4"/>
  <c r="E1452" i="4" s="1"/>
  <c r="E1929" i="4" s="1"/>
  <c r="E2406" i="4" s="1"/>
  <c r="E2883" i="4" s="1"/>
  <c r="E3360" i="4" s="1"/>
  <c r="E974" i="4"/>
  <c r="E1451" i="4" s="1"/>
  <c r="E1928" i="4" s="1"/>
  <c r="E2405" i="4" s="1"/>
  <c r="E2882" i="4" s="1"/>
  <c r="E3359" i="4" s="1"/>
  <c r="E973" i="4"/>
  <c r="E1450" i="4" s="1"/>
  <c r="E1927" i="4" s="1"/>
  <c r="E2404" i="4" s="1"/>
  <c r="E2881" i="4" s="1"/>
  <c r="E3358" i="4" s="1"/>
  <c r="E972" i="4"/>
  <c r="E1449" i="4" s="1"/>
  <c r="E1926" i="4" s="1"/>
  <c r="E2403" i="4" s="1"/>
  <c r="E2880" i="4" s="1"/>
  <c r="E3357" i="4" s="1"/>
  <c r="D971" i="4"/>
  <c r="D1448" i="4" s="1"/>
  <c r="D1925" i="4" s="1"/>
  <c r="D2402" i="4" s="1"/>
  <c r="D2879" i="4" s="1"/>
  <c r="D3356" i="4" s="1"/>
  <c r="D970" i="4"/>
  <c r="D1447" i="4" s="1"/>
  <c r="D1924" i="4" s="1"/>
  <c r="D2401" i="4" s="1"/>
  <c r="D2878" i="4" s="1"/>
  <c r="D3355" i="4" s="1"/>
  <c r="D969" i="4"/>
  <c r="D1446" i="4" s="1"/>
  <c r="D1923" i="4" s="1"/>
  <c r="D2400" i="4" s="1"/>
  <c r="D2877" i="4" s="1"/>
  <c r="D3354" i="4" s="1"/>
  <c r="D968" i="4"/>
  <c r="D1445" i="4" s="1"/>
  <c r="D1922" i="4" s="1"/>
  <c r="D2399" i="4" s="1"/>
  <c r="D2876" i="4" s="1"/>
  <c r="D3353" i="4" s="1"/>
  <c r="D967" i="4"/>
  <c r="D1444" i="4" s="1"/>
  <c r="D1921" i="4" s="1"/>
  <c r="D2398" i="4" s="1"/>
  <c r="D2875" i="4" s="1"/>
  <c r="D3352" i="4" s="1"/>
  <c r="D966" i="4"/>
  <c r="D1443" i="4" s="1"/>
  <c r="D1920" i="4" s="1"/>
  <c r="D2397" i="4" s="1"/>
  <c r="D2874" i="4" s="1"/>
  <c r="D3351" i="4" s="1"/>
  <c r="D965" i="4"/>
  <c r="D1442" i="4" s="1"/>
  <c r="D1919" i="4" s="1"/>
  <c r="D2396" i="4" s="1"/>
  <c r="D2873" i="4" s="1"/>
  <c r="D3350" i="4" s="1"/>
  <c r="C964" i="4"/>
  <c r="C1441" i="4" s="1"/>
  <c r="C1918" i="4" s="1"/>
  <c r="C2395" i="4" s="1"/>
  <c r="C2872" i="4" s="1"/>
  <c r="C3349" i="4" s="1"/>
  <c r="C963" i="4"/>
  <c r="C1440" i="4" s="1"/>
  <c r="C1917" i="4" s="1"/>
  <c r="C2394" i="4" s="1"/>
  <c r="C2871" i="4" s="1"/>
  <c r="C3348" i="4" s="1"/>
  <c r="A1405" i="4"/>
  <c r="A1882" i="4" s="1"/>
  <c r="A2359" i="4" s="1"/>
  <c r="A2836" i="4" s="1"/>
  <c r="A3313" i="4" s="1"/>
  <c r="A3790" i="4" s="1"/>
  <c r="A1402" i="4"/>
  <c r="A1879" i="4" s="1"/>
  <c r="A2356" i="4" s="1"/>
  <c r="A2833" i="4" s="1"/>
  <c r="A3310" i="4" s="1"/>
  <c r="A3787" i="4" s="1"/>
  <c r="A1124" i="4"/>
  <c r="A1601" i="4" s="1"/>
  <c r="A2078" i="4" s="1"/>
  <c r="A2555" i="4" s="1"/>
  <c r="A3032" i="4" s="1"/>
  <c r="A3509" i="4" s="1"/>
  <c r="B1106" i="4"/>
  <c r="B1583" i="4" s="1"/>
  <c r="B2060" i="4" s="1"/>
  <c r="B2537" i="4" s="1"/>
  <c r="B3014" i="4" s="1"/>
  <c r="B3491" i="4" s="1"/>
  <c r="B1100" i="4"/>
  <c r="B1577" i="4" s="1"/>
  <c r="B2054" i="4" s="1"/>
  <c r="B2531" i="4" s="1"/>
  <c r="B3008" i="4" s="1"/>
  <c r="B3485" i="4" s="1"/>
  <c r="E1098" i="4"/>
  <c r="E1575" i="4" s="1"/>
  <c r="E2052" i="4" s="1"/>
  <c r="E2529" i="4" s="1"/>
  <c r="E3006" i="4" s="1"/>
  <c r="E3483" i="4" s="1"/>
  <c r="E1095" i="4"/>
  <c r="E1572" i="4" s="1"/>
  <c r="E2049" i="4" s="1"/>
  <c r="E2526" i="4" s="1"/>
  <c r="E3003" i="4" s="1"/>
  <c r="E3480" i="4" s="1"/>
  <c r="E1092" i="4"/>
  <c r="E1569" i="4" s="1"/>
  <c r="E2046" i="4" s="1"/>
  <c r="E2523" i="4" s="1"/>
  <c r="E3000" i="4" s="1"/>
  <c r="E3477" i="4" s="1"/>
  <c r="A1083" i="4"/>
  <c r="A1560" i="4" s="1"/>
  <c r="A2037" i="4" s="1"/>
  <c r="A2514" i="4" s="1"/>
  <c r="A2991" i="4" s="1"/>
  <c r="A3468" i="4" s="1"/>
  <c r="B1073" i="4"/>
  <c r="B1550" i="4" s="1"/>
  <c r="B2027" i="4" s="1"/>
  <c r="B2504" i="4" s="1"/>
  <c r="B2981" i="4" s="1"/>
  <c r="B3458" i="4" s="1"/>
  <c r="D1066" i="4"/>
  <c r="D1543" i="4" s="1"/>
  <c r="D2020" i="4" s="1"/>
  <c r="D2497" i="4" s="1"/>
  <c r="D2974" i="4" s="1"/>
  <c r="D3451" i="4" s="1"/>
  <c r="D1063" i="4"/>
  <c r="D1540" i="4" s="1"/>
  <c r="D2017" i="4" s="1"/>
  <c r="D2494" i="4" s="1"/>
  <c r="D2971" i="4" s="1"/>
  <c r="D3448" i="4" s="1"/>
  <c r="D1059" i="4"/>
  <c r="D1536" i="4" s="1"/>
  <c r="D2013" i="4" s="1"/>
  <c r="D2490" i="4" s="1"/>
  <c r="D2967" i="4" s="1"/>
  <c r="D3444" i="4" s="1"/>
  <c r="D1056" i="4"/>
  <c r="D1533" i="4" s="1"/>
  <c r="D2010" i="4" s="1"/>
  <c r="D2487" i="4" s="1"/>
  <c r="D2964" i="4" s="1"/>
  <c r="D3441" i="4" s="1"/>
  <c r="D1053" i="4"/>
  <c r="D1530" i="4" s="1"/>
  <c r="D2007" i="4" s="1"/>
  <c r="D2484" i="4" s="1"/>
  <c r="D2961" i="4" s="1"/>
  <c r="D3438" i="4" s="1"/>
  <c r="B1047" i="4"/>
  <c r="B1524" i="4" s="1"/>
  <c r="B2001" i="4" s="1"/>
  <c r="B2478" i="4" s="1"/>
  <c r="B2955" i="4" s="1"/>
  <c r="B3432" i="4" s="1"/>
  <c r="B1042" i="4"/>
  <c r="B1519" i="4" s="1"/>
  <c r="B1996" i="4" s="1"/>
  <c r="B2473" i="4" s="1"/>
  <c r="B2950" i="4" s="1"/>
  <c r="B3427" i="4" s="1"/>
  <c r="B962" i="4"/>
  <c r="B1439" i="4" s="1"/>
  <c r="B1916" i="4" s="1"/>
  <c r="B2393" i="4" s="1"/>
  <c r="B2870" i="4" s="1"/>
  <c r="B3347" i="4" s="1"/>
  <c r="E1405" i="4"/>
  <c r="E1882" i="4" s="1"/>
  <c r="E2359" i="4" s="1"/>
  <c r="E2836" i="4" s="1"/>
  <c r="E3313" i="4" s="1"/>
  <c r="E3790" i="4" s="1"/>
  <c r="B1404" i="4"/>
  <c r="B1881" i="4" s="1"/>
  <c r="B2358" i="4" s="1"/>
  <c r="B2835" i="4" s="1"/>
  <c r="B3312" i="4" s="1"/>
  <c r="B3789" i="4" s="1"/>
  <c r="E1402" i="4"/>
  <c r="E1879" i="4" s="1"/>
  <c r="E2356" i="4" s="1"/>
  <c r="E2833" i="4" s="1"/>
  <c r="E3310" i="4" s="1"/>
  <c r="E3787" i="4" s="1"/>
  <c r="B1401" i="4"/>
  <c r="B1878" i="4" s="1"/>
  <c r="B2355" i="4" s="1"/>
  <c r="B2832" i="4" s="1"/>
  <c r="B3309" i="4" s="1"/>
  <c r="B3786" i="4" s="1"/>
  <c r="E1127" i="4"/>
  <c r="E1604" i="4" s="1"/>
  <c r="E2081" i="4" s="1"/>
  <c r="E2558" i="4" s="1"/>
  <c r="E3035" i="4" s="1"/>
  <c r="E3512" i="4" s="1"/>
  <c r="B1126" i="4"/>
  <c r="B1603" i="4" s="1"/>
  <c r="B2080" i="4" s="1"/>
  <c r="B2557" i="4" s="1"/>
  <c r="B3034" i="4" s="1"/>
  <c r="B3511" i="4" s="1"/>
  <c r="E1124" i="4"/>
  <c r="E1601" i="4" s="1"/>
  <c r="E2078" i="4" s="1"/>
  <c r="E2555" i="4" s="1"/>
  <c r="E3032" i="4" s="1"/>
  <c r="E3509" i="4" s="1"/>
  <c r="B1123" i="4"/>
  <c r="B1600" i="4" s="1"/>
  <c r="B2077" i="4" s="1"/>
  <c r="B2554" i="4" s="1"/>
  <c r="B3031" i="4" s="1"/>
  <c r="B3508" i="4" s="1"/>
  <c r="E1121" i="4"/>
  <c r="E1598" i="4" s="1"/>
  <c r="E2075" i="4" s="1"/>
  <c r="E2552" i="4" s="1"/>
  <c r="E3029" i="4" s="1"/>
  <c r="E3506" i="4" s="1"/>
  <c r="B1120" i="4"/>
  <c r="B1597" i="4" s="1"/>
  <c r="B2074" i="4" s="1"/>
  <c r="B2551" i="4" s="1"/>
  <c r="B3028" i="4" s="1"/>
  <c r="B3505" i="4" s="1"/>
  <c r="E1118" i="4"/>
  <c r="E1595" i="4" s="1"/>
  <c r="E2072" i="4" s="1"/>
  <c r="E2549" i="4" s="1"/>
  <c r="E3026" i="4" s="1"/>
  <c r="E3503" i="4" s="1"/>
  <c r="A1117" i="4"/>
  <c r="A1594" i="4" s="1"/>
  <c r="A2071" i="4" s="1"/>
  <c r="A2548" i="4" s="1"/>
  <c r="A3025" i="4" s="1"/>
  <c r="A3502" i="4" s="1"/>
  <c r="D1115" i="4"/>
  <c r="D1592" i="4" s="1"/>
  <c r="D2069" i="4" s="1"/>
  <c r="D2546" i="4" s="1"/>
  <c r="D3023" i="4" s="1"/>
  <c r="D3500" i="4" s="1"/>
  <c r="A1114" i="4"/>
  <c r="A1591" i="4" s="1"/>
  <c r="A2068" i="4" s="1"/>
  <c r="A2545" i="4" s="1"/>
  <c r="A3022" i="4" s="1"/>
  <c r="A3499" i="4" s="1"/>
  <c r="A1112" i="4"/>
  <c r="A1589" i="4" s="1"/>
  <c r="A2066" i="4" s="1"/>
  <c r="A2543" i="4" s="1"/>
  <c r="A3020" i="4" s="1"/>
  <c r="A3497" i="4" s="1"/>
  <c r="A1110" i="4"/>
  <c r="A1587" i="4" s="1"/>
  <c r="A2064" i="4" s="1"/>
  <c r="A2541" i="4" s="1"/>
  <c r="A3018" i="4" s="1"/>
  <c r="A3495" i="4" s="1"/>
  <c r="D1108" i="4"/>
  <c r="D1585" i="4" s="1"/>
  <c r="D2062" i="4" s="1"/>
  <c r="D2539" i="4" s="1"/>
  <c r="D3016" i="4" s="1"/>
  <c r="D3493" i="4" s="1"/>
  <c r="A1107" i="4"/>
  <c r="A1584" i="4" s="1"/>
  <c r="A2061" i="4" s="1"/>
  <c r="A2538" i="4" s="1"/>
  <c r="A3015" i="4" s="1"/>
  <c r="A3492" i="4" s="1"/>
  <c r="D1105" i="4"/>
  <c r="D1582" i="4" s="1"/>
  <c r="D2059" i="4" s="1"/>
  <c r="D2536" i="4" s="1"/>
  <c r="D3013" i="4" s="1"/>
  <c r="D3490" i="4" s="1"/>
  <c r="A1104" i="4"/>
  <c r="A1581" i="4" s="1"/>
  <c r="A2058" i="4" s="1"/>
  <c r="A2535" i="4" s="1"/>
  <c r="A3012" i="4" s="1"/>
  <c r="A3489" i="4" s="1"/>
  <c r="D1102" i="4"/>
  <c r="D1579" i="4" s="1"/>
  <c r="D2056" i="4" s="1"/>
  <c r="D2533" i="4" s="1"/>
  <c r="D3010" i="4" s="1"/>
  <c r="D3487" i="4" s="1"/>
  <c r="A1101" i="4"/>
  <c r="A1578" i="4" s="1"/>
  <c r="A2055" i="4" s="1"/>
  <c r="A2532" i="4" s="1"/>
  <c r="A3009" i="4" s="1"/>
  <c r="A3486" i="4" s="1"/>
  <c r="D1099" i="4"/>
  <c r="D1576" i="4" s="1"/>
  <c r="D2053" i="4" s="1"/>
  <c r="D2530" i="4" s="1"/>
  <c r="D3007" i="4" s="1"/>
  <c r="D3484" i="4" s="1"/>
  <c r="A1098" i="4"/>
  <c r="A1575" i="4" s="1"/>
  <c r="A2052" i="4" s="1"/>
  <c r="A2529" i="4" s="1"/>
  <c r="A3006" i="4" s="1"/>
  <c r="A3483" i="4" s="1"/>
  <c r="D1096" i="4"/>
  <c r="D1573" i="4" s="1"/>
  <c r="D2050" i="4" s="1"/>
  <c r="D2527" i="4" s="1"/>
  <c r="D3004" i="4" s="1"/>
  <c r="D3481" i="4" s="1"/>
  <c r="A1095" i="4"/>
  <c r="A1572" i="4" s="1"/>
  <c r="A2049" i="4" s="1"/>
  <c r="A2526" i="4" s="1"/>
  <c r="A3003" i="4" s="1"/>
  <c r="A3480" i="4" s="1"/>
  <c r="D1093" i="4"/>
  <c r="D1570" i="4" s="1"/>
  <c r="D2047" i="4" s="1"/>
  <c r="D2524" i="4" s="1"/>
  <c r="D3001" i="4" s="1"/>
  <c r="D3478" i="4" s="1"/>
  <c r="E1091" i="4"/>
  <c r="E1568" i="4" s="1"/>
  <c r="E2045" i="4" s="1"/>
  <c r="E2522" i="4" s="1"/>
  <c r="E2999" i="4" s="1"/>
  <c r="E3476" i="4" s="1"/>
  <c r="E1089" i="4"/>
  <c r="E1566" i="4" s="1"/>
  <c r="E2043" i="4" s="1"/>
  <c r="E2520" i="4" s="1"/>
  <c r="E2997" i="4" s="1"/>
  <c r="E3474" i="4" s="1"/>
  <c r="A1088" i="4"/>
  <c r="A1565" i="4" s="1"/>
  <c r="A2042" i="4" s="1"/>
  <c r="A2519" i="4" s="1"/>
  <c r="A2996" i="4" s="1"/>
  <c r="A3473" i="4" s="1"/>
  <c r="A1086" i="4"/>
  <c r="A1563" i="4" s="1"/>
  <c r="A2040" i="4" s="1"/>
  <c r="A2517" i="4" s="1"/>
  <c r="A2994" i="4" s="1"/>
  <c r="A3471" i="4" s="1"/>
  <c r="A1084" i="4"/>
  <c r="A1561" i="4" s="1"/>
  <c r="A2038" i="4" s="1"/>
  <c r="A2515" i="4" s="1"/>
  <c r="A2992" i="4" s="1"/>
  <c r="A3469" i="4" s="1"/>
  <c r="B1082" i="4"/>
  <c r="B1559" i="4" s="1"/>
  <c r="B2036" i="4" s="1"/>
  <c r="B2513" i="4" s="1"/>
  <c r="B2990" i="4" s="1"/>
  <c r="B3467" i="4" s="1"/>
  <c r="B1080" i="4"/>
  <c r="B1557" i="4" s="1"/>
  <c r="B2034" i="4" s="1"/>
  <c r="B2511" i="4" s="1"/>
  <c r="B2988" i="4" s="1"/>
  <c r="B3465" i="4" s="1"/>
  <c r="A1077" i="4"/>
  <c r="A1554" i="4" s="1"/>
  <c r="A2031" i="4" s="1"/>
  <c r="A2508" i="4" s="1"/>
  <c r="A2985" i="4" s="1"/>
  <c r="A3462" i="4" s="1"/>
  <c r="E1075" i="4"/>
  <c r="E1552" i="4" s="1"/>
  <c r="E2029" i="4" s="1"/>
  <c r="E2506" i="4" s="1"/>
  <c r="E2983" i="4" s="1"/>
  <c r="E3460" i="4" s="1"/>
  <c r="A1074" i="4"/>
  <c r="A1551" i="4" s="1"/>
  <c r="A2028" i="4" s="1"/>
  <c r="A2505" i="4" s="1"/>
  <c r="A2982" i="4" s="1"/>
  <c r="A3459" i="4" s="1"/>
  <c r="D1072" i="4"/>
  <c r="D1549" i="4" s="1"/>
  <c r="D2026" i="4" s="1"/>
  <c r="D2503" i="4" s="1"/>
  <c r="D2980" i="4" s="1"/>
  <c r="D3457" i="4" s="1"/>
  <c r="C1071" i="4"/>
  <c r="C1548" i="4" s="1"/>
  <c r="C2025" i="4" s="1"/>
  <c r="C2502" i="4" s="1"/>
  <c r="C2979" i="4" s="1"/>
  <c r="C3456" i="4" s="1"/>
  <c r="B1070" i="4"/>
  <c r="B1547" i="4" s="1"/>
  <c r="B2024" i="4" s="1"/>
  <c r="B2501" i="4" s="1"/>
  <c r="B2978" i="4" s="1"/>
  <c r="B3455" i="4" s="1"/>
  <c r="A1069" i="4"/>
  <c r="A1546" i="4" s="1"/>
  <c r="A2023" i="4" s="1"/>
  <c r="A2500" i="4" s="1"/>
  <c r="A2977" i="4" s="1"/>
  <c r="A3454" i="4" s="1"/>
  <c r="B1067" i="4"/>
  <c r="B1544" i="4" s="1"/>
  <c r="B2021" i="4" s="1"/>
  <c r="B2498" i="4" s="1"/>
  <c r="B2975" i="4" s="1"/>
  <c r="B3452" i="4" s="1"/>
  <c r="A1066" i="4"/>
  <c r="A1543" i="4" s="1"/>
  <c r="A2020" i="4" s="1"/>
  <c r="A2497" i="4" s="1"/>
  <c r="A2974" i="4" s="1"/>
  <c r="A3451" i="4" s="1"/>
  <c r="A1065" i="4"/>
  <c r="A1542" i="4" s="1"/>
  <c r="A2019" i="4" s="1"/>
  <c r="A2496" i="4" s="1"/>
  <c r="A2973" i="4" s="1"/>
  <c r="A3450" i="4" s="1"/>
  <c r="A1064" i="4"/>
  <c r="A1541" i="4" s="1"/>
  <c r="A2018" i="4" s="1"/>
  <c r="A2495" i="4" s="1"/>
  <c r="A2972" i="4" s="1"/>
  <c r="A3449" i="4" s="1"/>
  <c r="A1063" i="4"/>
  <c r="A1540" i="4" s="1"/>
  <c r="A2017" i="4" s="1"/>
  <c r="A2494" i="4" s="1"/>
  <c r="A2971" i="4" s="1"/>
  <c r="A3448" i="4" s="1"/>
  <c r="A1062" i="4"/>
  <c r="A1539" i="4" s="1"/>
  <c r="A2016" i="4" s="1"/>
  <c r="A2493" i="4" s="1"/>
  <c r="A2970" i="4" s="1"/>
  <c r="A3447" i="4" s="1"/>
  <c r="A1061" i="4"/>
  <c r="A1538" i="4" s="1"/>
  <c r="A2015" i="4" s="1"/>
  <c r="A2492" i="4" s="1"/>
  <c r="A2969" i="4" s="1"/>
  <c r="A3446" i="4" s="1"/>
  <c r="A1060" i="4"/>
  <c r="A1537" i="4" s="1"/>
  <c r="A2014" i="4" s="1"/>
  <c r="A2491" i="4" s="1"/>
  <c r="A2968" i="4" s="1"/>
  <c r="A3445" i="4" s="1"/>
  <c r="A1059" i="4"/>
  <c r="A1536" i="4" s="1"/>
  <c r="A2013" i="4" s="1"/>
  <c r="A2490" i="4" s="1"/>
  <c r="A2967" i="4" s="1"/>
  <c r="A3444" i="4" s="1"/>
  <c r="A1058" i="4"/>
  <c r="A1535" i="4" s="1"/>
  <c r="A2012" i="4" s="1"/>
  <c r="A2489" i="4" s="1"/>
  <c r="A2966" i="4" s="1"/>
  <c r="A3443" i="4" s="1"/>
  <c r="A1057" i="4"/>
  <c r="A1534" i="4" s="1"/>
  <c r="A2011" i="4" s="1"/>
  <c r="A2488" i="4" s="1"/>
  <c r="A2965" i="4" s="1"/>
  <c r="A3442" i="4" s="1"/>
  <c r="A1056" i="4"/>
  <c r="A1533" i="4" s="1"/>
  <c r="A2010" i="4" s="1"/>
  <c r="A2487" i="4" s="1"/>
  <c r="A2964" i="4" s="1"/>
  <c r="A3441" i="4" s="1"/>
  <c r="A1055" i="4"/>
  <c r="A1532" i="4" s="1"/>
  <c r="A2009" i="4" s="1"/>
  <c r="A2486" i="4" s="1"/>
  <c r="A2963" i="4" s="1"/>
  <c r="A3440" i="4" s="1"/>
  <c r="A1054" i="4"/>
  <c r="A1531" i="4" s="1"/>
  <c r="A2008" i="4" s="1"/>
  <c r="A2485" i="4" s="1"/>
  <c r="A2962" i="4" s="1"/>
  <c r="A3439" i="4" s="1"/>
  <c r="A1053" i="4"/>
  <c r="A1530" i="4" s="1"/>
  <c r="A2007" i="4" s="1"/>
  <c r="A2484" i="4" s="1"/>
  <c r="A2961" i="4" s="1"/>
  <c r="A3438" i="4" s="1"/>
  <c r="A1052" i="4"/>
  <c r="A1529" i="4" s="1"/>
  <c r="A2006" i="4" s="1"/>
  <c r="A2483" i="4" s="1"/>
  <c r="A2960" i="4" s="1"/>
  <c r="A3437" i="4" s="1"/>
  <c r="A1051" i="4"/>
  <c r="A1528" i="4" s="1"/>
  <c r="A2005" i="4" s="1"/>
  <c r="A2482" i="4" s="1"/>
  <c r="A2959" i="4" s="1"/>
  <c r="A3436" i="4" s="1"/>
  <c r="E1047" i="4"/>
  <c r="E1524" i="4" s="1"/>
  <c r="E2001" i="4" s="1"/>
  <c r="E2478" i="4" s="1"/>
  <c r="E2955" i="4" s="1"/>
  <c r="E3432" i="4" s="1"/>
  <c r="E1046" i="4"/>
  <c r="E1523" i="4" s="1"/>
  <c r="E2000" i="4" s="1"/>
  <c r="E2477" i="4" s="1"/>
  <c r="E2954" i="4" s="1"/>
  <c r="E3431" i="4" s="1"/>
  <c r="E1045" i="4"/>
  <c r="E1522" i="4" s="1"/>
  <c r="E1999" i="4" s="1"/>
  <c r="E2476" i="4" s="1"/>
  <c r="E2953" i="4" s="1"/>
  <c r="E3430" i="4" s="1"/>
  <c r="E1044" i="4"/>
  <c r="E1521" i="4" s="1"/>
  <c r="E1998" i="4" s="1"/>
  <c r="E2475" i="4" s="1"/>
  <c r="E2952" i="4" s="1"/>
  <c r="E3429" i="4" s="1"/>
  <c r="E1043" i="4"/>
  <c r="E1520" i="4" s="1"/>
  <c r="E1997" i="4" s="1"/>
  <c r="E2474" i="4" s="1"/>
  <c r="E2951" i="4" s="1"/>
  <c r="E3428" i="4" s="1"/>
  <c r="E1042" i="4"/>
  <c r="E1519" i="4" s="1"/>
  <c r="E1996" i="4" s="1"/>
  <c r="E2473" i="4" s="1"/>
  <c r="E2950" i="4" s="1"/>
  <c r="E3427" i="4" s="1"/>
  <c r="E1041" i="4"/>
  <c r="E1518" i="4" s="1"/>
  <c r="E1995" i="4" s="1"/>
  <c r="E2472" i="4" s="1"/>
  <c r="E2949" i="4" s="1"/>
  <c r="E3426" i="4" s="1"/>
  <c r="E1040" i="4"/>
  <c r="E1517" i="4" s="1"/>
  <c r="E1994" i="4" s="1"/>
  <c r="E2471" i="4" s="1"/>
  <c r="E2948" i="4" s="1"/>
  <c r="E3425" i="4" s="1"/>
  <c r="E1039" i="4"/>
  <c r="E1516" i="4" s="1"/>
  <c r="E1993" i="4" s="1"/>
  <c r="E2470" i="4" s="1"/>
  <c r="E2947" i="4" s="1"/>
  <c r="E3424" i="4" s="1"/>
  <c r="E1038" i="4"/>
  <c r="E1515" i="4" s="1"/>
  <c r="E1992" i="4" s="1"/>
  <c r="E2469" i="4" s="1"/>
  <c r="E2946" i="4" s="1"/>
  <c r="E3423" i="4" s="1"/>
  <c r="E1037" i="4"/>
  <c r="E1514" i="4" s="1"/>
  <c r="E1991" i="4" s="1"/>
  <c r="E2468" i="4" s="1"/>
  <c r="E2945" i="4" s="1"/>
  <c r="E3422" i="4" s="1"/>
  <c r="E1036" i="4"/>
  <c r="E1513" i="4" s="1"/>
  <c r="E1990" i="4" s="1"/>
  <c r="E2467" i="4" s="1"/>
  <c r="E2944" i="4" s="1"/>
  <c r="E3421" i="4" s="1"/>
  <c r="E1035" i="4"/>
  <c r="E1512" i="4" s="1"/>
  <c r="E1989" i="4" s="1"/>
  <c r="E2466" i="4" s="1"/>
  <c r="E2943" i="4" s="1"/>
  <c r="E3420" i="4" s="1"/>
  <c r="E1034" i="4"/>
  <c r="E1511" i="4" s="1"/>
  <c r="E1988" i="4" s="1"/>
  <c r="E2465" i="4" s="1"/>
  <c r="E2942" i="4" s="1"/>
  <c r="E3419" i="4" s="1"/>
  <c r="E1033" i="4"/>
  <c r="E1510" i="4" s="1"/>
  <c r="E1987" i="4" s="1"/>
  <c r="E2464" i="4" s="1"/>
  <c r="E2941" i="4" s="1"/>
  <c r="E3418" i="4" s="1"/>
  <c r="E1032" i="4"/>
  <c r="E1509" i="4" s="1"/>
  <c r="E1986" i="4" s="1"/>
  <c r="E2463" i="4" s="1"/>
  <c r="E2940" i="4" s="1"/>
  <c r="E3417" i="4" s="1"/>
  <c r="E1031" i="4"/>
  <c r="E1508" i="4" s="1"/>
  <c r="E1985" i="4" s="1"/>
  <c r="E2462" i="4" s="1"/>
  <c r="E2939" i="4" s="1"/>
  <c r="E3416" i="4" s="1"/>
  <c r="E1030" i="4"/>
  <c r="E1507" i="4" s="1"/>
  <c r="E1984" i="4" s="1"/>
  <c r="E2461" i="4" s="1"/>
  <c r="E2938" i="4" s="1"/>
  <c r="E3415" i="4" s="1"/>
  <c r="E1029" i="4"/>
  <c r="E1506" i="4" s="1"/>
  <c r="E1983" i="4" s="1"/>
  <c r="E2460" i="4" s="1"/>
  <c r="E2937" i="4" s="1"/>
  <c r="E3414" i="4" s="1"/>
  <c r="E1028" i="4"/>
  <c r="E1505" i="4" s="1"/>
  <c r="E1982" i="4" s="1"/>
  <c r="E2459" i="4" s="1"/>
  <c r="E2936" i="4" s="1"/>
  <c r="E3413" i="4" s="1"/>
  <c r="E1027" i="4"/>
  <c r="E1504" i="4" s="1"/>
  <c r="E1981" i="4" s="1"/>
  <c r="E2458" i="4" s="1"/>
  <c r="E2935" i="4" s="1"/>
  <c r="E3412" i="4" s="1"/>
  <c r="E1026" i="4"/>
  <c r="E1503" i="4" s="1"/>
  <c r="E1980" i="4" s="1"/>
  <c r="E2457" i="4" s="1"/>
  <c r="E2934" i="4" s="1"/>
  <c r="E3411" i="4" s="1"/>
  <c r="E1025" i="4"/>
  <c r="E1502" i="4" s="1"/>
  <c r="E1979" i="4" s="1"/>
  <c r="E2456" i="4" s="1"/>
  <c r="E2933" i="4" s="1"/>
  <c r="E3410" i="4" s="1"/>
  <c r="E1024" i="4"/>
  <c r="E1501" i="4" s="1"/>
  <c r="E1978" i="4" s="1"/>
  <c r="E2455" i="4" s="1"/>
  <c r="E2932" i="4" s="1"/>
  <c r="E3409" i="4" s="1"/>
  <c r="E1023" i="4"/>
  <c r="E1500" i="4" s="1"/>
  <c r="E1977" i="4" s="1"/>
  <c r="E2454" i="4" s="1"/>
  <c r="E2931" i="4" s="1"/>
  <c r="E3408" i="4" s="1"/>
  <c r="E1022" i="4"/>
  <c r="E1499" i="4" s="1"/>
  <c r="E1976" i="4" s="1"/>
  <c r="E2453" i="4" s="1"/>
  <c r="E2930" i="4" s="1"/>
  <c r="E3407" i="4" s="1"/>
  <c r="E1021" i="4"/>
  <c r="E1498" i="4" s="1"/>
  <c r="E1975" i="4" s="1"/>
  <c r="E2452" i="4" s="1"/>
  <c r="E2929" i="4" s="1"/>
  <c r="E3406" i="4" s="1"/>
  <c r="E1020" i="4"/>
  <c r="E1497" i="4" s="1"/>
  <c r="E1974" i="4" s="1"/>
  <c r="E2451" i="4" s="1"/>
  <c r="E2928" i="4" s="1"/>
  <c r="E3405" i="4" s="1"/>
  <c r="E1019" i="4"/>
  <c r="E1496" i="4" s="1"/>
  <c r="E1973" i="4" s="1"/>
  <c r="E2450" i="4" s="1"/>
  <c r="E2927" i="4" s="1"/>
  <c r="E3404" i="4" s="1"/>
  <c r="E1018" i="4"/>
  <c r="E1495" i="4" s="1"/>
  <c r="E1972" i="4" s="1"/>
  <c r="E2449" i="4" s="1"/>
  <c r="E2926" i="4" s="1"/>
  <c r="E3403" i="4" s="1"/>
  <c r="E1017" i="4"/>
  <c r="E1494" i="4" s="1"/>
  <c r="E1971" i="4" s="1"/>
  <c r="E2448" i="4" s="1"/>
  <c r="E2925" i="4" s="1"/>
  <c r="E3402" i="4" s="1"/>
  <c r="E1016" i="4"/>
  <c r="E1493" i="4" s="1"/>
  <c r="E1970" i="4" s="1"/>
  <c r="E2447" i="4" s="1"/>
  <c r="E2924" i="4" s="1"/>
  <c r="E3401" i="4" s="1"/>
  <c r="E1015" i="4"/>
  <c r="E1492" i="4" s="1"/>
  <c r="E1969" i="4" s="1"/>
  <c r="E2446" i="4" s="1"/>
  <c r="E2923" i="4" s="1"/>
  <c r="E3400" i="4" s="1"/>
  <c r="E1014" i="4"/>
  <c r="E1491" i="4" s="1"/>
  <c r="E1968" i="4" s="1"/>
  <c r="E2445" i="4" s="1"/>
  <c r="E2922" i="4" s="1"/>
  <c r="E3399" i="4" s="1"/>
  <c r="E1013" i="4"/>
  <c r="E1490" i="4" s="1"/>
  <c r="E1967" i="4" s="1"/>
  <c r="E2444" i="4" s="1"/>
  <c r="E2921" i="4" s="1"/>
  <c r="E3398" i="4" s="1"/>
  <c r="E1012" i="4"/>
  <c r="E1489" i="4" s="1"/>
  <c r="E1966" i="4" s="1"/>
  <c r="E2443" i="4" s="1"/>
  <c r="E2920" i="4" s="1"/>
  <c r="E3397" i="4" s="1"/>
  <c r="E1011" i="4"/>
  <c r="E1488" i="4" s="1"/>
  <c r="E1965" i="4" s="1"/>
  <c r="E2442" i="4" s="1"/>
  <c r="E2919" i="4" s="1"/>
  <c r="E3396" i="4" s="1"/>
  <c r="E1010" i="4"/>
  <c r="E1487" i="4" s="1"/>
  <c r="E1964" i="4" s="1"/>
  <c r="E2441" i="4" s="1"/>
  <c r="E2918" i="4" s="1"/>
  <c r="E3395" i="4" s="1"/>
  <c r="E1009" i="4"/>
  <c r="E1486" i="4" s="1"/>
  <c r="E1963" i="4" s="1"/>
  <c r="E2440" i="4" s="1"/>
  <c r="E2917" i="4" s="1"/>
  <c r="E3394" i="4" s="1"/>
  <c r="E1008" i="4"/>
  <c r="E1485" i="4" s="1"/>
  <c r="E1962" i="4" s="1"/>
  <c r="E2439" i="4" s="1"/>
  <c r="E2916" i="4" s="1"/>
  <c r="E3393" i="4" s="1"/>
  <c r="E1007" i="4"/>
  <c r="E1484" i="4" s="1"/>
  <c r="E1961" i="4" s="1"/>
  <c r="E2438" i="4" s="1"/>
  <c r="E2915" i="4" s="1"/>
  <c r="E3392" i="4" s="1"/>
  <c r="E1006" i="4"/>
  <c r="E1483" i="4" s="1"/>
  <c r="E1960" i="4" s="1"/>
  <c r="E2437" i="4" s="1"/>
  <c r="E2914" i="4" s="1"/>
  <c r="E3391" i="4" s="1"/>
  <c r="E1005" i="4"/>
  <c r="E1482" i="4" s="1"/>
  <c r="E1959" i="4" s="1"/>
  <c r="E2436" i="4" s="1"/>
  <c r="E2913" i="4" s="1"/>
  <c r="E3390" i="4" s="1"/>
  <c r="E1004" i="4"/>
  <c r="E1481" i="4" s="1"/>
  <c r="E1958" i="4" s="1"/>
  <c r="E2435" i="4" s="1"/>
  <c r="E2912" i="4" s="1"/>
  <c r="E3389" i="4" s="1"/>
  <c r="E1003" i="4"/>
  <c r="E1480" i="4" s="1"/>
  <c r="E1957" i="4" s="1"/>
  <c r="E2434" i="4" s="1"/>
  <c r="E2911" i="4" s="1"/>
  <c r="E3388" i="4" s="1"/>
  <c r="E1002" i="4"/>
  <c r="E1479" i="4" s="1"/>
  <c r="E1956" i="4" s="1"/>
  <c r="E2433" i="4" s="1"/>
  <c r="E2910" i="4" s="1"/>
  <c r="E3387" i="4" s="1"/>
  <c r="E1001" i="4"/>
  <c r="E1478" i="4" s="1"/>
  <c r="E1955" i="4" s="1"/>
  <c r="E2432" i="4" s="1"/>
  <c r="E2909" i="4" s="1"/>
  <c r="E3386" i="4" s="1"/>
  <c r="E1000" i="4"/>
  <c r="E1477" i="4" s="1"/>
  <c r="E1954" i="4" s="1"/>
  <c r="E2431" i="4" s="1"/>
  <c r="E2908" i="4" s="1"/>
  <c r="E3385" i="4" s="1"/>
  <c r="E999" i="4"/>
  <c r="E1476" i="4" s="1"/>
  <c r="E1953" i="4" s="1"/>
  <c r="E2430" i="4" s="1"/>
  <c r="E2907" i="4" s="1"/>
  <c r="E3384" i="4" s="1"/>
  <c r="E998" i="4"/>
  <c r="E1475" i="4" s="1"/>
  <c r="E1952" i="4" s="1"/>
  <c r="E2429" i="4" s="1"/>
  <c r="E2906" i="4" s="1"/>
  <c r="E3383" i="4" s="1"/>
  <c r="E997" i="4"/>
  <c r="E1474" i="4" s="1"/>
  <c r="E1951" i="4" s="1"/>
  <c r="E2428" i="4" s="1"/>
  <c r="E2905" i="4" s="1"/>
  <c r="E3382" i="4" s="1"/>
  <c r="E996" i="4"/>
  <c r="E1473" i="4" s="1"/>
  <c r="E1950" i="4" s="1"/>
  <c r="E2427" i="4" s="1"/>
  <c r="E2904" i="4" s="1"/>
  <c r="E3381" i="4" s="1"/>
  <c r="E995" i="4"/>
  <c r="E1472" i="4" s="1"/>
  <c r="E1949" i="4" s="1"/>
  <c r="E2426" i="4" s="1"/>
  <c r="E2903" i="4" s="1"/>
  <c r="E3380" i="4" s="1"/>
  <c r="E994" i="4"/>
  <c r="E1471" i="4" s="1"/>
  <c r="E1948" i="4" s="1"/>
  <c r="E2425" i="4" s="1"/>
  <c r="E2902" i="4" s="1"/>
  <c r="E3379" i="4" s="1"/>
  <c r="E993" i="4"/>
  <c r="E1470" i="4" s="1"/>
  <c r="E1947" i="4" s="1"/>
  <c r="E2424" i="4" s="1"/>
  <c r="E2901" i="4" s="1"/>
  <c r="E3378" i="4" s="1"/>
  <c r="E992" i="4"/>
  <c r="E1469" i="4" s="1"/>
  <c r="E1946" i="4" s="1"/>
  <c r="E2423" i="4" s="1"/>
  <c r="E2900" i="4" s="1"/>
  <c r="E3377" i="4" s="1"/>
  <c r="E991" i="4"/>
  <c r="E1468" i="4" s="1"/>
  <c r="E1945" i="4" s="1"/>
  <c r="E2422" i="4" s="1"/>
  <c r="E2899" i="4" s="1"/>
  <c r="E3376" i="4" s="1"/>
  <c r="E990" i="4"/>
  <c r="E1467" i="4" s="1"/>
  <c r="E1944" i="4" s="1"/>
  <c r="E2421" i="4" s="1"/>
  <c r="E2898" i="4" s="1"/>
  <c r="E3375" i="4" s="1"/>
  <c r="E989" i="4"/>
  <c r="E1466" i="4" s="1"/>
  <c r="E1943" i="4" s="1"/>
  <c r="E2420" i="4" s="1"/>
  <c r="E2897" i="4" s="1"/>
  <c r="E3374" i="4" s="1"/>
  <c r="E988" i="4"/>
  <c r="E1465" i="4" s="1"/>
  <c r="E1942" i="4" s="1"/>
  <c r="E2419" i="4" s="1"/>
  <c r="E2896" i="4" s="1"/>
  <c r="E3373" i="4" s="1"/>
  <c r="E987" i="4"/>
  <c r="E1464" i="4" s="1"/>
  <c r="E1941" i="4" s="1"/>
  <c r="E2418" i="4" s="1"/>
  <c r="E2895" i="4" s="1"/>
  <c r="E3372" i="4" s="1"/>
  <c r="E986" i="4"/>
  <c r="E1463" i="4" s="1"/>
  <c r="E1940" i="4" s="1"/>
  <c r="E2417" i="4" s="1"/>
  <c r="E2894" i="4" s="1"/>
  <c r="E3371" i="4" s="1"/>
  <c r="D985" i="4"/>
  <c r="D1462" i="4" s="1"/>
  <c r="D1939" i="4" s="1"/>
  <c r="D2416" i="4" s="1"/>
  <c r="D2893" i="4" s="1"/>
  <c r="D3370" i="4" s="1"/>
  <c r="D984" i="4"/>
  <c r="D1461" i="4" s="1"/>
  <c r="D1938" i="4" s="1"/>
  <c r="D2415" i="4" s="1"/>
  <c r="D2892" i="4" s="1"/>
  <c r="D3369" i="4" s="1"/>
  <c r="D983" i="4"/>
  <c r="D1460" i="4" s="1"/>
  <c r="D1937" i="4" s="1"/>
  <c r="D2414" i="4" s="1"/>
  <c r="D2891" i="4" s="1"/>
  <c r="D3368" i="4" s="1"/>
  <c r="D982" i="4"/>
  <c r="D1459" i="4" s="1"/>
  <c r="D1936" i="4" s="1"/>
  <c r="D2413" i="4" s="1"/>
  <c r="D2890" i="4" s="1"/>
  <c r="D3367" i="4" s="1"/>
  <c r="D981" i="4"/>
  <c r="D1458" i="4" s="1"/>
  <c r="D1935" i="4" s="1"/>
  <c r="D2412" i="4" s="1"/>
  <c r="D2889" i="4" s="1"/>
  <c r="D3366" i="4" s="1"/>
  <c r="D980" i="4"/>
  <c r="D1457" i="4" s="1"/>
  <c r="D1934" i="4" s="1"/>
  <c r="D2411" i="4" s="1"/>
  <c r="D2888" i="4" s="1"/>
  <c r="D3365" i="4" s="1"/>
  <c r="D979" i="4"/>
  <c r="D1456" i="4" s="1"/>
  <c r="D1933" i="4" s="1"/>
  <c r="D2410" i="4" s="1"/>
  <c r="D2887" i="4" s="1"/>
  <c r="D3364" i="4" s="1"/>
  <c r="D978" i="4"/>
  <c r="D1455" i="4" s="1"/>
  <c r="D1932" i="4" s="1"/>
  <c r="D2409" i="4" s="1"/>
  <c r="D2886" i="4" s="1"/>
  <c r="D3363" i="4" s="1"/>
  <c r="D977" i="4"/>
  <c r="D1454" i="4" s="1"/>
  <c r="D1931" i="4" s="1"/>
  <c r="D2408" i="4" s="1"/>
  <c r="D2885" i="4" s="1"/>
  <c r="D3362" i="4" s="1"/>
  <c r="D976" i="4"/>
  <c r="D1453" i="4" s="1"/>
  <c r="D1930" i="4" s="1"/>
  <c r="D2407" i="4" s="1"/>
  <c r="D2884" i="4" s="1"/>
  <c r="D3361" i="4" s="1"/>
  <c r="D975" i="4"/>
  <c r="D1452" i="4" s="1"/>
  <c r="D1929" i="4" s="1"/>
  <c r="D2406" i="4" s="1"/>
  <c r="D2883" i="4" s="1"/>
  <c r="D3360" i="4" s="1"/>
  <c r="D974" i="4"/>
  <c r="D1451" i="4" s="1"/>
  <c r="D1928" i="4" s="1"/>
  <c r="D2405" i="4" s="1"/>
  <c r="D2882" i="4" s="1"/>
  <c r="D3359" i="4" s="1"/>
  <c r="D973" i="4"/>
  <c r="D1450" i="4" s="1"/>
  <c r="D1927" i="4" s="1"/>
  <c r="D2404" i="4" s="1"/>
  <c r="D2881" i="4" s="1"/>
  <c r="D3358" i="4" s="1"/>
  <c r="D972" i="4"/>
  <c r="D1449" i="4" s="1"/>
  <c r="D1926" i="4" s="1"/>
  <c r="D2403" i="4" s="1"/>
  <c r="D2880" i="4" s="1"/>
  <c r="D3357" i="4" s="1"/>
  <c r="C971" i="4"/>
  <c r="C1448" i="4" s="1"/>
  <c r="C1925" i="4" s="1"/>
  <c r="C2402" i="4" s="1"/>
  <c r="C2879" i="4" s="1"/>
  <c r="C3356" i="4" s="1"/>
  <c r="C970" i="4"/>
  <c r="C1447" i="4" s="1"/>
  <c r="C1924" i="4" s="1"/>
  <c r="C2401" i="4" s="1"/>
  <c r="C2878" i="4" s="1"/>
  <c r="C3355" i="4" s="1"/>
  <c r="C969" i="4"/>
  <c r="C1446" i="4" s="1"/>
  <c r="C1923" i="4" s="1"/>
  <c r="C2400" i="4" s="1"/>
  <c r="C2877" i="4" s="1"/>
  <c r="C3354" i="4" s="1"/>
  <c r="C968" i="4"/>
  <c r="C1445" i="4" s="1"/>
  <c r="C1922" i="4" s="1"/>
  <c r="C2399" i="4" s="1"/>
  <c r="C2876" i="4" s="1"/>
  <c r="C3353" i="4" s="1"/>
  <c r="C967" i="4"/>
  <c r="C1444" i="4" s="1"/>
  <c r="C1921" i="4" s="1"/>
  <c r="C2398" i="4" s="1"/>
  <c r="C2875" i="4" s="1"/>
  <c r="C3352" i="4" s="1"/>
  <c r="C966" i="4"/>
  <c r="C1443" i="4" s="1"/>
  <c r="C1920" i="4" s="1"/>
  <c r="C2397" i="4" s="1"/>
  <c r="C2874" i="4" s="1"/>
  <c r="C3351" i="4" s="1"/>
  <c r="C965" i="4"/>
  <c r="C1442" i="4" s="1"/>
  <c r="C1919" i="4" s="1"/>
  <c r="C2396" i="4" s="1"/>
  <c r="C2873" i="4" s="1"/>
  <c r="C3350" i="4" s="1"/>
  <c r="B964" i="4"/>
  <c r="B1441" i="4" s="1"/>
  <c r="B1918" i="4" s="1"/>
  <c r="B2395" i="4" s="1"/>
  <c r="B2872" i="4" s="1"/>
  <c r="B3349" i="4" s="1"/>
  <c r="A1121" i="4"/>
  <c r="A1598" i="4" s="1"/>
  <c r="A2075" i="4" s="1"/>
  <c r="A2552" i="4" s="1"/>
  <c r="A3029" i="4" s="1"/>
  <c r="A3506" i="4" s="1"/>
  <c r="B1116" i="4"/>
  <c r="B1593" i="4" s="1"/>
  <c r="B2070" i="4" s="1"/>
  <c r="B2547" i="4" s="1"/>
  <c r="B3024" i="4" s="1"/>
  <c r="B3501" i="4" s="1"/>
  <c r="E1114" i="4"/>
  <c r="E1591" i="4" s="1"/>
  <c r="E2068" i="4" s="1"/>
  <c r="E2545" i="4" s="1"/>
  <c r="E3022" i="4" s="1"/>
  <c r="E3499" i="4" s="1"/>
  <c r="A1111" i="4"/>
  <c r="A1588" i="4" s="1"/>
  <c r="A2065" i="4" s="1"/>
  <c r="A2542" i="4" s="1"/>
  <c r="A3019" i="4" s="1"/>
  <c r="A3496" i="4" s="1"/>
  <c r="E1107" i="4"/>
  <c r="E1584" i="4" s="1"/>
  <c r="E2061" i="4" s="1"/>
  <c r="E2538" i="4" s="1"/>
  <c r="E3015" i="4" s="1"/>
  <c r="E3492" i="4" s="1"/>
  <c r="E1104" i="4"/>
  <c r="E1581" i="4" s="1"/>
  <c r="E2058" i="4" s="1"/>
  <c r="E2535" i="4" s="1"/>
  <c r="E3012" i="4" s="1"/>
  <c r="E3489" i="4" s="1"/>
  <c r="E1101" i="4"/>
  <c r="E1578" i="4" s="1"/>
  <c r="E2055" i="4" s="1"/>
  <c r="E2532" i="4" s="1"/>
  <c r="E3009" i="4" s="1"/>
  <c r="E3486" i="4" s="1"/>
  <c r="B1094" i="4"/>
  <c r="B1571" i="4" s="1"/>
  <c r="B2048" i="4" s="1"/>
  <c r="B2525" i="4" s="1"/>
  <c r="B3002" i="4" s="1"/>
  <c r="B3479" i="4" s="1"/>
  <c r="E1090" i="4"/>
  <c r="E1567" i="4" s="1"/>
  <c r="E2044" i="4" s="1"/>
  <c r="E2521" i="4" s="1"/>
  <c r="E2998" i="4" s="1"/>
  <c r="E3475" i="4" s="1"/>
  <c r="A1085" i="4"/>
  <c r="A1562" i="4" s="1"/>
  <c r="A2039" i="4" s="1"/>
  <c r="A2516" i="4" s="1"/>
  <c r="A2993" i="4" s="1"/>
  <c r="A3470" i="4" s="1"/>
  <c r="C1076" i="4"/>
  <c r="C1553" i="4" s="1"/>
  <c r="C2030" i="4" s="1"/>
  <c r="C2507" i="4" s="1"/>
  <c r="C2984" i="4" s="1"/>
  <c r="C3461" i="4" s="1"/>
  <c r="D1069" i="4"/>
  <c r="D1546" i="4" s="1"/>
  <c r="D2023" i="4" s="1"/>
  <c r="D2500" i="4" s="1"/>
  <c r="D2977" i="4" s="1"/>
  <c r="D3454" i="4" s="1"/>
  <c r="D1065" i="4"/>
  <c r="D1542" i="4" s="1"/>
  <c r="D2019" i="4" s="1"/>
  <c r="D2496" i="4" s="1"/>
  <c r="D2973" i="4" s="1"/>
  <c r="D3450" i="4" s="1"/>
  <c r="D1061" i="4"/>
  <c r="D1538" i="4" s="1"/>
  <c r="D2015" i="4" s="1"/>
  <c r="D2492" i="4" s="1"/>
  <c r="D2969" i="4" s="1"/>
  <c r="D3446" i="4" s="1"/>
  <c r="D1058" i="4"/>
  <c r="D1535" i="4" s="1"/>
  <c r="D2012" i="4" s="1"/>
  <c r="D2489" i="4" s="1"/>
  <c r="D2966" i="4" s="1"/>
  <c r="D3443" i="4" s="1"/>
  <c r="D1055" i="4"/>
  <c r="D1532" i="4" s="1"/>
  <c r="D2009" i="4" s="1"/>
  <c r="D2486" i="4" s="1"/>
  <c r="D2963" i="4" s="1"/>
  <c r="D3440" i="4" s="1"/>
  <c r="D1052" i="4"/>
  <c r="D1529" i="4" s="1"/>
  <c r="D2006" i="4" s="1"/>
  <c r="D2483" i="4" s="1"/>
  <c r="D2960" i="4" s="1"/>
  <c r="D3437" i="4" s="1"/>
  <c r="C1050" i="4"/>
  <c r="C1527" i="4" s="1"/>
  <c r="C2004" i="4" s="1"/>
  <c r="C2481" i="4" s="1"/>
  <c r="C2958" i="4" s="1"/>
  <c r="C3435" i="4" s="1"/>
  <c r="C1049" i="4"/>
  <c r="C1526" i="4" s="1"/>
  <c r="C2003" i="4" s="1"/>
  <c r="C2480" i="4" s="1"/>
  <c r="C2957" i="4" s="1"/>
  <c r="C3434" i="4" s="1"/>
  <c r="B1046" i="4"/>
  <c r="B1523" i="4" s="1"/>
  <c r="B2000" i="4" s="1"/>
  <c r="B2477" i="4" s="1"/>
  <c r="B2954" i="4" s="1"/>
  <c r="B3431" i="4" s="1"/>
  <c r="B1041" i="4"/>
  <c r="B1518" i="4" s="1"/>
  <c r="B1995" i="4" s="1"/>
  <c r="B2472" i="4" s="1"/>
  <c r="B2949" i="4" s="1"/>
  <c r="B3426" i="4" s="1"/>
  <c r="E1076" i="4"/>
  <c r="E1553" i="4" s="1"/>
  <c r="E2030" i="4" s="1"/>
  <c r="E2507" i="4" s="1"/>
  <c r="E2984" i="4" s="1"/>
  <c r="E3461" i="4" s="1"/>
  <c r="E963" i="4"/>
  <c r="E1440" i="4" s="1"/>
  <c r="E1917" i="4" s="1"/>
  <c r="E2394" i="4" s="1"/>
  <c r="E2871" i="4" s="1"/>
  <c r="E3348" i="4" s="1"/>
  <c r="D1405" i="4"/>
  <c r="D1882" i="4" s="1"/>
  <c r="D2359" i="4" s="1"/>
  <c r="D2836" i="4" s="1"/>
  <c r="D3313" i="4" s="1"/>
  <c r="D3790" i="4" s="1"/>
  <c r="A1404" i="4"/>
  <c r="A1881" i="4" s="1"/>
  <c r="A2358" i="4" s="1"/>
  <c r="A2835" i="4" s="1"/>
  <c r="A3312" i="4" s="1"/>
  <c r="A3789" i="4" s="1"/>
  <c r="D1402" i="4"/>
  <c r="D1879" i="4" s="1"/>
  <c r="D2356" i="4" s="1"/>
  <c r="D2833" i="4" s="1"/>
  <c r="D3310" i="4" s="1"/>
  <c r="D3787" i="4" s="1"/>
  <c r="A1401" i="4"/>
  <c r="A1878" i="4" s="1"/>
  <c r="A2355" i="4" s="1"/>
  <c r="A2832" i="4" s="1"/>
  <c r="A3309" i="4" s="1"/>
  <c r="A3786" i="4" s="1"/>
  <c r="D1127" i="4"/>
  <c r="D1604" i="4" s="1"/>
  <c r="D2081" i="4" s="1"/>
  <c r="D2558" i="4" s="1"/>
  <c r="D3035" i="4" s="1"/>
  <c r="D3512" i="4" s="1"/>
  <c r="A1126" i="4"/>
  <c r="A1603" i="4" s="1"/>
  <c r="A2080" i="4" s="1"/>
  <c r="A2557" i="4" s="1"/>
  <c r="A3034" i="4" s="1"/>
  <c r="A3511" i="4" s="1"/>
  <c r="D1124" i="4"/>
  <c r="D1601" i="4" s="1"/>
  <c r="D2078" i="4" s="1"/>
  <c r="D2555" i="4" s="1"/>
  <c r="D3032" i="4" s="1"/>
  <c r="D3509" i="4" s="1"/>
  <c r="A1123" i="4"/>
  <c r="A1600" i="4" s="1"/>
  <c r="A2077" i="4" s="1"/>
  <c r="A2554" i="4" s="1"/>
  <c r="A3031" i="4" s="1"/>
  <c r="A3508" i="4" s="1"/>
  <c r="D1121" i="4"/>
  <c r="D1598" i="4" s="1"/>
  <c r="D2075" i="4" s="1"/>
  <c r="D2552" i="4" s="1"/>
  <c r="D3029" i="4" s="1"/>
  <c r="D3506" i="4" s="1"/>
  <c r="A1120" i="4"/>
  <c r="A1597" i="4" s="1"/>
  <c r="A2074" i="4" s="1"/>
  <c r="A2551" i="4" s="1"/>
  <c r="A3028" i="4" s="1"/>
  <c r="A3505" i="4" s="1"/>
  <c r="D1118" i="4"/>
  <c r="D1595" i="4" s="1"/>
  <c r="D2072" i="4" s="1"/>
  <c r="D2549" i="4" s="1"/>
  <c r="D3026" i="4" s="1"/>
  <c r="D3503" i="4" s="1"/>
  <c r="E1116" i="4"/>
  <c r="E1593" i="4" s="1"/>
  <c r="E2070" i="4" s="1"/>
  <c r="E2547" i="4" s="1"/>
  <c r="E3024" i="4" s="1"/>
  <c r="E3501" i="4" s="1"/>
  <c r="B1115" i="4"/>
  <c r="B1592" i="4" s="1"/>
  <c r="B2069" i="4" s="1"/>
  <c r="B2546" i="4" s="1"/>
  <c r="B3023" i="4" s="1"/>
  <c r="B3500" i="4" s="1"/>
  <c r="E1113" i="4"/>
  <c r="E1590" i="4" s="1"/>
  <c r="E2067" i="4" s="1"/>
  <c r="E2544" i="4" s="1"/>
  <c r="E3021" i="4" s="1"/>
  <c r="E3498" i="4" s="1"/>
  <c r="E1111" i="4"/>
  <c r="E1588" i="4" s="1"/>
  <c r="E2065" i="4" s="1"/>
  <c r="E2542" i="4" s="1"/>
  <c r="E3019" i="4" s="1"/>
  <c r="E3496" i="4" s="1"/>
  <c r="E1109" i="4"/>
  <c r="E1586" i="4" s="1"/>
  <c r="E2063" i="4" s="1"/>
  <c r="E2540" i="4" s="1"/>
  <c r="E3017" i="4" s="1"/>
  <c r="E3494" i="4" s="1"/>
  <c r="B1108" i="4"/>
  <c r="B1585" i="4" s="1"/>
  <c r="B2062" i="4" s="1"/>
  <c r="B2539" i="4" s="1"/>
  <c r="B3016" i="4" s="1"/>
  <c r="B3493" i="4" s="1"/>
  <c r="E1106" i="4"/>
  <c r="E1583" i="4" s="1"/>
  <c r="E2060" i="4" s="1"/>
  <c r="E2537" i="4" s="1"/>
  <c r="E3014" i="4" s="1"/>
  <c r="E3491" i="4" s="1"/>
  <c r="B1105" i="4"/>
  <c r="B1582" i="4" s="1"/>
  <c r="B2059" i="4" s="1"/>
  <c r="B2536" i="4" s="1"/>
  <c r="B3013" i="4" s="1"/>
  <c r="B3490" i="4" s="1"/>
  <c r="E1103" i="4"/>
  <c r="E1580" i="4" s="1"/>
  <c r="E2057" i="4" s="1"/>
  <c r="E2534" i="4" s="1"/>
  <c r="E3011" i="4" s="1"/>
  <c r="E3488" i="4" s="1"/>
  <c r="B1102" i="4"/>
  <c r="B1579" i="4" s="1"/>
  <c r="B2056" i="4" s="1"/>
  <c r="B2533" i="4" s="1"/>
  <c r="B3010" i="4" s="1"/>
  <c r="B3487" i="4" s="1"/>
  <c r="E1100" i="4"/>
  <c r="E1577" i="4" s="1"/>
  <c r="E2054" i="4" s="1"/>
  <c r="E2531" i="4" s="1"/>
  <c r="E3008" i="4" s="1"/>
  <c r="E3485" i="4" s="1"/>
  <c r="B1099" i="4"/>
  <c r="B1576" i="4" s="1"/>
  <c r="B2053" i="4" s="1"/>
  <c r="B2530" i="4" s="1"/>
  <c r="B3007" i="4" s="1"/>
  <c r="B3484" i="4" s="1"/>
  <c r="E1097" i="4"/>
  <c r="E1574" i="4" s="1"/>
  <c r="E2051" i="4" s="1"/>
  <c r="E2528" i="4" s="1"/>
  <c r="E3005" i="4" s="1"/>
  <c r="E3482" i="4" s="1"/>
  <c r="B1096" i="4"/>
  <c r="B1573" i="4" s="1"/>
  <c r="B2050" i="4" s="1"/>
  <c r="B2527" i="4" s="1"/>
  <c r="B3004" i="4" s="1"/>
  <c r="B3481" i="4" s="1"/>
  <c r="E1094" i="4"/>
  <c r="E1571" i="4" s="1"/>
  <c r="E2048" i="4" s="1"/>
  <c r="E2525" i="4" s="1"/>
  <c r="E3002" i="4" s="1"/>
  <c r="E3479" i="4" s="1"/>
  <c r="B1093" i="4"/>
  <c r="B1570" i="4" s="1"/>
  <c r="B2047" i="4" s="1"/>
  <c r="B2524" i="4" s="1"/>
  <c r="B3001" i="4" s="1"/>
  <c r="B3478" i="4" s="1"/>
  <c r="B1091" i="4"/>
  <c r="B1568" i="4" s="1"/>
  <c r="B2045" i="4" s="1"/>
  <c r="B2522" i="4" s="1"/>
  <c r="B2999" i="4" s="1"/>
  <c r="B3476" i="4" s="1"/>
  <c r="B1089" i="4"/>
  <c r="B1566" i="4" s="1"/>
  <c r="B2043" i="4" s="1"/>
  <c r="B2520" i="4" s="1"/>
  <c r="B2997" i="4" s="1"/>
  <c r="B3474" i="4" s="1"/>
  <c r="E1087" i="4"/>
  <c r="E1564" i="4" s="1"/>
  <c r="E2041" i="4" s="1"/>
  <c r="E2518" i="4" s="1"/>
  <c r="E2995" i="4" s="1"/>
  <c r="E3472" i="4" s="1"/>
  <c r="E1083" i="4"/>
  <c r="E1560" i="4" s="1"/>
  <c r="E2037" i="4" s="1"/>
  <c r="E2514" i="4" s="1"/>
  <c r="E2991" i="4" s="1"/>
  <c r="E3468" i="4" s="1"/>
  <c r="A1082" i="4"/>
  <c r="A1559" i="4" s="1"/>
  <c r="A2036" i="4" s="1"/>
  <c r="A2513" i="4" s="1"/>
  <c r="A2990" i="4" s="1"/>
  <c r="A3467" i="4" s="1"/>
  <c r="A1080" i="4"/>
  <c r="A1557" i="4" s="1"/>
  <c r="A2034" i="4" s="1"/>
  <c r="A2511" i="4" s="1"/>
  <c r="A2988" i="4" s="1"/>
  <c r="A3465" i="4" s="1"/>
  <c r="E1078" i="4"/>
  <c r="E1555" i="4" s="1"/>
  <c r="E2032" i="4" s="1"/>
  <c r="E2509" i="4" s="1"/>
  <c r="E2986" i="4" s="1"/>
  <c r="E3463" i="4" s="1"/>
  <c r="B1075" i="4"/>
  <c r="B1552" i="4" s="1"/>
  <c r="B2029" i="4" s="1"/>
  <c r="B2506" i="4" s="1"/>
  <c r="B2983" i="4" s="1"/>
  <c r="B3460" i="4" s="1"/>
  <c r="C1072" i="4"/>
  <c r="C1549" i="4" s="1"/>
  <c r="C2026" i="4" s="1"/>
  <c r="C2503" i="4" s="1"/>
  <c r="C2980" i="4" s="1"/>
  <c r="C3457" i="4" s="1"/>
  <c r="B1071" i="4"/>
  <c r="B1548" i="4" s="1"/>
  <c r="B2025" i="4" s="1"/>
  <c r="B2502" i="4" s="1"/>
  <c r="B2979" i="4" s="1"/>
  <c r="B3456" i="4" s="1"/>
  <c r="A1070" i="4"/>
  <c r="A1547" i="4" s="1"/>
  <c r="A2024" i="4" s="1"/>
  <c r="A2501" i="4" s="1"/>
  <c r="A2978" i="4" s="1"/>
  <c r="A3455" i="4" s="1"/>
  <c r="A1067" i="4"/>
  <c r="A1544" i="4" s="1"/>
  <c r="A2021" i="4" s="1"/>
  <c r="A2498" i="4" s="1"/>
  <c r="A2975" i="4" s="1"/>
  <c r="A3452" i="4" s="1"/>
  <c r="E1049" i="4"/>
  <c r="E1526" i="4" s="1"/>
  <c r="E2003" i="4" s="1"/>
  <c r="E2480" i="4" s="1"/>
  <c r="E2957" i="4" s="1"/>
  <c r="E3434" i="4" s="1"/>
  <c r="D1048" i="4"/>
  <c r="D1525" i="4" s="1"/>
  <c r="D2002" i="4" s="1"/>
  <c r="D2479" i="4" s="1"/>
  <c r="D2956" i="4" s="1"/>
  <c r="D3433" i="4" s="1"/>
  <c r="D1047" i="4"/>
  <c r="D1524" i="4" s="1"/>
  <c r="D2001" i="4" s="1"/>
  <c r="D2478" i="4" s="1"/>
  <c r="D2955" i="4" s="1"/>
  <c r="D3432" i="4" s="1"/>
  <c r="D1046" i="4"/>
  <c r="D1523" i="4" s="1"/>
  <c r="D2000" i="4" s="1"/>
  <c r="D2477" i="4" s="1"/>
  <c r="D2954" i="4" s="1"/>
  <c r="D3431" i="4" s="1"/>
  <c r="D1045" i="4"/>
  <c r="D1522" i="4" s="1"/>
  <c r="D1999" i="4" s="1"/>
  <c r="D2476" i="4" s="1"/>
  <c r="D2953" i="4" s="1"/>
  <c r="D3430" i="4" s="1"/>
  <c r="D1044" i="4"/>
  <c r="D1521" i="4" s="1"/>
  <c r="D1998" i="4" s="1"/>
  <c r="D2475" i="4" s="1"/>
  <c r="D2952" i="4" s="1"/>
  <c r="D3429" i="4" s="1"/>
  <c r="D1043" i="4"/>
  <c r="D1520" i="4" s="1"/>
  <c r="D1997" i="4" s="1"/>
  <c r="D2474" i="4" s="1"/>
  <c r="D2951" i="4" s="1"/>
  <c r="D3428" i="4" s="1"/>
  <c r="D1042" i="4"/>
  <c r="D1519" i="4" s="1"/>
  <c r="D1996" i="4" s="1"/>
  <c r="D2473" i="4" s="1"/>
  <c r="D2950" i="4" s="1"/>
  <c r="D3427" i="4" s="1"/>
  <c r="D1041" i="4"/>
  <c r="D1518" i="4" s="1"/>
  <c r="D1995" i="4" s="1"/>
  <c r="D2472" i="4" s="1"/>
  <c r="D2949" i="4" s="1"/>
  <c r="D3426" i="4" s="1"/>
  <c r="D1040" i="4"/>
  <c r="D1517" i="4" s="1"/>
  <c r="D1994" i="4" s="1"/>
  <c r="D2471" i="4" s="1"/>
  <c r="D2948" i="4" s="1"/>
  <c r="D3425" i="4" s="1"/>
  <c r="D1039" i="4"/>
  <c r="D1516" i="4" s="1"/>
  <c r="D1993" i="4" s="1"/>
  <c r="D2470" i="4" s="1"/>
  <c r="D2947" i="4" s="1"/>
  <c r="D3424" i="4" s="1"/>
  <c r="D1038" i="4"/>
  <c r="D1515" i="4" s="1"/>
  <c r="D1992" i="4" s="1"/>
  <c r="D2469" i="4" s="1"/>
  <c r="D2946" i="4" s="1"/>
  <c r="D3423" i="4" s="1"/>
  <c r="D1037" i="4"/>
  <c r="D1514" i="4" s="1"/>
  <c r="D1991" i="4" s="1"/>
  <c r="D2468" i="4" s="1"/>
  <c r="D2945" i="4" s="1"/>
  <c r="D3422" i="4" s="1"/>
  <c r="D1036" i="4"/>
  <c r="D1513" i="4" s="1"/>
  <c r="D1990" i="4" s="1"/>
  <c r="D2467" i="4" s="1"/>
  <c r="D2944" i="4" s="1"/>
  <c r="D3421" i="4" s="1"/>
  <c r="D1035" i="4"/>
  <c r="D1512" i="4" s="1"/>
  <c r="D1989" i="4" s="1"/>
  <c r="D2466" i="4" s="1"/>
  <c r="D2943" i="4" s="1"/>
  <c r="D3420" i="4" s="1"/>
  <c r="D1034" i="4"/>
  <c r="D1511" i="4" s="1"/>
  <c r="D1988" i="4" s="1"/>
  <c r="D2465" i="4" s="1"/>
  <c r="D2942" i="4" s="1"/>
  <c r="D3419" i="4" s="1"/>
  <c r="D1033" i="4"/>
  <c r="D1510" i="4" s="1"/>
  <c r="D1987" i="4" s="1"/>
  <c r="D2464" i="4" s="1"/>
  <c r="D2941" i="4" s="1"/>
  <c r="D3418" i="4" s="1"/>
  <c r="D1032" i="4"/>
  <c r="D1509" i="4" s="1"/>
  <c r="D1986" i="4" s="1"/>
  <c r="D2463" i="4" s="1"/>
  <c r="D2940" i="4" s="1"/>
  <c r="D3417" i="4" s="1"/>
  <c r="D1031" i="4"/>
  <c r="D1508" i="4" s="1"/>
  <c r="D1985" i="4" s="1"/>
  <c r="D2462" i="4" s="1"/>
  <c r="D2939" i="4" s="1"/>
  <c r="D3416" i="4" s="1"/>
  <c r="D1030" i="4"/>
  <c r="D1507" i="4" s="1"/>
  <c r="D1984" i="4" s="1"/>
  <c r="D2461" i="4" s="1"/>
  <c r="D2938" i="4" s="1"/>
  <c r="D3415" i="4" s="1"/>
  <c r="D1029" i="4"/>
  <c r="D1506" i="4" s="1"/>
  <c r="D1983" i="4" s="1"/>
  <c r="D2460" i="4" s="1"/>
  <c r="D2937" i="4" s="1"/>
  <c r="D3414" i="4" s="1"/>
  <c r="D1028" i="4"/>
  <c r="D1505" i="4" s="1"/>
  <c r="D1982" i="4" s="1"/>
  <c r="D2459" i="4" s="1"/>
  <c r="D2936" i="4" s="1"/>
  <c r="D3413" i="4" s="1"/>
  <c r="D1027" i="4"/>
  <c r="D1504" i="4" s="1"/>
  <c r="D1981" i="4" s="1"/>
  <c r="D2458" i="4" s="1"/>
  <c r="D2935" i="4" s="1"/>
  <c r="D3412" i="4" s="1"/>
  <c r="D1026" i="4"/>
  <c r="D1503" i="4" s="1"/>
  <c r="D1980" i="4" s="1"/>
  <c r="D2457" i="4" s="1"/>
  <c r="D2934" i="4" s="1"/>
  <c r="D3411" i="4" s="1"/>
  <c r="D1025" i="4"/>
  <c r="D1502" i="4" s="1"/>
  <c r="D1979" i="4" s="1"/>
  <c r="D2456" i="4" s="1"/>
  <c r="D2933" i="4" s="1"/>
  <c r="D3410" i="4" s="1"/>
  <c r="D1024" i="4"/>
  <c r="D1501" i="4" s="1"/>
  <c r="D1978" i="4" s="1"/>
  <c r="D2455" i="4" s="1"/>
  <c r="D2932" i="4" s="1"/>
  <c r="D3409" i="4" s="1"/>
  <c r="D1023" i="4"/>
  <c r="D1500" i="4" s="1"/>
  <c r="D1977" i="4" s="1"/>
  <c r="D2454" i="4" s="1"/>
  <c r="D2931" i="4" s="1"/>
  <c r="D3408" i="4" s="1"/>
  <c r="D1022" i="4"/>
  <c r="D1499" i="4" s="1"/>
  <c r="D1976" i="4" s="1"/>
  <c r="D2453" i="4" s="1"/>
  <c r="D2930" i="4" s="1"/>
  <c r="D3407" i="4" s="1"/>
  <c r="D1021" i="4"/>
  <c r="D1498" i="4" s="1"/>
  <c r="D1975" i="4" s="1"/>
  <c r="D2452" i="4" s="1"/>
  <c r="D2929" i="4" s="1"/>
  <c r="D3406" i="4" s="1"/>
  <c r="D1020" i="4"/>
  <c r="D1497" i="4" s="1"/>
  <c r="D1974" i="4" s="1"/>
  <c r="D2451" i="4" s="1"/>
  <c r="D2928" i="4" s="1"/>
  <c r="D3405" i="4" s="1"/>
  <c r="D1019" i="4"/>
  <c r="D1496" i="4" s="1"/>
  <c r="D1973" i="4" s="1"/>
  <c r="D2450" i="4" s="1"/>
  <c r="D2927" i="4" s="1"/>
  <c r="D3404" i="4" s="1"/>
  <c r="D1018" i="4"/>
  <c r="D1495" i="4" s="1"/>
  <c r="D1972" i="4" s="1"/>
  <c r="D2449" i="4" s="1"/>
  <c r="D2926" i="4" s="1"/>
  <c r="D3403" i="4" s="1"/>
  <c r="D1017" i="4"/>
  <c r="D1494" i="4" s="1"/>
  <c r="D1971" i="4" s="1"/>
  <c r="D2448" i="4" s="1"/>
  <c r="D2925" i="4" s="1"/>
  <c r="D3402" i="4" s="1"/>
  <c r="D1016" i="4"/>
  <c r="D1493" i="4" s="1"/>
  <c r="D1970" i="4" s="1"/>
  <c r="D2447" i="4" s="1"/>
  <c r="D2924" i="4" s="1"/>
  <c r="D3401" i="4" s="1"/>
  <c r="D1015" i="4"/>
  <c r="D1492" i="4" s="1"/>
  <c r="D1969" i="4" s="1"/>
  <c r="D2446" i="4" s="1"/>
  <c r="D2923" i="4" s="1"/>
  <c r="D3400" i="4" s="1"/>
  <c r="D1014" i="4"/>
  <c r="D1491" i="4" s="1"/>
  <c r="D1968" i="4" s="1"/>
  <c r="D2445" i="4" s="1"/>
  <c r="D2922" i="4" s="1"/>
  <c r="D3399" i="4" s="1"/>
  <c r="D1013" i="4"/>
  <c r="D1490" i="4" s="1"/>
  <c r="D1967" i="4" s="1"/>
  <c r="D2444" i="4" s="1"/>
  <c r="D2921" i="4" s="1"/>
  <c r="D3398" i="4" s="1"/>
  <c r="D1012" i="4"/>
  <c r="D1489" i="4" s="1"/>
  <c r="D1966" i="4" s="1"/>
  <c r="D2443" i="4" s="1"/>
  <c r="D2920" i="4" s="1"/>
  <c r="D3397" i="4" s="1"/>
  <c r="D1011" i="4"/>
  <c r="D1488" i="4" s="1"/>
  <c r="D1965" i="4" s="1"/>
  <c r="D2442" i="4" s="1"/>
  <c r="D2919" i="4" s="1"/>
  <c r="D3396" i="4" s="1"/>
  <c r="D1010" i="4"/>
  <c r="D1487" i="4" s="1"/>
  <c r="D1964" i="4" s="1"/>
  <c r="D2441" i="4" s="1"/>
  <c r="D2918" i="4" s="1"/>
  <c r="D3395" i="4" s="1"/>
  <c r="D1009" i="4"/>
  <c r="D1486" i="4" s="1"/>
  <c r="D1963" i="4" s="1"/>
  <c r="D2440" i="4" s="1"/>
  <c r="D2917" i="4" s="1"/>
  <c r="D3394" i="4" s="1"/>
  <c r="D1008" i="4"/>
  <c r="D1485" i="4" s="1"/>
  <c r="D1962" i="4" s="1"/>
  <c r="D2439" i="4" s="1"/>
  <c r="D2916" i="4" s="1"/>
  <c r="D3393" i="4" s="1"/>
  <c r="D1007" i="4"/>
  <c r="D1484" i="4" s="1"/>
  <c r="D1961" i="4" s="1"/>
  <c r="D2438" i="4" s="1"/>
  <c r="D2915" i="4" s="1"/>
  <c r="D3392" i="4" s="1"/>
  <c r="D1006" i="4"/>
  <c r="D1483" i="4" s="1"/>
  <c r="D1960" i="4" s="1"/>
  <c r="D2437" i="4" s="1"/>
  <c r="D2914" i="4" s="1"/>
  <c r="D3391" i="4" s="1"/>
  <c r="D1005" i="4"/>
  <c r="D1482" i="4" s="1"/>
  <c r="D1959" i="4" s="1"/>
  <c r="D2436" i="4" s="1"/>
  <c r="D2913" i="4" s="1"/>
  <c r="D3390" i="4" s="1"/>
  <c r="D1004" i="4"/>
  <c r="D1481" i="4" s="1"/>
  <c r="D1958" i="4" s="1"/>
  <c r="D2435" i="4" s="1"/>
  <c r="D2912" i="4" s="1"/>
  <c r="D3389" i="4" s="1"/>
  <c r="D1003" i="4"/>
  <c r="D1480" i="4" s="1"/>
  <c r="D1957" i="4" s="1"/>
  <c r="D2434" i="4" s="1"/>
  <c r="D2911" i="4" s="1"/>
  <c r="D3388" i="4" s="1"/>
  <c r="D1002" i="4"/>
  <c r="D1479" i="4" s="1"/>
  <c r="D1956" i="4" s="1"/>
  <c r="D2433" i="4" s="1"/>
  <c r="D2910" i="4" s="1"/>
  <c r="D3387" i="4" s="1"/>
  <c r="D1001" i="4"/>
  <c r="D1478" i="4" s="1"/>
  <c r="D1955" i="4" s="1"/>
  <c r="D2432" i="4" s="1"/>
  <c r="D2909" i="4" s="1"/>
  <c r="D3386" i="4" s="1"/>
  <c r="D1000" i="4"/>
  <c r="D1477" i="4" s="1"/>
  <c r="D1954" i="4" s="1"/>
  <c r="D2431" i="4" s="1"/>
  <c r="D2908" i="4" s="1"/>
  <c r="D3385" i="4" s="1"/>
  <c r="D999" i="4"/>
  <c r="D1476" i="4" s="1"/>
  <c r="D1953" i="4" s="1"/>
  <c r="D2430" i="4" s="1"/>
  <c r="D2907" i="4" s="1"/>
  <c r="D3384" i="4" s="1"/>
  <c r="D998" i="4"/>
  <c r="D1475" i="4" s="1"/>
  <c r="D1952" i="4" s="1"/>
  <c r="D2429" i="4" s="1"/>
  <c r="D2906" i="4" s="1"/>
  <c r="D3383" i="4" s="1"/>
  <c r="D997" i="4"/>
  <c r="D1474" i="4" s="1"/>
  <c r="D1951" i="4" s="1"/>
  <c r="D2428" i="4" s="1"/>
  <c r="D2905" i="4" s="1"/>
  <c r="D3382" i="4" s="1"/>
  <c r="D996" i="4"/>
  <c r="D1473" i="4" s="1"/>
  <c r="D1950" i="4" s="1"/>
  <c r="D2427" i="4" s="1"/>
  <c r="D2904" i="4" s="1"/>
  <c r="D3381" i="4" s="1"/>
  <c r="D995" i="4"/>
  <c r="D1472" i="4" s="1"/>
  <c r="D1949" i="4" s="1"/>
  <c r="D2426" i="4" s="1"/>
  <c r="D2903" i="4" s="1"/>
  <c r="D3380" i="4" s="1"/>
  <c r="D994" i="4"/>
  <c r="D1471" i="4" s="1"/>
  <c r="D1948" i="4" s="1"/>
  <c r="D2425" i="4" s="1"/>
  <c r="D2902" i="4" s="1"/>
  <c r="D3379" i="4" s="1"/>
  <c r="D993" i="4"/>
  <c r="D1470" i="4" s="1"/>
  <c r="D1947" i="4" s="1"/>
  <c r="D2424" i="4" s="1"/>
  <c r="D2901" i="4" s="1"/>
  <c r="D3378" i="4" s="1"/>
  <c r="D992" i="4"/>
  <c r="D1469" i="4" s="1"/>
  <c r="D1946" i="4" s="1"/>
  <c r="D2423" i="4" s="1"/>
  <c r="D2900" i="4" s="1"/>
  <c r="D3377" i="4" s="1"/>
  <c r="D991" i="4"/>
  <c r="D1468" i="4" s="1"/>
  <c r="D1945" i="4" s="1"/>
  <c r="D2422" i="4" s="1"/>
  <c r="D2899" i="4" s="1"/>
  <c r="D3376" i="4" s="1"/>
  <c r="D990" i="4"/>
  <c r="D1467" i="4" s="1"/>
  <c r="D1944" i="4" s="1"/>
  <c r="D2421" i="4" s="1"/>
  <c r="D2898" i="4" s="1"/>
  <c r="D3375" i="4" s="1"/>
  <c r="D989" i="4"/>
  <c r="D1466" i="4" s="1"/>
  <c r="D1943" i="4" s="1"/>
  <c r="D2420" i="4" s="1"/>
  <c r="D2897" i="4" s="1"/>
  <c r="D3374" i="4" s="1"/>
  <c r="D988" i="4"/>
  <c r="D1465" i="4" s="1"/>
  <c r="D1942" i="4" s="1"/>
  <c r="D2419" i="4" s="1"/>
  <c r="D2896" i="4" s="1"/>
  <c r="D3373" i="4" s="1"/>
  <c r="D987" i="4"/>
  <c r="D1464" i="4" s="1"/>
  <c r="D1941" i="4" s="1"/>
  <c r="D2418" i="4" s="1"/>
  <c r="D2895" i="4" s="1"/>
  <c r="D3372" i="4" s="1"/>
  <c r="D986" i="4"/>
  <c r="D1463" i="4" s="1"/>
  <c r="D1940" i="4" s="1"/>
  <c r="D2417" i="4" s="1"/>
  <c r="D2894" i="4" s="1"/>
  <c r="D3371" i="4" s="1"/>
  <c r="C985" i="4"/>
  <c r="C1462" i="4" s="1"/>
  <c r="C1939" i="4" s="1"/>
  <c r="C2416" i="4" s="1"/>
  <c r="C2893" i="4" s="1"/>
  <c r="C3370" i="4" s="1"/>
  <c r="C984" i="4"/>
  <c r="C1461" i="4" s="1"/>
  <c r="C1938" i="4" s="1"/>
  <c r="C2415" i="4" s="1"/>
  <c r="C2892" i="4" s="1"/>
  <c r="C3369" i="4" s="1"/>
  <c r="C983" i="4"/>
  <c r="C1460" i="4" s="1"/>
  <c r="C1937" i="4" s="1"/>
  <c r="C2414" i="4" s="1"/>
  <c r="C2891" i="4" s="1"/>
  <c r="C3368" i="4" s="1"/>
  <c r="C982" i="4"/>
  <c r="C1459" i="4" s="1"/>
  <c r="C1936" i="4" s="1"/>
  <c r="C2413" i="4" s="1"/>
  <c r="C2890" i="4" s="1"/>
  <c r="C3367" i="4" s="1"/>
  <c r="C981" i="4"/>
  <c r="C1458" i="4" s="1"/>
  <c r="C1935" i="4" s="1"/>
  <c r="C2412" i="4" s="1"/>
  <c r="C2889" i="4" s="1"/>
  <c r="C3366" i="4" s="1"/>
  <c r="C980" i="4"/>
  <c r="C1457" i="4" s="1"/>
  <c r="C1934" i="4" s="1"/>
  <c r="C2411" i="4" s="1"/>
  <c r="C2888" i="4" s="1"/>
  <c r="C3365" i="4" s="1"/>
  <c r="C979" i="4"/>
  <c r="C1456" i="4" s="1"/>
  <c r="C1933" i="4" s="1"/>
  <c r="C2410" i="4" s="1"/>
  <c r="C2887" i="4" s="1"/>
  <c r="C3364" i="4" s="1"/>
  <c r="C978" i="4"/>
  <c r="C1455" i="4" s="1"/>
  <c r="C1932" i="4" s="1"/>
  <c r="C2409" i="4" s="1"/>
  <c r="C2886" i="4" s="1"/>
  <c r="C3363" i="4" s="1"/>
  <c r="C977" i="4"/>
  <c r="C1454" i="4" s="1"/>
  <c r="C1931" i="4" s="1"/>
  <c r="C2408" i="4" s="1"/>
  <c r="C2885" i="4" s="1"/>
  <c r="C3362" i="4" s="1"/>
  <c r="C976" i="4"/>
  <c r="C1453" i="4" s="1"/>
  <c r="C1930" i="4" s="1"/>
  <c r="C2407" i="4" s="1"/>
  <c r="C2884" i="4" s="1"/>
  <c r="C3361" i="4" s="1"/>
  <c r="C975" i="4"/>
  <c r="C1452" i="4" s="1"/>
  <c r="C1929" i="4" s="1"/>
  <c r="C2406" i="4" s="1"/>
  <c r="C2883" i="4" s="1"/>
  <c r="C3360" i="4" s="1"/>
  <c r="C974" i="4"/>
  <c r="C1451" i="4" s="1"/>
  <c r="C1928" i="4" s="1"/>
  <c r="C2405" i="4" s="1"/>
  <c r="C2882" i="4" s="1"/>
  <c r="C3359" i="4" s="1"/>
  <c r="C973" i="4"/>
  <c r="C1450" i="4" s="1"/>
  <c r="C1927" i="4" s="1"/>
  <c r="C2404" i="4" s="1"/>
  <c r="C2881" i="4" s="1"/>
  <c r="C3358" i="4" s="1"/>
  <c r="C972" i="4"/>
  <c r="C1449" i="4" s="1"/>
  <c r="C1926" i="4" s="1"/>
  <c r="C2403" i="4" s="1"/>
  <c r="C2880" i="4" s="1"/>
  <c r="C3357" i="4" s="1"/>
  <c r="B971" i="4"/>
  <c r="B1448" i="4" s="1"/>
  <c r="B1925" i="4" s="1"/>
  <c r="B2402" i="4" s="1"/>
  <c r="B2879" i="4" s="1"/>
  <c r="B3356" i="4" s="1"/>
  <c r="B970" i="4"/>
  <c r="B1447" i="4" s="1"/>
  <c r="B1924" i="4" s="1"/>
  <c r="B2401" i="4" s="1"/>
  <c r="B2878" i="4" s="1"/>
  <c r="B3355" i="4" s="1"/>
  <c r="B969" i="4"/>
  <c r="B1446" i="4" s="1"/>
  <c r="B1923" i="4" s="1"/>
  <c r="B2400" i="4" s="1"/>
  <c r="B2877" i="4" s="1"/>
  <c r="B3354" i="4" s="1"/>
  <c r="B968" i="4"/>
  <c r="B1445" i="4" s="1"/>
  <c r="B1922" i="4" s="1"/>
  <c r="B2399" i="4" s="1"/>
  <c r="B2876" i="4" s="1"/>
  <c r="B3353" i="4" s="1"/>
  <c r="B967" i="4"/>
  <c r="B1444" i="4" s="1"/>
  <c r="B1921" i="4" s="1"/>
  <c r="B2398" i="4" s="1"/>
  <c r="B2875" i="4" s="1"/>
  <c r="B3352" i="4" s="1"/>
  <c r="B966" i="4"/>
  <c r="B1443" i="4" s="1"/>
  <c r="B1920" i="4" s="1"/>
  <c r="B2397" i="4" s="1"/>
  <c r="B2874" i="4" s="1"/>
  <c r="B3351" i="4" s="1"/>
  <c r="B965" i="4"/>
  <c r="B1442" i="4" s="1"/>
  <c r="B1919" i="4" s="1"/>
  <c r="B2396" i="4" s="1"/>
  <c r="B2873" i="4" s="1"/>
  <c r="B3350" i="4" s="1"/>
  <c r="A964" i="4"/>
  <c r="A1441" i="4" s="1"/>
  <c r="A1918" i="4" s="1"/>
  <c r="A2395" i="4" s="1"/>
  <c r="A2872" i="4" s="1"/>
  <c r="A3349" i="4" s="1"/>
  <c r="D962" i="4"/>
  <c r="D1439" i="4" s="1"/>
  <c r="D1916" i="4" s="1"/>
  <c r="D2393" i="4" s="1"/>
  <c r="D2870" i="4" s="1"/>
  <c r="D3347" i="4" s="1"/>
  <c r="D1403" i="4"/>
  <c r="D1880" i="4" s="1"/>
  <c r="D2357" i="4" s="1"/>
  <c r="D2834" i="4" s="1"/>
  <c r="D3311" i="4" s="1"/>
  <c r="D3788" i="4" s="1"/>
  <c r="D1122" i="4"/>
  <c r="D1599" i="4" s="1"/>
  <c r="D2076" i="4" s="1"/>
  <c r="D2553" i="4" s="1"/>
  <c r="D3030" i="4" s="1"/>
  <c r="D3507" i="4" s="1"/>
  <c r="E1079" i="4"/>
  <c r="E1556" i="4" s="1"/>
  <c r="E2033" i="4" s="1"/>
  <c r="E2510" i="4" s="1"/>
  <c r="E2987" i="4" s="1"/>
  <c r="E3464" i="4" s="1"/>
  <c r="E1085" i="4"/>
  <c r="E1562" i="4" s="1"/>
  <c r="E2039" i="4" s="1"/>
  <c r="E2516" i="4" s="1"/>
  <c r="E2993" i="4" s="1"/>
  <c r="E3470" i="4" s="1"/>
  <c r="D963" i="4"/>
  <c r="D1440" i="4" s="1"/>
  <c r="D1917" i="4" s="1"/>
  <c r="D2394" i="4" s="1"/>
  <c r="D2871" i="4" s="1"/>
  <c r="D3348" i="4" s="1"/>
  <c r="B1405" i="4"/>
  <c r="B1882" i="4" s="1"/>
  <c r="B2359" i="4" s="1"/>
  <c r="B2836" i="4" s="1"/>
  <c r="B3313" i="4" s="1"/>
  <c r="B3790" i="4" s="1"/>
  <c r="E1403" i="4"/>
  <c r="E1880" i="4" s="1"/>
  <c r="E2357" i="4" s="1"/>
  <c r="E2834" i="4" s="1"/>
  <c r="E3311" i="4" s="1"/>
  <c r="E3788" i="4" s="1"/>
  <c r="B1402" i="4"/>
  <c r="B1879" i="4" s="1"/>
  <c r="B2356" i="4" s="1"/>
  <c r="B2833" i="4" s="1"/>
  <c r="B3310" i="4" s="1"/>
  <c r="B3787" i="4" s="1"/>
  <c r="B1127" i="4"/>
  <c r="B1604" i="4" s="1"/>
  <c r="B2081" i="4" s="1"/>
  <c r="B2558" i="4" s="1"/>
  <c r="B3035" i="4" s="1"/>
  <c r="B3512" i="4" s="1"/>
  <c r="E1125" i="4"/>
  <c r="E1602" i="4" s="1"/>
  <c r="E2079" i="4" s="1"/>
  <c r="E2556" i="4" s="1"/>
  <c r="E3033" i="4" s="1"/>
  <c r="E3510" i="4" s="1"/>
  <c r="B1124" i="4"/>
  <c r="B1601" i="4" s="1"/>
  <c r="B2078" i="4" s="1"/>
  <c r="B2555" i="4" s="1"/>
  <c r="B3032" i="4" s="1"/>
  <c r="B3509" i="4" s="1"/>
  <c r="E1122" i="4"/>
  <c r="E1599" i="4" s="1"/>
  <c r="E2076" i="4" s="1"/>
  <c r="E2553" i="4" s="1"/>
  <c r="E3030" i="4" s="1"/>
  <c r="E3507" i="4" s="1"/>
  <c r="B1121" i="4"/>
  <c r="B1598" i="4" s="1"/>
  <c r="B2075" i="4" s="1"/>
  <c r="B2552" i="4" s="1"/>
  <c r="B3029" i="4" s="1"/>
  <c r="B3506" i="4" s="1"/>
  <c r="E1119" i="4"/>
  <c r="E1596" i="4" s="1"/>
  <c r="E2073" i="4" s="1"/>
  <c r="E2550" i="4" s="1"/>
  <c r="E3027" i="4" s="1"/>
  <c r="E3504" i="4" s="1"/>
  <c r="B1118" i="4"/>
  <c r="B1595" i="4" s="1"/>
  <c r="B2072" i="4" s="1"/>
  <c r="B2549" i="4" s="1"/>
  <c r="B3026" i="4" s="1"/>
  <c r="B3503" i="4" s="1"/>
  <c r="D1116" i="4"/>
  <c r="D1593" i="4" s="1"/>
  <c r="D2070" i="4" s="1"/>
  <c r="D2547" i="4" s="1"/>
  <c r="D3024" i="4" s="1"/>
  <c r="D3501" i="4" s="1"/>
  <c r="A1115" i="4"/>
  <c r="A1592" i="4" s="1"/>
  <c r="A2069" i="4" s="1"/>
  <c r="A2546" i="4" s="1"/>
  <c r="A3023" i="4" s="1"/>
  <c r="A3500" i="4" s="1"/>
  <c r="B1113" i="4"/>
  <c r="B1590" i="4" s="1"/>
  <c r="B2067" i="4" s="1"/>
  <c r="B2544" i="4" s="1"/>
  <c r="B3021" i="4" s="1"/>
  <c r="B3498" i="4" s="1"/>
  <c r="B1111" i="4"/>
  <c r="B1588" i="4" s="1"/>
  <c r="B2065" i="4" s="1"/>
  <c r="B2542" i="4" s="1"/>
  <c r="B3019" i="4" s="1"/>
  <c r="B3496" i="4" s="1"/>
  <c r="D1109" i="4"/>
  <c r="D1586" i="4" s="1"/>
  <c r="D2063" i="4" s="1"/>
  <c r="D2540" i="4" s="1"/>
  <c r="D3017" i="4" s="1"/>
  <c r="D3494" i="4" s="1"/>
  <c r="A1108" i="4"/>
  <c r="A1585" i="4" s="1"/>
  <c r="A2062" i="4" s="1"/>
  <c r="A2539" i="4" s="1"/>
  <c r="A3016" i="4" s="1"/>
  <c r="A3493" i="4" s="1"/>
  <c r="D1106" i="4"/>
  <c r="D1583" i="4" s="1"/>
  <c r="D2060" i="4" s="1"/>
  <c r="D2537" i="4" s="1"/>
  <c r="D3014" i="4" s="1"/>
  <c r="D3491" i="4" s="1"/>
  <c r="A1105" i="4"/>
  <c r="A1582" i="4" s="1"/>
  <c r="A2059" i="4" s="1"/>
  <c r="A2536" i="4" s="1"/>
  <c r="A3013" i="4" s="1"/>
  <c r="A3490" i="4" s="1"/>
  <c r="D1103" i="4"/>
  <c r="D1580" i="4" s="1"/>
  <c r="D2057" i="4" s="1"/>
  <c r="D2534" i="4" s="1"/>
  <c r="D3011" i="4" s="1"/>
  <c r="D3488" i="4" s="1"/>
  <c r="A1102" i="4"/>
  <c r="A1579" i="4" s="1"/>
  <c r="A2056" i="4" s="1"/>
  <c r="A2533" i="4" s="1"/>
  <c r="A3010" i="4" s="1"/>
  <c r="A3487" i="4" s="1"/>
  <c r="D1100" i="4"/>
  <c r="D1577" i="4" s="1"/>
  <c r="D2054" i="4" s="1"/>
  <c r="D2531" i="4" s="1"/>
  <c r="D3008" i="4" s="1"/>
  <c r="D3485" i="4" s="1"/>
  <c r="A1099" i="4"/>
  <c r="A1576" i="4" s="1"/>
  <c r="A2053" i="4" s="1"/>
  <c r="A2530" i="4" s="1"/>
  <c r="A3007" i="4" s="1"/>
  <c r="A3484" i="4" s="1"/>
  <c r="D1097" i="4"/>
  <c r="D1574" i="4" s="1"/>
  <c r="D2051" i="4" s="1"/>
  <c r="D2528" i="4" s="1"/>
  <c r="D3005" i="4" s="1"/>
  <c r="D3482" i="4" s="1"/>
  <c r="A1096" i="4"/>
  <c r="A1573" i="4" s="1"/>
  <c r="A2050" i="4" s="1"/>
  <c r="A2527" i="4" s="1"/>
  <c r="A3004" i="4" s="1"/>
  <c r="A3481" i="4" s="1"/>
  <c r="D1094" i="4"/>
  <c r="D1571" i="4" s="1"/>
  <c r="D2048" i="4" s="1"/>
  <c r="D2525" i="4" s="1"/>
  <c r="D3002" i="4" s="1"/>
  <c r="D3479" i="4" s="1"/>
  <c r="A1093" i="4"/>
  <c r="A1570" i="4" s="1"/>
  <c r="A2047" i="4" s="1"/>
  <c r="A2524" i="4" s="1"/>
  <c r="A3001" i="4" s="1"/>
  <c r="A3478" i="4" s="1"/>
  <c r="A1091" i="4"/>
  <c r="A1568" i="4" s="1"/>
  <c r="A2045" i="4" s="1"/>
  <c r="A2522" i="4" s="1"/>
  <c r="A2999" i="4" s="1"/>
  <c r="A3476" i="4" s="1"/>
  <c r="A1089" i="4"/>
  <c r="A1566" i="4" s="1"/>
  <c r="A2043" i="4" s="1"/>
  <c r="A2520" i="4" s="1"/>
  <c r="A2997" i="4" s="1"/>
  <c r="A3474" i="4" s="1"/>
  <c r="B1087" i="4"/>
  <c r="B1564" i="4" s="1"/>
  <c r="B2041" i="4" s="1"/>
  <c r="B2518" i="4" s="1"/>
  <c r="B2995" i="4" s="1"/>
  <c r="B3472" i="4" s="1"/>
  <c r="B1085" i="4"/>
  <c r="B1562" i="4" s="1"/>
  <c r="B2039" i="4" s="1"/>
  <c r="B2516" i="4" s="1"/>
  <c r="B2993" i="4" s="1"/>
  <c r="B3470" i="4" s="1"/>
  <c r="B1083" i="4"/>
  <c r="B1560" i="4" s="1"/>
  <c r="B2037" i="4" s="1"/>
  <c r="B2514" i="4" s="1"/>
  <c r="B2991" i="4" s="1"/>
  <c r="B3468" i="4" s="1"/>
  <c r="E1081" i="4"/>
  <c r="E1558" i="4" s="1"/>
  <c r="E2035" i="4" s="1"/>
  <c r="E2512" i="4" s="1"/>
  <c r="E2989" i="4" s="1"/>
  <c r="E3466" i="4" s="1"/>
  <c r="B1078" i="4"/>
  <c r="B1555" i="4" s="1"/>
  <c r="B2032" i="4" s="1"/>
  <c r="B2509" i="4" s="1"/>
  <c r="B2986" i="4" s="1"/>
  <c r="B3463" i="4" s="1"/>
  <c r="D1076" i="4"/>
  <c r="D1553" i="4" s="1"/>
  <c r="D2030" i="4" s="1"/>
  <c r="D2507" i="4" s="1"/>
  <c r="D2984" i="4" s="1"/>
  <c r="D3461" i="4" s="1"/>
  <c r="A1075" i="4"/>
  <c r="A1552" i="4" s="1"/>
  <c r="A2029" i="4" s="1"/>
  <c r="A2506" i="4" s="1"/>
  <c r="A2983" i="4" s="1"/>
  <c r="A3460" i="4" s="1"/>
  <c r="E1073" i="4"/>
  <c r="E1550" i="4" s="1"/>
  <c r="E2027" i="4" s="1"/>
  <c r="E2504" i="4" s="1"/>
  <c r="E2981" i="4" s="1"/>
  <c r="E3458" i="4" s="1"/>
  <c r="B1072" i="4"/>
  <c r="B1549" i="4" s="1"/>
  <c r="B2026" i="4" s="1"/>
  <c r="B2503" i="4" s="1"/>
  <c r="B2980" i="4" s="1"/>
  <c r="B3457" i="4" s="1"/>
  <c r="A1071" i="4"/>
  <c r="A1548" i="4" s="1"/>
  <c r="A2025" i="4" s="1"/>
  <c r="A2502" i="4" s="1"/>
  <c r="A2979" i="4" s="1"/>
  <c r="A3456" i="4" s="1"/>
  <c r="E1068" i="4"/>
  <c r="E1545" i="4" s="1"/>
  <c r="E2022" i="4" s="1"/>
  <c r="E2499" i="4" s="1"/>
  <c r="E2976" i="4" s="1"/>
  <c r="E3453" i="4" s="1"/>
  <c r="E1065" i="4"/>
  <c r="E1542" i="4" s="1"/>
  <c r="E2019" i="4" s="1"/>
  <c r="E2496" i="4" s="1"/>
  <c r="E2973" i="4" s="1"/>
  <c r="E3450" i="4" s="1"/>
  <c r="E1064" i="4"/>
  <c r="E1541" i="4" s="1"/>
  <c r="E2018" i="4" s="1"/>
  <c r="E2495" i="4" s="1"/>
  <c r="E2972" i="4" s="1"/>
  <c r="E3449" i="4" s="1"/>
  <c r="E1063" i="4"/>
  <c r="E1540" i="4" s="1"/>
  <c r="E2017" i="4" s="1"/>
  <c r="E2494" i="4" s="1"/>
  <c r="E2971" i="4" s="1"/>
  <c r="E3448" i="4" s="1"/>
  <c r="E1062" i="4"/>
  <c r="E1539" i="4" s="1"/>
  <c r="E2016" i="4" s="1"/>
  <c r="E2493" i="4" s="1"/>
  <c r="E2970" i="4" s="1"/>
  <c r="E3447" i="4" s="1"/>
  <c r="E1061" i="4"/>
  <c r="E1538" i="4" s="1"/>
  <c r="E2015" i="4" s="1"/>
  <c r="E2492" i="4" s="1"/>
  <c r="E2969" i="4" s="1"/>
  <c r="E3446" i="4" s="1"/>
  <c r="E1060" i="4"/>
  <c r="E1537" i="4" s="1"/>
  <c r="E2014" i="4" s="1"/>
  <c r="E2491" i="4" s="1"/>
  <c r="E2968" i="4" s="1"/>
  <c r="E3445" i="4" s="1"/>
  <c r="E1059" i="4"/>
  <c r="E1536" i="4" s="1"/>
  <c r="E2013" i="4" s="1"/>
  <c r="E2490" i="4" s="1"/>
  <c r="E2967" i="4" s="1"/>
  <c r="E3444" i="4" s="1"/>
  <c r="E1058" i="4"/>
  <c r="E1535" i="4" s="1"/>
  <c r="E2012" i="4" s="1"/>
  <c r="E2489" i="4" s="1"/>
  <c r="E2966" i="4" s="1"/>
  <c r="E3443" i="4" s="1"/>
  <c r="E1057" i="4"/>
  <c r="E1534" i="4" s="1"/>
  <c r="E2011" i="4" s="1"/>
  <c r="E2488" i="4" s="1"/>
  <c r="E2965" i="4" s="1"/>
  <c r="E3442" i="4" s="1"/>
  <c r="E1056" i="4"/>
  <c r="E1533" i="4" s="1"/>
  <c r="E2010" i="4" s="1"/>
  <c r="E2487" i="4" s="1"/>
  <c r="E2964" i="4" s="1"/>
  <c r="E3441" i="4" s="1"/>
  <c r="E1055" i="4"/>
  <c r="E1532" i="4" s="1"/>
  <c r="E2009" i="4" s="1"/>
  <c r="E2486" i="4" s="1"/>
  <c r="E2963" i="4" s="1"/>
  <c r="E3440" i="4" s="1"/>
  <c r="E1054" i="4"/>
  <c r="E1531" i="4" s="1"/>
  <c r="E2008" i="4" s="1"/>
  <c r="E2485" i="4" s="1"/>
  <c r="E2962" i="4" s="1"/>
  <c r="E3439" i="4" s="1"/>
  <c r="E1053" i="4"/>
  <c r="E1530" i="4" s="1"/>
  <c r="E2007" i="4" s="1"/>
  <c r="E2484" i="4" s="1"/>
  <c r="E2961" i="4" s="1"/>
  <c r="E3438" i="4" s="1"/>
  <c r="E1052" i="4"/>
  <c r="E1529" i="4" s="1"/>
  <c r="E2006" i="4" s="1"/>
  <c r="E2483" i="4" s="1"/>
  <c r="E2960" i="4" s="1"/>
  <c r="E3437" i="4" s="1"/>
  <c r="E1051" i="4"/>
  <c r="E1528" i="4" s="1"/>
  <c r="E2005" i="4" s="1"/>
  <c r="E2482" i="4" s="1"/>
  <c r="E2959" i="4" s="1"/>
  <c r="E3436" i="4" s="1"/>
  <c r="D1050" i="4"/>
  <c r="D1527" i="4" s="1"/>
  <c r="D2004" i="4" s="1"/>
  <c r="D2481" i="4" s="1"/>
  <c r="D2958" i="4" s="1"/>
  <c r="D3435" i="4" s="1"/>
  <c r="D1049" i="4"/>
  <c r="D1526" i="4" s="1"/>
  <c r="D2003" i="4" s="1"/>
  <c r="D2480" i="4" s="1"/>
  <c r="D2957" i="4" s="1"/>
  <c r="D3434" i="4" s="1"/>
  <c r="C1048" i="4"/>
  <c r="C1525" i="4" s="1"/>
  <c r="C2002" i="4" s="1"/>
  <c r="C2479" i="4" s="1"/>
  <c r="C2956" i="4" s="1"/>
  <c r="C3433" i="4" s="1"/>
  <c r="C1047" i="4"/>
  <c r="C1524" i="4" s="1"/>
  <c r="C2001" i="4" s="1"/>
  <c r="C2478" i="4" s="1"/>
  <c r="C2955" i="4" s="1"/>
  <c r="C3432" i="4" s="1"/>
  <c r="C1046" i="4"/>
  <c r="C1523" i="4" s="1"/>
  <c r="C2000" i="4" s="1"/>
  <c r="C2477" i="4" s="1"/>
  <c r="C2954" i="4" s="1"/>
  <c r="C3431" i="4" s="1"/>
  <c r="C1045" i="4"/>
  <c r="C1522" i="4" s="1"/>
  <c r="C1999" i="4" s="1"/>
  <c r="C2476" i="4" s="1"/>
  <c r="C2953" i="4" s="1"/>
  <c r="C3430" i="4" s="1"/>
  <c r="C1044" i="4"/>
  <c r="C1521" i="4" s="1"/>
  <c r="C1998" i="4" s="1"/>
  <c r="C2475" i="4" s="1"/>
  <c r="C2952" i="4" s="1"/>
  <c r="C3429" i="4" s="1"/>
  <c r="C1043" i="4"/>
  <c r="C1520" i="4" s="1"/>
  <c r="C1997" i="4" s="1"/>
  <c r="C2474" i="4" s="1"/>
  <c r="C2951" i="4" s="1"/>
  <c r="C3428" i="4" s="1"/>
  <c r="C1042" i="4"/>
  <c r="C1519" i="4" s="1"/>
  <c r="C1996" i="4" s="1"/>
  <c r="C2473" i="4" s="1"/>
  <c r="C2950" i="4" s="1"/>
  <c r="C3427" i="4" s="1"/>
  <c r="C1041" i="4"/>
  <c r="C1518" i="4" s="1"/>
  <c r="C1995" i="4" s="1"/>
  <c r="C2472" i="4" s="1"/>
  <c r="C2949" i="4" s="1"/>
  <c r="C3426" i="4" s="1"/>
  <c r="C1040" i="4"/>
  <c r="C1517" i="4" s="1"/>
  <c r="C1994" i="4" s="1"/>
  <c r="C2471" i="4" s="1"/>
  <c r="C2948" i="4" s="1"/>
  <c r="C3425" i="4" s="1"/>
  <c r="C1039" i="4"/>
  <c r="C1516" i="4" s="1"/>
  <c r="C1993" i="4" s="1"/>
  <c r="C2470" i="4" s="1"/>
  <c r="C2947" i="4" s="1"/>
  <c r="C3424" i="4" s="1"/>
  <c r="C1038" i="4"/>
  <c r="C1515" i="4" s="1"/>
  <c r="C1992" i="4" s="1"/>
  <c r="C2469" i="4" s="1"/>
  <c r="C2946" i="4" s="1"/>
  <c r="C3423" i="4" s="1"/>
  <c r="C1037" i="4"/>
  <c r="C1514" i="4" s="1"/>
  <c r="C1991" i="4" s="1"/>
  <c r="C2468" i="4" s="1"/>
  <c r="C2945" i="4" s="1"/>
  <c r="C3422" i="4" s="1"/>
  <c r="C1036" i="4"/>
  <c r="C1513" i="4" s="1"/>
  <c r="C1990" i="4" s="1"/>
  <c r="C2467" i="4" s="1"/>
  <c r="C2944" i="4" s="1"/>
  <c r="C3421" i="4" s="1"/>
  <c r="C1035" i="4"/>
  <c r="C1512" i="4" s="1"/>
  <c r="C1989" i="4" s="1"/>
  <c r="C2466" i="4" s="1"/>
  <c r="C2943" i="4" s="1"/>
  <c r="C3420" i="4" s="1"/>
  <c r="C1034" i="4"/>
  <c r="C1511" i="4" s="1"/>
  <c r="C1988" i="4" s="1"/>
  <c r="C2465" i="4" s="1"/>
  <c r="C2942" i="4" s="1"/>
  <c r="C3419" i="4" s="1"/>
  <c r="C1033" i="4"/>
  <c r="C1510" i="4" s="1"/>
  <c r="C1987" i="4" s="1"/>
  <c r="C2464" i="4" s="1"/>
  <c r="C2941" i="4" s="1"/>
  <c r="C3418" i="4" s="1"/>
  <c r="C1032" i="4"/>
  <c r="C1509" i="4" s="1"/>
  <c r="C1986" i="4" s="1"/>
  <c r="C2463" i="4" s="1"/>
  <c r="C2940" i="4" s="1"/>
  <c r="C3417" i="4" s="1"/>
  <c r="C1031" i="4"/>
  <c r="C1508" i="4" s="1"/>
  <c r="C1985" i="4" s="1"/>
  <c r="C2462" i="4" s="1"/>
  <c r="C2939" i="4" s="1"/>
  <c r="C3416" i="4" s="1"/>
  <c r="C1030" i="4"/>
  <c r="C1507" i="4" s="1"/>
  <c r="C1984" i="4" s="1"/>
  <c r="C2461" i="4" s="1"/>
  <c r="C2938" i="4" s="1"/>
  <c r="C3415" i="4" s="1"/>
  <c r="C1029" i="4"/>
  <c r="C1506" i="4" s="1"/>
  <c r="C1983" i="4" s="1"/>
  <c r="C2460" i="4" s="1"/>
  <c r="C2937" i="4" s="1"/>
  <c r="C3414" i="4" s="1"/>
  <c r="C1028" i="4"/>
  <c r="C1505" i="4" s="1"/>
  <c r="C1982" i="4" s="1"/>
  <c r="C2459" i="4" s="1"/>
  <c r="C2936" i="4" s="1"/>
  <c r="C3413" i="4" s="1"/>
  <c r="C1027" i="4"/>
  <c r="C1504" i="4" s="1"/>
  <c r="C1981" i="4" s="1"/>
  <c r="C2458" i="4" s="1"/>
  <c r="C2935" i="4" s="1"/>
  <c r="C3412" i="4" s="1"/>
  <c r="C1026" i="4"/>
  <c r="C1503" i="4" s="1"/>
  <c r="C1980" i="4" s="1"/>
  <c r="C2457" i="4" s="1"/>
  <c r="C2934" i="4" s="1"/>
  <c r="C3411" i="4" s="1"/>
  <c r="C1025" i="4"/>
  <c r="C1502" i="4" s="1"/>
  <c r="C1979" i="4" s="1"/>
  <c r="C2456" i="4" s="1"/>
  <c r="C2933" i="4" s="1"/>
  <c r="C3410" i="4" s="1"/>
  <c r="C1024" i="4"/>
  <c r="C1501" i="4" s="1"/>
  <c r="C1978" i="4" s="1"/>
  <c r="C2455" i="4" s="1"/>
  <c r="C2932" i="4" s="1"/>
  <c r="C3409" i="4" s="1"/>
  <c r="C1023" i="4"/>
  <c r="C1500" i="4" s="1"/>
  <c r="C1977" i="4" s="1"/>
  <c r="C2454" i="4" s="1"/>
  <c r="C2931" i="4" s="1"/>
  <c r="C3408" i="4" s="1"/>
  <c r="C1022" i="4"/>
  <c r="C1499" i="4" s="1"/>
  <c r="C1976" i="4" s="1"/>
  <c r="C2453" i="4" s="1"/>
  <c r="C2930" i="4" s="1"/>
  <c r="C3407" i="4" s="1"/>
  <c r="C1021" i="4"/>
  <c r="C1498" i="4" s="1"/>
  <c r="C1975" i="4" s="1"/>
  <c r="C2452" i="4" s="1"/>
  <c r="C2929" i="4" s="1"/>
  <c r="C3406" i="4" s="1"/>
  <c r="C1020" i="4"/>
  <c r="C1497" i="4" s="1"/>
  <c r="C1974" i="4" s="1"/>
  <c r="C2451" i="4" s="1"/>
  <c r="C2928" i="4" s="1"/>
  <c r="C3405" i="4" s="1"/>
  <c r="C1019" i="4"/>
  <c r="C1496" i="4" s="1"/>
  <c r="C1973" i="4" s="1"/>
  <c r="C2450" i="4" s="1"/>
  <c r="C2927" i="4" s="1"/>
  <c r="C3404" i="4" s="1"/>
  <c r="C1018" i="4"/>
  <c r="C1495" i="4" s="1"/>
  <c r="C1972" i="4" s="1"/>
  <c r="C2449" i="4" s="1"/>
  <c r="C2926" i="4" s="1"/>
  <c r="C3403" i="4" s="1"/>
  <c r="C1017" i="4"/>
  <c r="C1494" i="4" s="1"/>
  <c r="C1971" i="4" s="1"/>
  <c r="C2448" i="4" s="1"/>
  <c r="C2925" i="4" s="1"/>
  <c r="C3402" i="4" s="1"/>
  <c r="C1016" i="4"/>
  <c r="C1493" i="4" s="1"/>
  <c r="C1970" i="4" s="1"/>
  <c r="C2447" i="4" s="1"/>
  <c r="C2924" i="4" s="1"/>
  <c r="C3401" i="4" s="1"/>
  <c r="C1015" i="4"/>
  <c r="C1492" i="4" s="1"/>
  <c r="C1969" i="4" s="1"/>
  <c r="C2446" i="4" s="1"/>
  <c r="C2923" i="4" s="1"/>
  <c r="C3400" i="4" s="1"/>
  <c r="C1014" i="4"/>
  <c r="C1491" i="4" s="1"/>
  <c r="C1968" i="4" s="1"/>
  <c r="C2445" i="4" s="1"/>
  <c r="C2922" i="4" s="1"/>
  <c r="C3399" i="4" s="1"/>
  <c r="C1013" i="4"/>
  <c r="C1490" i="4" s="1"/>
  <c r="C1967" i="4" s="1"/>
  <c r="C2444" i="4" s="1"/>
  <c r="C2921" i="4" s="1"/>
  <c r="C3398" i="4" s="1"/>
  <c r="C1012" i="4"/>
  <c r="C1489" i="4" s="1"/>
  <c r="C1966" i="4" s="1"/>
  <c r="C2443" i="4" s="1"/>
  <c r="C2920" i="4" s="1"/>
  <c r="C3397" i="4" s="1"/>
  <c r="C1011" i="4"/>
  <c r="C1488" i="4" s="1"/>
  <c r="C1965" i="4" s="1"/>
  <c r="C2442" i="4" s="1"/>
  <c r="C2919" i="4" s="1"/>
  <c r="C3396" i="4" s="1"/>
  <c r="C1010" i="4"/>
  <c r="C1487" i="4" s="1"/>
  <c r="C1964" i="4" s="1"/>
  <c r="C2441" i="4" s="1"/>
  <c r="C2918" i="4" s="1"/>
  <c r="C3395" i="4" s="1"/>
  <c r="C1009" i="4"/>
  <c r="C1486" i="4" s="1"/>
  <c r="C1963" i="4" s="1"/>
  <c r="C2440" i="4" s="1"/>
  <c r="C2917" i="4" s="1"/>
  <c r="C3394" i="4" s="1"/>
  <c r="C1008" i="4"/>
  <c r="C1485" i="4" s="1"/>
  <c r="C1962" i="4" s="1"/>
  <c r="C2439" i="4" s="1"/>
  <c r="C2916" i="4" s="1"/>
  <c r="C3393" i="4" s="1"/>
  <c r="C1007" i="4"/>
  <c r="C1484" i="4" s="1"/>
  <c r="C1961" i="4" s="1"/>
  <c r="C2438" i="4" s="1"/>
  <c r="C2915" i="4" s="1"/>
  <c r="C3392" i="4" s="1"/>
  <c r="C1006" i="4"/>
  <c r="C1483" i="4" s="1"/>
  <c r="C1960" i="4" s="1"/>
  <c r="C2437" i="4" s="1"/>
  <c r="C2914" i="4" s="1"/>
  <c r="C3391" i="4" s="1"/>
  <c r="C1005" i="4"/>
  <c r="C1482" i="4" s="1"/>
  <c r="C1959" i="4" s="1"/>
  <c r="C2436" i="4" s="1"/>
  <c r="C2913" i="4" s="1"/>
  <c r="C3390" i="4" s="1"/>
  <c r="C1004" i="4"/>
  <c r="C1481" i="4" s="1"/>
  <c r="C1958" i="4" s="1"/>
  <c r="C2435" i="4" s="1"/>
  <c r="C2912" i="4" s="1"/>
  <c r="C3389" i="4" s="1"/>
  <c r="C1003" i="4"/>
  <c r="C1480" i="4" s="1"/>
  <c r="C1957" i="4" s="1"/>
  <c r="C2434" i="4" s="1"/>
  <c r="C2911" i="4" s="1"/>
  <c r="C3388" i="4" s="1"/>
  <c r="C1002" i="4"/>
  <c r="C1479" i="4" s="1"/>
  <c r="C1956" i="4" s="1"/>
  <c r="C2433" i="4" s="1"/>
  <c r="C2910" i="4" s="1"/>
  <c r="C3387" i="4" s="1"/>
  <c r="C1001" i="4"/>
  <c r="C1478" i="4" s="1"/>
  <c r="C1955" i="4" s="1"/>
  <c r="C2432" i="4" s="1"/>
  <c r="C2909" i="4" s="1"/>
  <c r="C3386" i="4" s="1"/>
  <c r="C1000" i="4"/>
  <c r="C1477" i="4" s="1"/>
  <c r="C1954" i="4" s="1"/>
  <c r="C2431" i="4" s="1"/>
  <c r="C2908" i="4" s="1"/>
  <c r="C3385" i="4" s="1"/>
  <c r="C999" i="4"/>
  <c r="C1476" i="4" s="1"/>
  <c r="C1953" i="4" s="1"/>
  <c r="C2430" i="4" s="1"/>
  <c r="C2907" i="4" s="1"/>
  <c r="C3384" i="4" s="1"/>
  <c r="C998" i="4"/>
  <c r="C1475" i="4" s="1"/>
  <c r="C1952" i="4" s="1"/>
  <c r="C2429" i="4" s="1"/>
  <c r="C2906" i="4" s="1"/>
  <c r="C3383" i="4" s="1"/>
  <c r="C997" i="4"/>
  <c r="C1474" i="4" s="1"/>
  <c r="C1951" i="4" s="1"/>
  <c r="C2428" i="4" s="1"/>
  <c r="C2905" i="4" s="1"/>
  <c r="C3382" i="4" s="1"/>
  <c r="C996" i="4"/>
  <c r="C1473" i="4" s="1"/>
  <c r="C1950" i="4" s="1"/>
  <c r="C2427" i="4" s="1"/>
  <c r="C2904" i="4" s="1"/>
  <c r="C3381" i="4" s="1"/>
  <c r="C995" i="4"/>
  <c r="C1472" i="4" s="1"/>
  <c r="C1949" i="4" s="1"/>
  <c r="C2426" i="4" s="1"/>
  <c r="C2903" i="4" s="1"/>
  <c r="C3380" i="4" s="1"/>
  <c r="C994" i="4"/>
  <c r="C1471" i="4" s="1"/>
  <c r="C1948" i="4" s="1"/>
  <c r="C2425" i="4" s="1"/>
  <c r="C2902" i="4" s="1"/>
  <c r="C3379" i="4" s="1"/>
  <c r="C993" i="4"/>
  <c r="C1470" i="4" s="1"/>
  <c r="C1947" i="4" s="1"/>
  <c r="C2424" i="4" s="1"/>
  <c r="C2901" i="4" s="1"/>
  <c r="C3378" i="4" s="1"/>
  <c r="C992" i="4"/>
  <c r="C1469" i="4" s="1"/>
  <c r="C1946" i="4" s="1"/>
  <c r="C2423" i="4" s="1"/>
  <c r="C2900" i="4" s="1"/>
  <c r="C3377" i="4" s="1"/>
  <c r="C991" i="4"/>
  <c r="C1468" i="4" s="1"/>
  <c r="C1945" i="4" s="1"/>
  <c r="C2422" i="4" s="1"/>
  <c r="C2899" i="4" s="1"/>
  <c r="C3376" i="4" s="1"/>
  <c r="C990" i="4"/>
  <c r="C1467" i="4" s="1"/>
  <c r="C1944" i="4" s="1"/>
  <c r="C2421" i="4" s="1"/>
  <c r="C2898" i="4" s="1"/>
  <c r="C3375" i="4" s="1"/>
  <c r="C989" i="4"/>
  <c r="C1466" i="4" s="1"/>
  <c r="C1943" i="4" s="1"/>
  <c r="C2420" i="4" s="1"/>
  <c r="C2897" i="4" s="1"/>
  <c r="C3374" i="4" s="1"/>
  <c r="C988" i="4"/>
  <c r="C1465" i="4" s="1"/>
  <c r="C1942" i="4" s="1"/>
  <c r="C2419" i="4" s="1"/>
  <c r="C2896" i="4" s="1"/>
  <c r="C3373" i="4" s="1"/>
  <c r="C987" i="4"/>
  <c r="C1464" i="4" s="1"/>
  <c r="C1941" i="4" s="1"/>
  <c r="C2418" i="4" s="1"/>
  <c r="C2895" i="4" s="1"/>
  <c r="C3372" i="4" s="1"/>
  <c r="C986" i="4"/>
  <c r="C1463" i="4" s="1"/>
  <c r="C1940" i="4" s="1"/>
  <c r="C2417" i="4" s="1"/>
  <c r="C2894" i="4" s="1"/>
  <c r="C3371" i="4" s="1"/>
  <c r="B985" i="4"/>
  <c r="B1462" i="4" s="1"/>
  <c r="B1939" i="4" s="1"/>
  <c r="B2416" i="4" s="1"/>
  <c r="B2893" i="4" s="1"/>
  <c r="B3370" i="4" s="1"/>
  <c r="B984" i="4"/>
  <c r="B1461" i="4" s="1"/>
  <c r="B1938" i="4" s="1"/>
  <c r="B2415" i="4" s="1"/>
  <c r="B2892" i="4" s="1"/>
  <c r="B3369" i="4" s="1"/>
  <c r="B983" i="4"/>
  <c r="B1460" i="4" s="1"/>
  <c r="B1937" i="4" s="1"/>
  <c r="B2414" i="4" s="1"/>
  <c r="B2891" i="4" s="1"/>
  <c r="B3368" i="4" s="1"/>
  <c r="B982" i="4"/>
  <c r="B1459" i="4" s="1"/>
  <c r="B1936" i="4" s="1"/>
  <c r="B2413" i="4" s="1"/>
  <c r="B2890" i="4" s="1"/>
  <c r="B3367" i="4" s="1"/>
  <c r="B981" i="4"/>
  <c r="B1458" i="4" s="1"/>
  <c r="B1935" i="4" s="1"/>
  <c r="B2412" i="4" s="1"/>
  <c r="B2889" i="4" s="1"/>
  <c r="B3366" i="4" s="1"/>
  <c r="B980" i="4"/>
  <c r="B1457" i="4" s="1"/>
  <c r="B1934" i="4" s="1"/>
  <c r="B2411" i="4" s="1"/>
  <c r="B2888" i="4" s="1"/>
  <c r="B3365" i="4" s="1"/>
  <c r="B979" i="4"/>
  <c r="B1456" i="4" s="1"/>
  <c r="B1933" i="4" s="1"/>
  <c r="B2410" i="4" s="1"/>
  <c r="B2887" i="4" s="1"/>
  <c r="B3364" i="4" s="1"/>
  <c r="B978" i="4"/>
  <c r="B1455" i="4" s="1"/>
  <c r="B1932" i="4" s="1"/>
  <c r="B2409" i="4" s="1"/>
  <c r="B2886" i="4" s="1"/>
  <c r="B3363" i="4" s="1"/>
  <c r="B977" i="4"/>
  <c r="B1454" i="4" s="1"/>
  <c r="B1931" i="4" s="1"/>
  <c r="B2408" i="4" s="1"/>
  <c r="B2885" i="4" s="1"/>
  <c r="B3362" i="4" s="1"/>
  <c r="B976" i="4"/>
  <c r="B1453" i="4" s="1"/>
  <c r="B1930" i="4" s="1"/>
  <c r="B2407" i="4" s="1"/>
  <c r="B2884" i="4" s="1"/>
  <c r="B3361" i="4" s="1"/>
  <c r="B975" i="4"/>
  <c r="B1452" i="4" s="1"/>
  <c r="B1929" i="4" s="1"/>
  <c r="B2406" i="4" s="1"/>
  <c r="B2883" i="4" s="1"/>
  <c r="B3360" i="4" s="1"/>
  <c r="B974" i="4"/>
  <c r="B1451" i="4" s="1"/>
  <c r="B1928" i="4" s="1"/>
  <c r="B2405" i="4" s="1"/>
  <c r="B2882" i="4" s="1"/>
  <c r="B3359" i="4" s="1"/>
  <c r="B973" i="4"/>
  <c r="B1450" i="4" s="1"/>
  <c r="B1927" i="4" s="1"/>
  <c r="B2404" i="4" s="1"/>
  <c r="B2881" i="4" s="1"/>
  <c r="B3358" i="4" s="1"/>
  <c r="B972" i="4"/>
  <c r="B1449" i="4" s="1"/>
  <c r="B1926" i="4" s="1"/>
  <c r="B2403" i="4" s="1"/>
  <c r="B2880" i="4" s="1"/>
  <c r="B3357" i="4" s="1"/>
  <c r="A971" i="4"/>
  <c r="A1448" i="4" s="1"/>
  <c r="A1925" i="4" s="1"/>
  <c r="A2402" i="4" s="1"/>
  <c r="A2879" i="4" s="1"/>
  <c r="A3356" i="4" s="1"/>
  <c r="A970" i="4"/>
  <c r="A1447" i="4" s="1"/>
  <c r="A1924" i="4" s="1"/>
  <c r="A2401" i="4" s="1"/>
  <c r="A2878" i="4" s="1"/>
  <c r="A3355" i="4" s="1"/>
  <c r="A969" i="4"/>
  <c r="A1446" i="4" s="1"/>
  <c r="A1923" i="4" s="1"/>
  <c r="A2400" i="4" s="1"/>
  <c r="A2877" i="4" s="1"/>
  <c r="A3354" i="4" s="1"/>
  <c r="A968" i="4"/>
  <c r="A1445" i="4" s="1"/>
  <c r="A1922" i="4" s="1"/>
  <c r="A2399" i="4" s="1"/>
  <c r="A2876" i="4" s="1"/>
  <c r="A3353" i="4" s="1"/>
  <c r="A967" i="4"/>
  <c r="A1444" i="4" s="1"/>
  <c r="A1921" i="4" s="1"/>
  <c r="A2398" i="4" s="1"/>
  <c r="A2875" i="4" s="1"/>
  <c r="A3352" i="4" s="1"/>
  <c r="A966" i="4"/>
  <c r="A1443" i="4" s="1"/>
  <c r="A1920" i="4" s="1"/>
  <c r="A2397" i="4" s="1"/>
  <c r="A2874" i="4" s="1"/>
  <c r="A3351" i="4" s="1"/>
  <c r="A965" i="4"/>
  <c r="A1442" i="4" s="1"/>
  <c r="A1919" i="4" s="1"/>
  <c r="A2396" i="4" s="1"/>
  <c r="A2873" i="4" s="1"/>
  <c r="A3350" i="4" s="1"/>
  <c r="E51" i="2"/>
  <c r="G51" i="2" s="1"/>
  <c r="F156" i="3"/>
  <c r="D156" i="4" s="1"/>
  <c r="D633" i="4" s="1"/>
  <c r="O119" i="4"/>
  <c r="P119" i="4" s="1"/>
  <c r="C153" i="4"/>
  <c r="C630" i="4" s="1"/>
  <c r="D49" i="2"/>
  <c r="E59" i="2"/>
  <c r="G59" i="2" s="1"/>
  <c r="D163" i="4"/>
  <c r="D640" i="4" s="1"/>
  <c r="C163" i="4"/>
  <c r="D59" i="2"/>
  <c r="D114" i="3"/>
  <c r="D9" i="2"/>
  <c r="D120" i="3"/>
  <c r="C120" i="4" s="1"/>
  <c r="C597" i="4" s="1"/>
  <c r="D15" i="2"/>
  <c r="E113" i="4"/>
  <c r="E590" i="4" s="1"/>
  <c r="M9" i="2"/>
  <c r="P9" i="2" s="1"/>
  <c r="S9" i="2" s="1"/>
  <c r="F120" i="3"/>
  <c r="F121" i="3" s="1"/>
  <c r="E15" i="2"/>
  <c r="G15" i="2" s="1"/>
  <c r="H112" i="3"/>
  <c r="E112" i="4" s="1"/>
  <c r="E589" i="4" s="1"/>
  <c r="D126" i="3"/>
  <c r="D21" i="2"/>
  <c r="C125" i="4"/>
  <c r="C602" i="4" s="1"/>
  <c r="D138" i="3"/>
  <c r="C137" i="4"/>
  <c r="C614" i="4" s="1"/>
  <c r="D33" i="2"/>
  <c r="F126" i="3"/>
  <c r="D126" i="4" s="1"/>
  <c r="E21" i="2"/>
  <c r="G21" i="2" s="1"/>
  <c r="D154" i="3"/>
  <c r="D600" i="4"/>
  <c r="D119" i="4"/>
  <c r="D596" i="4" s="1"/>
  <c r="O117" i="4"/>
  <c r="P117" i="4" s="1"/>
  <c r="D113" i="4"/>
  <c r="D590" i="4" s="1"/>
  <c r="O135" i="4"/>
  <c r="P135" i="4" s="1"/>
  <c r="O130" i="4"/>
  <c r="P130" i="4" s="1"/>
  <c r="O120" i="4"/>
  <c r="P120" i="4" s="1"/>
  <c r="O129" i="4"/>
  <c r="P129" i="4" s="1"/>
  <c r="O123" i="4"/>
  <c r="P123" i="4" s="1"/>
  <c r="O611" i="4"/>
  <c r="P611" i="4" s="1"/>
  <c r="O608" i="4"/>
  <c r="P608" i="4" s="1"/>
  <c r="O605" i="4"/>
  <c r="P605" i="4" s="1"/>
  <c r="O602" i="4"/>
  <c r="P602" i="4" s="1"/>
  <c r="O599" i="4"/>
  <c r="P599" i="4" s="1"/>
  <c r="O596" i="4"/>
  <c r="P596" i="4" s="1"/>
  <c r="O593" i="4"/>
  <c r="P593" i="4" s="1"/>
  <c r="O590" i="4"/>
  <c r="P590" i="4" s="1"/>
  <c r="O114" i="4"/>
  <c r="P114" i="4" s="1"/>
  <c r="O133" i="4"/>
  <c r="P133" i="4" s="1"/>
  <c r="O136" i="4"/>
  <c r="P136" i="4" s="1"/>
  <c r="O132" i="4"/>
  <c r="P132" i="4" s="1"/>
  <c r="O127" i="4"/>
  <c r="P127" i="4" s="1"/>
  <c r="O118" i="4"/>
  <c r="P118" i="4" s="1"/>
  <c r="O115" i="4"/>
  <c r="P115" i="4" s="1"/>
  <c r="O121" i="4"/>
  <c r="P121" i="4" s="1"/>
  <c r="O126" i="4"/>
  <c r="P126" i="4" s="1"/>
  <c r="C628" i="4"/>
  <c r="C626" i="4"/>
  <c r="C624" i="4"/>
  <c r="C622" i="4"/>
  <c r="C620" i="4"/>
  <c r="C618" i="4"/>
  <c r="C616" i="4"/>
  <c r="C600" i="4"/>
  <c r="C119" i="4"/>
  <c r="C596" i="4" s="1"/>
  <c r="C113" i="4"/>
  <c r="C590" i="4" s="1"/>
  <c r="D116" i="4"/>
  <c r="D593" i="4" s="1"/>
  <c r="C637" i="4"/>
  <c r="C629" i="4"/>
  <c r="C627" i="4"/>
  <c r="C625" i="4"/>
  <c r="C623" i="4"/>
  <c r="C621" i="4"/>
  <c r="C619" i="4"/>
  <c r="C617" i="4"/>
  <c r="C601" i="4"/>
  <c r="G567" i="4"/>
  <c r="G565" i="4"/>
  <c r="G563" i="4"/>
  <c r="G561" i="4"/>
  <c r="G559" i="4"/>
  <c r="G557" i="4"/>
  <c r="G555" i="4"/>
  <c r="G553" i="4"/>
  <c r="G551" i="4"/>
  <c r="G549" i="4"/>
  <c r="G547" i="4"/>
  <c r="G545" i="4"/>
  <c r="G543" i="4"/>
  <c r="G541" i="4"/>
  <c r="G539" i="4"/>
  <c r="G537" i="4"/>
  <c r="G535" i="4"/>
  <c r="G533" i="4"/>
  <c r="G531" i="4"/>
  <c r="G529" i="4"/>
  <c r="G513" i="4"/>
  <c r="G927" i="4"/>
  <c r="G925" i="4"/>
  <c r="G647" i="4"/>
  <c r="G645" i="4"/>
  <c r="G637" i="4"/>
  <c r="G635" i="4"/>
  <c r="G625" i="4"/>
  <c r="G621" i="4"/>
  <c r="G613" i="4"/>
  <c r="G611" i="4"/>
  <c r="G607" i="4"/>
  <c r="G605" i="4"/>
  <c r="G603" i="4"/>
  <c r="G597" i="4"/>
  <c r="G587" i="4"/>
  <c r="G585" i="4"/>
  <c r="G583" i="4"/>
  <c r="G581" i="4"/>
  <c r="G579" i="4"/>
  <c r="G577" i="4"/>
  <c r="G573" i="4"/>
  <c r="G571" i="4"/>
  <c r="G569" i="4"/>
  <c r="G649" i="4"/>
  <c r="G643" i="4"/>
  <c r="G641" i="4"/>
  <c r="G639" i="4"/>
  <c r="G633" i="4"/>
  <c r="G631" i="4"/>
  <c r="G629" i="4"/>
  <c r="G627" i="4"/>
  <c r="G623" i="4"/>
  <c r="G619" i="4"/>
  <c r="G617" i="4"/>
  <c r="G615" i="4"/>
  <c r="G609" i="4"/>
  <c r="G601" i="4"/>
  <c r="G599" i="4"/>
  <c r="G595" i="4"/>
  <c r="G593" i="4"/>
  <c r="G591" i="4"/>
  <c r="G589" i="4"/>
  <c r="G575" i="4"/>
  <c r="G527" i="4"/>
  <c r="G525" i="4"/>
  <c r="G523" i="4"/>
  <c r="G521" i="4"/>
  <c r="G519" i="4"/>
  <c r="G517" i="4"/>
  <c r="G515" i="4"/>
  <c r="G511" i="4"/>
  <c r="G509" i="4"/>
  <c r="G507" i="4"/>
  <c r="G505" i="4"/>
  <c r="G503" i="4"/>
  <c r="G501" i="4"/>
  <c r="G499" i="4"/>
  <c r="G497" i="4"/>
  <c r="G495" i="4"/>
  <c r="G628" i="4"/>
  <c r="G626" i="4"/>
  <c r="G624" i="4"/>
  <c r="G622" i="4"/>
  <c r="G620" i="4"/>
  <c r="G618" i="4"/>
  <c r="G616" i="4"/>
  <c r="G614" i="4"/>
  <c r="G612" i="4"/>
  <c r="G610" i="4"/>
  <c r="G608" i="4"/>
  <c r="G606" i="4"/>
  <c r="G604" i="4"/>
  <c r="G602" i="4"/>
  <c r="G600" i="4"/>
  <c r="G598" i="4"/>
  <c r="G596" i="4"/>
  <c r="G594" i="4"/>
  <c r="G592" i="4"/>
  <c r="G590" i="4"/>
  <c r="G588" i="4"/>
  <c r="G586" i="4"/>
  <c r="G584" i="4"/>
  <c r="G582" i="4"/>
  <c r="G580" i="4"/>
  <c r="G578" i="4"/>
  <c r="G576" i="4"/>
  <c r="G574" i="4"/>
  <c r="G572" i="4"/>
  <c r="G570" i="4"/>
  <c r="G568" i="4"/>
  <c r="G566" i="4"/>
  <c r="G564" i="4"/>
  <c r="G562" i="4"/>
  <c r="G560" i="4"/>
  <c r="G558" i="4"/>
  <c r="G556" i="4"/>
  <c r="G554" i="4"/>
  <c r="G552" i="4"/>
  <c r="G550" i="4"/>
  <c r="G548" i="4"/>
  <c r="G546" i="4"/>
  <c r="G544" i="4"/>
  <c r="G542" i="4"/>
  <c r="G540" i="4"/>
  <c r="G538" i="4"/>
  <c r="G536" i="4"/>
  <c r="G534" i="4"/>
  <c r="G532" i="4"/>
  <c r="G530" i="4"/>
  <c r="G528" i="4"/>
  <c r="G526" i="4"/>
  <c r="G524" i="4"/>
  <c r="G522" i="4"/>
  <c r="G520" i="4"/>
  <c r="G518" i="4"/>
  <c r="G516" i="4"/>
  <c r="G514" i="4"/>
  <c r="G512" i="4"/>
  <c r="G510" i="4"/>
  <c r="G508" i="4"/>
  <c r="G506" i="4"/>
  <c r="G504" i="4"/>
  <c r="G502" i="4"/>
  <c r="G500" i="4"/>
  <c r="G498" i="4"/>
  <c r="G496" i="4"/>
  <c r="G494" i="4"/>
  <c r="G492" i="4"/>
  <c r="G490" i="4"/>
  <c r="G488" i="4"/>
  <c r="G486" i="4"/>
  <c r="G493" i="4"/>
  <c r="G491" i="4"/>
  <c r="G489" i="4"/>
  <c r="G487" i="4"/>
  <c r="F486" i="4"/>
  <c r="G928" i="4"/>
  <c r="G926" i="4"/>
  <c r="G924" i="4"/>
  <c r="G650" i="4"/>
  <c r="G648" i="4"/>
  <c r="G646" i="4"/>
  <c r="G644" i="4"/>
  <c r="G642" i="4"/>
  <c r="G640" i="4"/>
  <c r="G638" i="4"/>
  <c r="G636" i="4"/>
  <c r="G634" i="4"/>
  <c r="G632" i="4"/>
  <c r="G630" i="4"/>
  <c r="F928" i="4"/>
  <c r="F926" i="4"/>
  <c r="F1403" i="4" s="1"/>
  <c r="F924" i="4"/>
  <c r="F1401" i="4" s="1"/>
  <c r="F650" i="4"/>
  <c r="F648" i="4"/>
  <c r="F1125" i="4" s="1"/>
  <c r="F646" i="4"/>
  <c r="F1123" i="4" s="1"/>
  <c r="F644" i="4"/>
  <c r="F642" i="4"/>
  <c r="F1119" i="4" s="1"/>
  <c r="F640" i="4"/>
  <c r="F1117" i="4" s="1"/>
  <c r="F638" i="4"/>
  <c r="F636" i="4"/>
  <c r="F1113" i="4" s="1"/>
  <c r="F634" i="4"/>
  <c r="F1111" i="4" s="1"/>
  <c r="F632" i="4"/>
  <c r="F630" i="4"/>
  <c r="F1107" i="4" s="1"/>
  <c r="F628" i="4"/>
  <c r="F1105" i="4" s="1"/>
  <c r="F626" i="4"/>
  <c r="F624" i="4"/>
  <c r="F1101" i="4" s="1"/>
  <c r="F622" i="4"/>
  <c r="F1099" i="4" s="1"/>
  <c r="F620" i="4"/>
  <c r="F618" i="4"/>
  <c r="F1095" i="4" s="1"/>
  <c r="F616" i="4"/>
  <c r="F1093" i="4" s="1"/>
  <c r="F614" i="4"/>
  <c r="F612" i="4"/>
  <c r="F610" i="4"/>
  <c r="F608" i="4"/>
  <c r="F606" i="4"/>
  <c r="F604" i="4"/>
  <c r="F602" i="4"/>
  <c r="F600" i="4"/>
  <c r="F598" i="4"/>
  <c r="F596" i="4"/>
  <c r="F594" i="4"/>
  <c r="F592" i="4"/>
  <c r="F590" i="4"/>
  <c r="F588" i="4"/>
  <c r="F586" i="4"/>
  <c r="F584" i="4"/>
  <c r="F582" i="4"/>
  <c r="F580" i="4"/>
  <c r="F578" i="4"/>
  <c r="F576" i="4"/>
  <c r="F574" i="4"/>
  <c r="F572" i="4"/>
  <c r="F570" i="4"/>
  <c r="F568" i="4"/>
  <c r="F566" i="4"/>
  <c r="F564" i="4"/>
  <c r="F562" i="4"/>
  <c r="F560" i="4"/>
  <c r="F558" i="4"/>
  <c r="F556" i="4"/>
  <c r="F554" i="4"/>
  <c r="F552" i="4"/>
  <c r="F550" i="4"/>
  <c r="F548" i="4"/>
  <c r="F546" i="4"/>
  <c r="F544" i="4"/>
  <c r="F542" i="4"/>
  <c r="F540" i="4"/>
  <c r="F927" i="4"/>
  <c r="F1404" i="4" s="1"/>
  <c r="F925" i="4"/>
  <c r="F649" i="4"/>
  <c r="F1126" i="4" s="1"/>
  <c r="F647" i="4"/>
  <c r="F645" i="4"/>
  <c r="F1122" i="4" s="1"/>
  <c r="F643" i="4"/>
  <c r="F1120" i="4" s="1"/>
  <c r="F641" i="4"/>
  <c r="F639" i="4"/>
  <c r="F1116" i="4" s="1"/>
  <c r="F637" i="4"/>
  <c r="F1114" i="4" s="1"/>
  <c r="F635" i="4"/>
  <c r="F633" i="4"/>
  <c r="F1110" i="4" s="1"/>
  <c r="F631" i="4"/>
  <c r="F1108" i="4" s="1"/>
  <c r="F629" i="4"/>
  <c r="F627" i="4"/>
  <c r="F1104" i="4" s="1"/>
  <c r="F625" i="4"/>
  <c r="F1102" i="4" s="1"/>
  <c r="F623" i="4"/>
  <c r="F621" i="4"/>
  <c r="F1098" i="4" s="1"/>
  <c r="F619" i="4"/>
  <c r="F1096" i="4" s="1"/>
  <c r="F617" i="4"/>
  <c r="F615" i="4"/>
  <c r="F1092" i="4" s="1"/>
  <c r="F613" i="4"/>
  <c r="F1090" i="4" s="1"/>
  <c r="F611" i="4"/>
  <c r="F609" i="4"/>
  <c r="F607" i="4"/>
  <c r="F605" i="4"/>
  <c r="F603" i="4"/>
  <c r="F601" i="4"/>
  <c r="F599" i="4"/>
  <c r="F597" i="4"/>
  <c r="F595" i="4"/>
  <c r="F593" i="4"/>
  <c r="F591" i="4"/>
  <c r="F589" i="4"/>
  <c r="F587" i="4"/>
  <c r="F585" i="4"/>
  <c r="F583" i="4"/>
  <c r="F581" i="4"/>
  <c r="F579" i="4"/>
  <c r="F577" i="4"/>
  <c r="F575" i="4"/>
  <c r="F573" i="4"/>
  <c r="F571" i="4"/>
  <c r="F569" i="4"/>
  <c r="F567" i="4"/>
  <c r="F565" i="4"/>
  <c r="F563" i="4"/>
  <c r="F561" i="4"/>
  <c r="F559" i="4"/>
  <c r="F557" i="4"/>
  <c r="F555" i="4"/>
  <c r="F553" i="4"/>
  <c r="F551" i="4"/>
  <c r="F549" i="4"/>
  <c r="F547" i="4"/>
  <c r="F545" i="4"/>
  <c r="F543" i="4"/>
  <c r="F541" i="4"/>
  <c r="F539" i="4"/>
  <c r="F537" i="4"/>
  <c r="F535" i="4"/>
  <c r="F533" i="4"/>
  <c r="F531" i="4"/>
  <c r="F529" i="4"/>
  <c r="F527" i="4"/>
  <c r="F525" i="4"/>
  <c r="F523" i="4"/>
  <c r="F521" i="4"/>
  <c r="F519" i="4"/>
  <c r="F517" i="4"/>
  <c r="F515" i="4"/>
  <c r="F513" i="4"/>
  <c r="F511" i="4"/>
  <c r="F509" i="4"/>
  <c r="F507" i="4"/>
  <c r="F505" i="4"/>
  <c r="F503" i="4"/>
  <c r="F499" i="4"/>
  <c r="F497" i="4"/>
  <c r="F495" i="4"/>
  <c r="F493" i="4"/>
  <c r="F970" i="4" s="1"/>
  <c r="F491" i="4"/>
  <c r="F968" i="4" s="1"/>
  <c r="F489" i="4"/>
  <c r="F487" i="4"/>
  <c r="J959" i="4"/>
  <c r="M959" i="4"/>
  <c r="F538" i="4"/>
  <c r="F536" i="4"/>
  <c r="F534" i="4"/>
  <c r="F532" i="4"/>
  <c r="F530" i="4"/>
  <c r="F528" i="4"/>
  <c r="F526" i="4"/>
  <c r="F524" i="4"/>
  <c r="F522" i="4"/>
  <c r="F520" i="4"/>
  <c r="F518" i="4"/>
  <c r="F516" i="4"/>
  <c r="F514" i="4"/>
  <c r="F512" i="4"/>
  <c r="F510" i="4"/>
  <c r="F508" i="4"/>
  <c r="F506" i="4"/>
  <c r="F504" i="4"/>
  <c r="F502" i="4"/>
  <c r="F500" i="4"/>
  <c r="F498" i="4"/>
  <c r="F496" i="4"/>
  <c r="F494" i="4"/>
  <c r="F492" i="4"/>
  <c r="F969" i="4" s="1"/>
  <c r="F490" i="4"/>
  <c r="F488" i="4"/>
  <c r="H485" i="4"/>
  <c r="N485" i="4" s="1"/>
  <c r="H117" i="4"/>
  <c r="N117" i="4" s="1"/>
  <c r="H111" i="4"/>
  <c r="N111" i="4" s="1"/>
  <c r="H109" i="4"/>
  <c r="N109" i="4" s="1"/>
  <c r="H83" i="4"/>
  <c r="N83" i="4" s="1"/>
  <c r="H116" i="4"/>
  <c r="N116" i="4" s="1"/>
  <c r="H110" i="4"/>
  <c r="N110" i="4" s="1"/>
  <c r="H108" i="4"/>
  <c r="N108" i="4" s="1"/>
  <c r="H104" i="4"/>
  <c r="N104" i="4" s="1"/>
  <c r="H88" i="4"/>
  <c r="N88" i="4" s="1"/>
  <c r="H119" i="4"/>
  <c r="N119" i="4" s="1"/>
  <c r="H105" i="4"/>
  <c r="N105" i="4" s="1"/>
  <c r="H103" i="4"/>
  <c r="N103" i="4" s="1"/>
  <c r="H99" i="4"/>
  <c r="N99" i="4" s="1"/>
  <c r="H120" i="4"/>
  <c r="N120" i="4" s="1"/>
  <c r="H118" i="4"/>
  <c r="N118" i="4" s="1"/>
  <c r="H113" i="4"/>
  <c r="N113" i="4" s="1"/>
  <c r="H98" i="4"/>
  <c r="N98" i="4" s="1"/>
  <c r="H96" i="4"/>
  <c r="N96" i="4" s="1"/>
  <c r="H94" i="4"/>
  <c r="N94" i="4" s="1"/>
  <c r="H92" i="4"/>
  <c r="N92" i="4" s="1"/>
  <c r="H90" i="4"/>
  <c r="N90" i="4" s="1"/>
  <c r="H107" i="4"/>
  <c r="N107" i="4" s="1"/>
  <c r="H101" i="4"/>
  <c r="N101" i="4" s="1"/>
  <c r="H95" i="4"/>
  <c r="N95" i="4" s="1"/>
  <c r="H89" i="4"/>
  <c r="N89" i="4" s="1"/>
  <c r="H114" i="4"/>
  <c r="N114" i="4" s="1"/>
  <c r="H112" i="4"/>
  <c r="N112" i="4" s="1"/>
  <c r="M482" i="4"/>
  <c r="H102" i="4"/>
  <c r="N102" i="4" s="1"/>
  <c r="H100" i="4"/>
  <c r="N100" i="4" s="1"/>
  <c r="J482" i="4"/>
  <c r="I482" i="4"/>
  <c r="G482" i="4"/>
  <c r="H97" i="4"/>
  <c r="N97" i="4" s="1"/>
  <c r="H93" i="4"/>
  <c r="N93" i="4" s="1"/>
  <c r="H87" i="4"/>
  <c r="N87" i="4" s="1"/>
  <c r="H85" i="4"/>
  <c r="N85" i="4" s="1"/>
  <c r="H77" i="4"/>
  <c r="N77" i="4" s="1"/>
  <c r="H71" i="4"/>
  <c r="N71" i="4" s="1"/>
  <c r="H21" i="4"/>
  <c r="N21" i="4" s="1"/>
  <c r="H15" i="4"/>
  <c r="N15" i="4" s="1"/>
  <c r="H13" i="4"/>
  <c r="N13" i="4" s="1"/>
  <c r="H11" i="4"/>
  <c r="N11" i="4" s="1"/>
  <c r="H115" i="4"/>
  <c r="N115" i="4" s="1"/>
  <c r="H106" i="4"/>
  <c r="N106" i="4" s="1"/>
  <c r="H82" i="4"/>
  <c r="N82" i="4" s="1"/>
  <c r="H74" i="4"/>
  <c r="N74" i="4" s="1"/>
  <c r="H68" i="4"/>
  <c r="N68" i="4" s="1"/>
  <c r="H12" i="4"/>
  <c r="N12" i="4" s="1"/>
  <c r="H9" i="4"/>
  <c r="H91" i="4"/>
  <c r="N91" i="4" s="1"/>
  <c r="H86" i="4"/>
  <c r="N86" i="4" s="1"/>
  <c r="H84" i="4"/>
  <c r="N84" i="4" s="1"/>
  <c r="H14" i="4"/>
  <c r="N14" i="4" s="1"/>
  <c r="H65" i="4"/>
  <c r="N65" i="4" s="1"/>
  <c r="H59" i="4"/>
  <c r="N59" i="4" s="1"/>
  <c r="H10" i="4"/>
  <c r="N10" i="4" s="1"/>
  <c r="H80" i="4"/>
  <c r="N80" i="4" s="1"/>
  <c r="H62" i="4"/>
  <c r="N62" i="4" s="1"/>
  <c r="H54" i="4"/>
  <c r="N54" i="4" s="1"/>
  <c r="H42" i="4"/>
  <c r="N42" i="4" s="1"/>
  <c r="H18" i="4"/>
  <c r="N18" i="4" s="1"/>
  <c r="H79" i="4"/>
  <c r="N79" i="4" s="1"/>
  <c r="H76" i="4"/>
  <c r="N76" i="4" s="1"/>
  <c r="H73" i="4"/>
  <c r="N73" i="4" s="1"/>
  <c r="H70" i="4"/>
  <c r="N70" i="4" s="1"/>
  <c r="H67" i="4"/>
  <c r="N67" i="4" s="1"/>
  <c r="H64" i="4"/>
  <c r="N64" i="4" s="1"/>
  <c r="H61" i="4"/>
  <c r="N61" i="4" s="1"/>
  <c r="H58" i="4"/>
  <c r="N58" i="4" s="1"/>
  <c r="H55" i="4"/>
  <c r="N55" i="4" s="1"/>
  <c r="H52" i="4"/>
  <c r="N52" i="4" s="1"/>
  <c r="H49" i="4"/>
  <c r="N49" i="4" s="1"/>
  <c r="H46" i="4"/>
  <c r="N46" i="4" s="1"/>
  <c r="H43" i="4"/>
  <c r="N43" i="4" s="1"/>
  <c r="H40" i="4"/>
  <c r="N40" i="4" s="1"/>
  <c r="H37" i="4"/>
  <c r="N37" i="4" s="1"/>
  <c r="H34" i="4"/>
  <c r="N34" i="4" s="1"/>
  <c r="H31" i="4"/>
  <c r="N31" i="4" s="1"/>
  <c r="H28" i="4"/>
  <c r="N28" i="4" s="1"/>
  <c r="H25" i="4"/>
  <c r="N25" i="4" s="1"/>
  <c r="H22" i="4"/>
  <c r="N22" i="4" s="1"/>
  <c r="H19" i="4"/>
  <c r="N19" i="4" s="1"/>
  <c r="H16" i="4"/>
  <c r="N16" i="4" s="1"/>
  <c r="H56" i="4"/>
  <c r="N56" i="4" s="1"/>
  <c r="H53" i="4"/>
  <c r="N53" i="4" s="1"/>
  <c r="H50" i="4"/>
  <c r="N50" i="4" s="1"/>
  <c r="H47" i="4"/>
  <c r="N47" i="4" s="1"/>
  <c r="H44" i="4"/>
  <c r="N44" i="4" s="1"/>
  <c r="H41" i="4"/>
  <c r="N41" i="4" s="1"/>
  <c r="H38" i="4"/>
  <c r="N38" i="4" s="1"/>
  <c r="H35" i="4"/>
  <c r="N35" i="4" s="1"/>
  <c r="H32" i="4"/>
  <c r="N32" i="4" s="1"/>
  <c r="H29" i="4"/>
  <c r="N29" i="4" s="1"/>
  <c r="H26" i="4"/>
  <c r="N26" i="4" s="1"/>
  <c r="H23" i="4"/>
  <c r="N23" i="4" s="1"/>
  <c r="H20" i="4"/>
  <c r="N20" i="4" s="1"/>
  <c r="H17" i="4"/>
  <c r="N17" i="4" s="1"/>
  <c r="H81" i="4"/>
  <c r="N81" i="4" s="1"/>
  <c r="H78" i="4"/>
  <c r="N78" i="4" s="1"/>
  <c r="H75" i="4"/>
  <c r="N75" i="4" s="1"/>
  <c r="H72" i="4"/>
  <c r="N72" i="4" s="1"/>
  <c r="H69" i="4"/>
  <c r="N69" i="4" s="1"/>
  <c r="H66" i="4"/>
  <c r="N66" i="4" s="1"/>
  <c r="H63" i="4"/>
  <c r="N63" i="4" s="1"/>
  <c r="H60" i="4"/>
  <c r="N60" i="4" s="1"/>
  <c r="H57" i="4"/>
  <c r="N57" i="4" s="1"/>
  <c r="H51" i="4"/>
  <c r="N51" i="4" s="1"/>
  <c r="H48" i="4"/>
  <c r="N48" i="4" s="1"/>
  <c r="H45" i="4"/>
  <c r="N45" i="4" s="1"/>
  <c r="H39" i="4"/>
  <c r="N39" i="4" s="1"/>
  <c r="H36" i="4"/>
  <c r="N36" i="4" s="1"/>
  <c r="H33" i="4"/>
  <c r="N33" i="4" s="1"/>
  <c r="H30" i="4"/>
  <c r="N30" i="4" s="1"/>
  <c r="H27" i="4"/>
  <c r="N27" i="4" s="1"/>
  <c r="F117" i="3"/>
  <c r="E13" i="2" s="1"/>
  <c r="G13" i="2" s="1"/>
  <c r="D601" i="4"/>
  <c r="C611" i="4"/>
  <c r="C612" i="4"/>
  <c r="F114" i="3"/>
  <c r="E10" i="2" s="1"/>
  <c r="G10" i="2" s="1"/>
  <c r="N3347" i="4" l="1"/>
  <c r="N2870" i="4"/>
  <c r="F985" i="4"/>
  <c r="F1462" i="4" s="1"/>
  <c r="F1939" i="4" s="1"/>
  <c r="F2416" i="4" s="1"/>
  <c r="F2893" i="4" s="1"/>
  <c r="F3370" i="4" s="1"/>
  <c r="F1012" i="4"/>
  <c r="F1489" i="4" s="1"/>
  <c r="F1966" i="4" s="1"/>
  <c r="F2443" i="4" s="1"/>
  <c r="F2920" i="4" s="1"/>
  <c r="F3397" i="4" s="1"/>
  <c r="F1048" i="4"/>
  <c r="F1525" i="4" s="1"/>
  <c r="F2002" i="4" s="1"/>
  <c r="F2479" i="4" s="1"/>
  <c r="F2956" i="4" s="1"/>
  <c r="F3433" i="4" s="1"/>
  <c r="F1084" i="4"/>
  <c r="F1561" i="4" s="1"/>
  <c r="F2038" i="4" s="1"/>
  <c r="F2515" i="4" s="1"/>
  <c r="F2992" i="4" s="1"/>
  <c r="F3469" i="4" s="1"/>
  <c r="F1029" i="4"/>
  <c r="F1506" i="4" s="1"/>
  <c r="F1983" i="4" s="1"/>
  <c r="F2460" i="4" s="1"/>
  <c r="F2937" i="4" s="1"/>
  <c r="F3414" i="4" s="1"/>
  <c r="F1077" i="4"/>
  <c r="F1554" i="4" s="1"/>
  <c r="F2031" i="4" s="1"/>
  <c r="F2508" i="4" s="1"/>
  <c r="F2985" i="4" s="1"/>
  <c r="F3462" i="4" s="1"/>
  <c r="F965" i="4"/>
  <c r="F1442" i="4" s="1"/>
  <c r="F1919" i="4" s="1"/>
  <c r="F2396" i="4" s="1"/>
  <c r="F2873" i="4" s="1"/>
  <c r="F3350" i="4" s="1"/>
  <c r="F1001" i="4"/>
  <c r="F1478" i="4" s="1"/>
  <c r="F1955" i="4" s="1"/>
  <c r="F2432" i="4" s="1"/>
  <c r="F2909" i="4" s="1"/>
  <c r="F3386" i="4" s="1"/>
  <c r="F980" i="4"/>
  <c r="F1457" i="4" s="1"/>
  <c r="F1934" i="4" s="1"/>
  <c r="F2411" i="4" s="1"/>
  <c r="F2888" i="4" s="1"/>
  <c r="F3365" i="4" s="1"/>
  <c r="F1004" i="4"/>
  <c r="F1481" i="4" s="1"/>
  <c r="F1958" i="4" s="1"/>
  <c r="F2435" i="4" s="1"/>
  <c r="F2912" i="4" s="1"/>
  <c r="F3389" i="4" s="1"/>
  <c r="F1040" i="4"/>
  <c r="F1517" i="4" s="1"/>
  <c r="F1994" i="4" s="1"/>
  <c r="F2471" i="4" s="1"/>
  <c r="F2948" i="4" s="1"/>
  <c r="F3425" i="4" s="1"/>
  <c r="F1052" i="4"/>
  <c r="F1529" i="4" s="1"/>
  <c r="F2006" i="4" s="1"/>
  <c r="F2483" i="4" s="1"/>
  <c r="F2960" i="4" s="1"/>
  <c r="F3437" i="4" s="1"/>
  <c r="F1076" i="4"/>
  <c r="F1553" i="4" s="1"/>
  <c r="F2030" i="4" s="1"/>
  <c r="F2507" i="4" s="1"/>
  <c r="F2984" i="4" s="1"/>
  <c r="F3461" i="4" s="1"/>
  <c r="F1124" i="4"/>
  <c r="F1601" i="4" s="1"/>
  <c r="F2078" i="4" s="1"/>
  <c r="F2555" i="4" s="1"/>
  <c r="F3032" i="4" s="1"/>
  <c r="F3509" i="4" s="1"/>
  <c r="F1033" i="4"/>
  <c r="F1510" i="4" s="1"/>
  <c r="F1987" i="4" s="1"/>
  <c r="F2464" i="4" s="1"/>
  <c r="F2941" i="4" s="1"/>
  <c r="F3418" i="4" s="1"/>
  <c r="F1045" i="4"/>
  <c r="F1522" i="4" s="1"/>
  <c r="F1999" i="4" s="1"/>
  <c r="F2476" i="4" s="1"/>
  <c r="F2953" i="4" s="1"/>
  <c r="F3430" i="4" s="1"/>
  <c r="F1081" i="4"/>
  <c r="F1558" i="4" s="1"/>
  <c r="F2035" i="4" s="1"/>
  <c r="F2512" i="4" s="1"/>
  <c r="F2989" i="4" s="1"/>
  <c r="F3466" i="4" s="1"/>
  <c r="F981" i="4"/>
  <c r="F1458" i="4" s="1"/>
  <c r="F1935" i="4" s="1"/>
  <c r="F2412" i="4" s="1"/>
  <c r="F996" i="4"/>
  <c r="F1473" i="4" s="1"/>
  <c r="F1950" i="4" s="1"/>
  <c r="F2427" i="4" s="1"/>
  <c r="F2904" i="4" s="1"/>
  <c r="F3381" i="4" s="1"/>
  <c r="F1032" i="4"/>
  <c r="F1509" i="4" s="1"/>
  <c r="F1986" i="4" s="1"/>
  <c r="F2463" i="4" s="1"/>
  <c r="F2940" i="4" s="1"/>
  <c r="F3417" i="4" s="1"/>
  <c r="F1068" i="4"/>
  <c r="F1545" i="4" s="1"/>
  <c r="F2022" i="4" s="1"/>
  <c r="F2499" i="4" s="1"/>
  <c r="F2976" i="4" s="1"/>
  <c r="F3453" i="4" s="1"/>
  <c r="F1402" i="4"/>
  <c r="F1879" i="4" s="1"/>
  <c r="F2356" i="4" s="1"/>
  <c r="F2833" i="4" s="1"/>
  <c r="F3310" i="4" s="1"/>
  <c r="F3787" i="4" s="1"/>
  <c r="F1037" i="4"/>
  <c r="F1514" i="4" s="1"/>
  <c r="F1991" i="4" s="1"/>
  <c r="F2468" i="4" s="1"/>
  <c r="F2945" i="4" s="1"/>
  <c r="F3422" i="4" s="1"/>
  <c r="F1073" i="4"/>
  <c r="F1550" i="4" s="1"/>
  <c r="F2027" i="4" s="1"/>
  <c r="F2504" i="4" s="1"/>
  <c r="F2981" i="4" s="1"/>
  <c r="F3458" i="4" s="1"/>
  <c r="F1097" i="4"/>
  <c r="F1574" i="4" s="1"/>
  <c r="F2051" i="4" s="1"/>
  <c r="F2528" i="4" s="1"/>
  <c r="F3005" i="4" s="1"/>
  <c r="F3482" i="4" s="1"/>
  <c r="F1121" i="4"/>
  <c r="F1598" i="4" s="1"/>
  <c r="F2075" i="4" s="1"/>
  <c r="F2552" i="4" s="1"/>
  <c r="F3029" i="4" s="1"/>
  <c r="F3506" i="4" s="1"/>
  <c r="F1009" i="4"/>
  <c r="F1486" i="4" s="1"/>
  <c r="F1963" i="4" s="1"/>
  <c r="F2440" i="4" s="1"/>
  <c r="F2917" i="4" s="1"/>
  <c r="F3394" i="4" s="1"/>
  <c r="F1024" i="4"/>
  <c r="F1501" i="4" s="1"/>
  <c r="F1978" i="4" s="1"/>
  <c r="F2455" i="4" s="1"/>
  <c r="F2932" i="4" s="1"/>
  <c r="F3409" i="4" s="1"/>
  <c r="F1060" i="4"/>
  <c r="F1537" i="4" s="1"/>
  <c r="F2014" i="4" s="1"/>
  <c r="F2491" i="4" s="1"/>
  <c r="F2968" i="4" s="1"/>
  <c r="F3445" i="4" s="1"/>
  <c r="F1017" i="4"/>
  <c r="F1494" i="4" s="1"/>
  <c r="F1971" i="4" s="1"/>
  <c r="F2448" i="4" s="1"/>
  <c r="F2925" i="4" s="1"/>
  <c r="F3402" i="4" s="1"/>
  <c r="F1041" i="4"/>
  <c r="F1518" i="4" s="1"/>
  <c r="F1995" i="4" s="1"/>
  <c r="F2472" i="4" s="1"/>
  <c r="F2949" i="4" s="1"/>
  <c r="F3426" i="4" s="1"/>
  <c r="F1089" i="4"/>
  <c r="F1566" i="4" s="1"/>
  <c r="F2043" i="4" s="1"/>
  <c r="F2520" i="4" s="1"/>
  <c r="F2997" i="4" s="1"/>
  <c r="F3474" i="4" s="1"/>
  <c r="F977" i="4"/>
  <c r="F1454" i="4" s="1"/>
  <c r="F1931" i="4" s="1"/>
  <c r="F2408" i="4" s="1"/>
  <c r="F2885" i="4" s="1"/>
  <c r="F3362" i="4" s="1"/>
  <c r="F1013" i="4"/>
  <c r="F1490" i="4" s="1"/>
  <c r="F1967" i="4" s="1"/>
  <c r="F2444" i="4" s="1"/>
  <c r="F2921" i="4" s="1"/>
  <c r="F3398" i="4" s="1"/>
  <c r="F992" i="4"/>
  <c r="F1469" i="4" s="1"/>
  <c r="F1946" i="4" s="1"/>
  <c r="F2423" i="4" s="1"/>
  <c r="F2900" i="4" s="1"/>
  <c r="F3377" i="4" s="1"/>
  <c r="F1028" i="4"/>
  <c r="F1505" i="4" s="1"/>
  <c r="F1982" i="4" s="1"/>
  <c r="F2459" i="4" s="1"/>
  <c r="F2936" i="4" s="1"/>
  <c r="F3413" i="4" s="1"/>
  <c r="F1064" i="4"/>
  <c r="F1541" i="4" s="1"/>
  <c r="F2018" i="4" s="1"/>
  <c r="F2495" i="4" s="1"/>
  <c r="F2972" i="4" s="1"/>
  <c r="F3449" i="4" s="1"/>
  <c r="F1100" i="4"/>
  <c r="F1577" i="4" s="1"/>
  <c r="F2054" i="4" s="1"/>
  <c r="F2531" i="4" s="1"/>
  <c r="F3008" i="4" s="1"/>
  <c r="F3485" i="4" s="1"/>
  <c r="F1021" i="4"/>
  <c r="F1498" i="4" s="1"/>
  <c r="F1975" i="4" s="1"/>
  <c r="F2452" i="4" s="1"/>
  <c r="F2929" i="4" s="1"/>
  <c r="F3406" i="4" s="1"/>
  <c r="F1057" i="4"/>
  <c r="F1534" i="4" s="1"/>
  <c r="F2011" i="4" s="1"/>
  <c r="F2488" i="4" s="1"/>
  <c r="F2965" i="4" s="1"/>
  <c r="F3442" i="4" s="1"/>
  <c r="F993" i="4"/>
  <c r="F1470" i="4" s="1"/>
  <c r="F1947" i="4" s="1"/>
  <c r="F2424" i="4" s="1"/>
  <c r="F2901" i="4" s="1"/>
  <c r="F3378" i="4" s="1"/>
  <c r="F1005" i="4"/>
  <c r="F1482" i="4" s="1"/>
  <c r="F1959" i="4" s="1"/>
  <c r="F2436" i="4" s="1"/>
  <c r="F2913" i="4" s="1"/>
  <c r="F3390" i="4" s="1"/>
  <c r="F984" i="4"/>
  <c r="F1461" i="4" s="1"/>
  <c r="F1938" i="4" s="1"/>
  <c r="F2415" i="4" s="1"/>
  <c r="F2892" i="4" s="1"/>
  <c r="F3369" i="4" s="1"/>
  <c r="F1008" i="4"/>
  <c r="F1485" i="4" s="1"/>
  <c r="F1962" i="4" s="1"/>
  <c r="F2439" i="4" s="1"/>
  <c r="F2916" i="4" s="1"/>
  <c r="F3393" i="4" s="1"/>
  <c r="F1020" i="4"/>
  <c r="F1497" i="4" s="1"/>
  <c r="F1974" i="4" s="1"/>
  <c r="F2451" i="4" s="1"/>
  <c r="F2928" i="4" s="1"/>
  <c r="F3405" i="4" s="1"/>
  <c r="F1044" i="4"/>
  <c r="F1521" i="4" s="1"/>
  <c r="F1998" i="4" s="1"/>
  <c r="F2475" i="4" s="1"/>
  <c r="F2952" i="4" s="1"/>
  <c r="F1056" i="4"/>
  <c r="F1533" i="4" s="1"/>
  <c r="F2010" i="4" s="1"/>
  <c r="F2487" i="4" s="1"/>
  <c r="F2964" i="4" s="1"/>
  <c r="F3441" i="4" s="1"/>
  <c r="F1080" i="4"/>
  <c r="F1557" i="4" s="1"/>
  <c r="F2034" i="4" s="1"/>
  <c r="F2511" i="4" s="1"/>
  <c r="F2988" i="4" s="1"/>
  <c r="F3465" i="4" s="1"/>
  <c r="F1025" i="4"/>
  <c r="F1502" i="4" s="1"/>
  <c r="F1979" i="4" s="1"/>
  <c r="F2456" i="4" s="1"/>
  <c r="F2933" i="4" s="1"/>
  <c r="F3410" i="4" s="1"/>
  <c r="F1049" i="4"/>
  <c r="F1526" i="4" s="1"/>
  <c r="F2003" i="4" s="1"/>
  <c r="F2480" i="4" s="1"/>
  <c r="F2957" i="4" s="1"/>
  <c r="F3434" i="4" s="1"/>
  <c r="F1061" i="4"/>
  <c r="F1538" i="4" s="1"/>
  <c r="F2015" i="4" s="1"/>
  <c r="F2492" i="4" s="1"/>
  <c r="F2969" i="4" s="1"/>
  <c r="F3446" i="4" s="1"/>
  <c r="F1085" i="4"/>
  <c r="F1562" i="4" s="1"/>
  <c r="F2039" i="4" s="1"/>
  <c r="F2516" i="4" s="1"/>
  <c r="F2993" i="4" s="1"/>
  <c r="F3470" i="4" s="1"/>
  <c r="F1109" i="4"/>
  <c r="F1586" i="4" s="1"/>
  <c r="F2063" i="4" s="1"/>
  <c r="F2540" i="4" s="1"/>
  <c r="F3017" i="4" s="1"/>
  <c r="F3494" i="4" s="1"/>
  <c r="F1405" i="4"/>
  <c r="F1882" i="4" s="1"/>
  <c r="F2359" i="4" s="1"/>
  <c r="F2836" i="4" s="1"/>
  <c r="F3313" i="4" s="1"/>
  <c r="F3790" i="4" s="1"/>
  <c r="F971" i="4"/>
  <c r="F1448" i="4" s="1"/>
  <c r="F1925" i="4" s="1"/>
  <c r="F2402" i="4" s="1"/>
  <c r="F2879" i="4" s="1"/>
  <c r="F3356" i="4" s="1"/>
  <c r="F983" i="4"/>
  <c r="F1460" i="4" s="1"/>
  <c r="F1937" i="4" s="1"/>
  <c r="F2414" i="4" s="1"/>
  <c r="F2891" i="4" s="1"/>
  <c r="F3368" i="4" s="1"/>
  <c r="F995" i="4"/>
  <c r="F1472" i="4" s="1"/>
  <c r="F1949" i="4" s="1"/>
  <c r="F2426" i="4" s="1"/>
  <c r="F2903" i="4" s="1"/>
  <c r="F3380" i="4" s="1"/>
  <c r="F1007" i="4"/>
  <c r="F1484" i="4" s="1"/>
  <c r="F1961" i="4" s="1"/>
  <c r="F2438" i="4" s="1"/>
  <c r="F2915" i="4" s="1"/>
  <c r="F3392" i="4" s="1"/>
  <c r="F972" i="4"/>
  <c r="F1449" i="4" s="1"/>
  <c r="F1926" i="4" s="1"/>
  <c r="F2403" i="4" s="1"/>
  <c r="F2880" i="4" s="1"/>
  <c r="F3357" i="4" s="1"/>
  <c r="F986" i="4"/>
  <c r="F1463" i="4" s="1"/>
  <c r="F1940" i="4" s="1"/>
  <c r="F2417" i="4" s="1"/>
  <c r="F2894" i="4" s="1"/>
  <c r="F3371" i="4" s="1"/>
  <c r="F998" i="4"/>
  <c r="F1475" i="4" s="1"/>
  <c r="F1952" i="4" s="1"/>
  <c r="F2429" i="4" s="1"/>
  <c r="F2906" i="4" s="1"/>
  <c r="F3383" i="4" s="1"/>
  <c r="F1010" i="4"/>
  <c r="F1022" i="4"/>
  <c r="F1499" i="4" s="1"/>
  <c r="F1976" i="4" s="1"/>
  <c r="F2453" i="4" s="1"/>
  <c r="F2930" i="4" s="1"/>
  <c r="F3407" i="4" s="1"/>
  <c r="F1034" i="4"/>
  <c r="F1511" i="4" s="1"/>
  <c r="F1988" i="4" s="1"/>
  <c r="F2465" i="4" s="1"/>
  <c r="F2942" i="4" s="1"/>
  <c r="F3419" i="4" s="1"/>
  <c r="F1046" i="4"/>
  <c r="F1523" i="4" s="1"/>
  <c r="F2000" i="4" s="1"/>
  <c r="F2477" i="4" s="1"/>
  <c r="F2954" i="4" s="1"/>
  <c r="F3431" i="4" s="1"/>
  <c r="F1058" i="4"/>
  <c r="F1535" i="4" s="1"/>
  <c r="F2012" i="4" s="1"/>
  <c r="F2489" i="4" s="1"/>
  <c r="F2966" i="4" s="1"/>
  <c r="F3443" i="4" s="1"/>
  <c r="F1070" i="4"/>
  <c r="F1547" i="4" s="1"/>
  <c r="F2024" i="4" s="1"/>
  <c r="F2501" i="4" s="1"/>
  <c r="F2978" i="4" s="1"/>
  <c r="F3455" i="4" s="1"/>
  <c r="F1082" i="4"/>
  <c r="F1559" i="4" s="1"/>
  <c r="F2036" i="4" s="1"/>
  <c r="F2513" i="4" s="1"/>
  <c r="F2990" i="4" s="1"/>
  <c r="F3467" i="4" s="1"/>
  <c r="F1094" i="4"/>
  <c r="F1571" i="4" s="1"/>
  <c r="F2048" i="4" s="1"/>
  <c r="F2525" i="4" s="1"/>
  <c r="F3002" i="4" s="1"/>
  <c r="F3479" i="4" s="1"/>
  <c r="F1106" i="4"/>
  <c r="F1583" i="4" s="1"/>
  <c r="F2060" i="4" s="1"/>
  <c r="F2537" i="4" s="1"/>
  <c r="F3014" i="4" s="1"/>
  <c r="F3491" i="4" s="1"/>
  <c r="F1118" i="4"/>
  <c r="F1595" i="4" s="1"/>
  <c r="F2072" i="4" s="1"/>
  <c r="F2549" i="4" s="1"/>
  <c r="F3026" i="4" s="1"/>
  <c r="F3503" i="4" s="1"/>
  <c r="F1027" i="4"/>
  <c r="F1504" i="4" s="1"/>
  <c r="F1981" i="4" s="1"/>
  <c r="F2458" i="4" s="1"/>
  <c r="F2935" i="4" s="1"/>
  <c r="F3412" i="4" s="1"/>
  <c r="F1039" i="4"/>
  <c r="F1516" i="4" s="1"/>
  <c r="F1993" i="4" s="1"/>
  <c r="F2470" i="4" s="1"/>
  <c r="F2947" i="4" s="1"/>
  <c r="F3424" i="4" s="1"/>
  <c r="F1051" i="4"/>
  <c r="F1528" i="4" s="1"/>
  <c r="F2005" i="4" s="1"/>
  <c r="F2482" i="4" s="1"/>
  <c r="F2959" i="4" s="1"/>
  <c r="F3436" i="4" s="1"/>
  <c r="F1063" i="4"/>
  <c r="F1540" i="4" s="1"/>
  <c r="F2017" i="4" s="1"/>
  <c r="F2494" i="4" s="1"/>
  <c r="F2971" i="4" s="1"/>
  <c r="F3448" i="4" s="1"/>
  <c r="F1075" i="4"/>
  <c r="F1552" i="4" s="1"/>
  <c r="F2029" i="4" s="1"/>
  <c r="F2506" i="4" s="1"/>
  <c r="F2983" i="4" s="1"/>
  <c r="F3460" i="4" s="1"/>
  <c r="F1087" i="4"/>
  <c r="F1564" i="4" s="1"/>
  <c r="F2041" i="4" s="1"/>
  <c r="F2518" i="4" s="1"/>
  <c r="F2995" i="4" s="1"/>
  <c r="F3472" i="4" s="1"/>
  <c r="F997" i="4"/>
  <c r="F1474" i="4" s="1"/>
  <c r="F1951" i="4" s="1"/>
  <c r="F2428" i="4" s="1"/>
  <c r="F2905" i="4" s="1"/>
  <c r="F3382" i="4" s="1"/>
  <c r="F1065" i="4"/>
  <c r="F1542" i="4" s="1"/>
  <c r="F2019" i="4" s="1"/>
  <c r="F2496" i="4" s="1"/>
  <c r="F2973" i="4" s="1"/>
  <c r="F3450" i="4" s="1"/>
  <c r="F988" i="4"/>
  <c r="F1053" i="4"/>
  <c r="F1530" i="4" s="1"/>
  <c r="F2007" i="4" s="1"/>
  <c r="F2484" i="4" s="1"/>
  <c r="F2961" i="4" s="1"/>
  <c r="F3438" i="4" s="1"/>
  <c r="F975" i="4"/>
  <c r="F1452" i="4" s="1"/>
  <c r="F1929" i="4" s="1"/>
  <c r="F2406" i="4" s="1"/>
  <c r="F2883" i="4" s="1"/>
  <c r="F3360" i="4" s="1"/>
  <c r="F987" i="4"/>
  <c r="F1464" i="4" s="1"/>
  <c r="F1941" i="4" s="1"/>
  <c r="F2418" i="4" s="1"/>
  <c r="F2895" i="4" s="1"/>
  <c r="F3372" i="4" s="1"/>
  <c r="F999" i="4"/>
  <c r="F1476" i="4" s="1"/>
  <c r="F1953" i="4" s="1"/>
  <c r="F2430" i="4" s="1"/>
  <c r="F2907" i="4" s="1"/>
  <c r="F3384" i="4" s="1"/>
  <c r="F1011" i="4"/>
  <c r="F1488" i="4" s="1"/>
  <c r="F1965" i="4" s="1"/>
  <c r="F2442" i="4" s="1"/>
  <c r="F2919" i="4" s="1"/>
  <c r="F3396" i="4" s="1"/>
  <c r="F964" i="4"/>
  <c r="F1441" i="4" s="1"/>
  <c r="F1918" i="4" s="1"/>
  <c r="F2395" i="4" s="1"/>
  <c r="F2872" i="4" s="1"/>
  <c r="F3349" i="4" s="1"/>
  <c r="F976" i="4"/>
  <c r="F1453" i="4" s="1"/>
  <c r="F1930" i="4" s="1"/>
  <c r="F2407" i="4" s="1"/>
  <c r="F2884" i="4" s="1"/>
  <c r="F3361" i="4" s="1"/>
  <c r="F990" i="4"/>
  <c r="F1467" i="4" s="1"/>
  <c r="F1944" i="4" s="1"/>
  <c r="F2421" i="4" s="1"/>
  <c r="F2898" i="4" s="1"/>
  <c r="F3375" i="4" s="1"/>
  <c r="F1002" i="4"/>
  <c r="F1479" i="4" s="1"/>
  <c r="F1956" i="4" s="1"/>
  <c r="F2433" i="4" s="1"/>
  <c r="F2910" i="4" s="1"/>
  <c r="F3387" i="4" s="1"/>
  <c r="F1014" i="4"/>
  <c r="F1491" i="4" s="1"/>
  <c r="F1968" i="4" s="1"/>
  <c r="F2445" i="4" s="1"/>
  <c r="F2922" i="4" s="1"/>
  <c r="F3399" i="4" s="1"/>
  <c r="F1026" i="4"/>
  <c r="F1503" i="4" s="1"/>
  <c r="F1980" i="4" s="1"/>
  <c r="F2457" i="4" s="1"/>
  <c r="F2934" i="4" s="1"/>
  <c r="F3411" i="4" s="1"/>
  <c r="F1038" i="4"/>
  <c r="F1515" i="4" s="1"/>
  <c r="F1992" i="4" s="1"/>
  <c r="F2469" i="4" s="1"/>
  <c r="F2946" i="4" s="1"/>
  <c r="F3423" i="4" s="1"/>
  <c r="F1050" i="4"/>
  <c r="F1527" i="4" s="1"/>
  <c r="F2004" i="4" s="1"/>
  <c r="F2481" i="4" s="1"/>
  <c r="F2958" i="4" s="1"/>
  <c r="F3435" i="4" s="1"/>
  <c r="F1062" i="4"/>
  <c r="F1539" i="4" s="1"/>
  <c r="F2016" i="4" s="1"/>
  <c r="F2493" i="4" s="1"/>
  <c r="F2970" i="4" s="1"/>
  <c r="F3447" i="4" s="1"/>
  <c r="F1074" i="4"/>
  <c r="F1551" i="4" s="1"/>
  <c r="F2028" i="4" s="1"/>
  <c r="F2505" i="4" s="1"/>
  <c r="F2982" i="4" s="1"/>
  <c r="F3459" i="4" s="1"/>
  <c r="F1086" i="4"/>
  <c r="F1563" i="4" s="1"/>
  <c r="F2040" i="4" s="1"/>
  <c r="F2517" i="4" s="1"/>
  <c r="F2994" i="4" s="1"/>
  <c r="F3471" i="4" s="1"/>
  <c r="F1019" i="4"/>
  <c r="F1496" i="4" s="1"/>
  <c r="F1973" i="4" s="1"/>
  <c r="F2450" i="4" s="1"/>
  <c r="F2927" i="4" s="1"/>
  <c r="F3404" i="4" s="1"/>
  <c r="F1031" i="4"/>
  <c r="F1508" i="4" s="1"/>
  <c r="F1985" i="4" s="1"/>
  <c r="F2462" i="4" s="1"/>
  <c r="F2939" i="4" s="1"/>
  <c r="F3416" i="4" s="1"/>
  <c r="F1043" i="4"/>
  <c r="F1520" i="4" s="1"/>
  <c r="F1997" i="4" s="1"/>
  <c r="F2474" i="4" s="1"/>
  <c r="F2951" i="4" s="1"/>
  <c r="F3428" i="4" s="1"/>
  <c r="F1055" i="4"/>
  <c r="F1532" i="4" s="1"/>
  <c r="F2009" i="4" s="1"/>
  <c r="F2486" i="4" s="1"/>
  <c r="F2963" i="4" s="1"/>
  <c r="F3440" i="4" s="1"/>
  <c r="F1067" i="4"/>
  <c r="F1544" i="4" s="1"/>
  <c r="F2021" i="4" s="1"/>
  <c r="F2498" i="4" s="1"/>
  <c r="F2975" i="4" s="1"/>
  <c r="F3452" i="4" s="1"/>
  <c r="F1079" i="4"/>
  <c r="F1556" i="4" s="1"/>
  <c r="F2033" i="4" s="1"/>
  <c r="F2510" i="4" s="1"/>
  <c r="F2987" i="4" s="1"/>
  <c r="F3464" i="4" s="1"/>
  <c r="F1091" i="4"/>
  <c r="F1568" i="4" s="1"/>
  <c r="F2045" i="4" s="1"/>
  <c r="F2522" i="4" s="1"/>
  <c r="F2999" i="4" s="1"/>
  <c r="F3476" i="4" s="1"/>
  <c r="F1103" i="4"/>
  <c r="F1580" i="4" s="1"/>
  <c r="F2057" i="4" s="1"/>
  <c r="F2534" i="4" s="1"/>
  <c r="F3011" i="4" s="1"/>
  <c r="F3488" i="4" s="1"/>
  <c r="F1115" i="4"/>
  <c r="F1592" i="4" s="1"/>
  <c r="F2069" i="4" s="1"/>
  <c r="F2546" i="4" s="1"/>
  <c r="F3023" i="4" s="1"/>
  <c r="F3500" i="4" s="1"/>
  <c r="F1127" i="4"/>
  <c r="F1604" i="4" s="1"/>
  <c r="F2081" i="4" s="1"/>
  <c r="F2558" i="4" s="1"/>
  <c r="F3035" i="4" s="1"/>
  <c r="F3512" i="4" s="1"/>
  <c r="F973" i="4"/>
  <c r="F1450" i="4" s="1"/>
  <c r="F1927" i="4" s="1"/>
  <c r="F2404" i="4" s="1"/>
  <c r="F2881" i="4" s="1"/>
  <c r="F3358" i="4" s="1"/>
  <c r="F974" i="4"/>
  <c r="F1451" i="4" s="1"/>
  <c r="F1928" i="4" s="1"/>
  <c r="F2405" i="4" s="1"/>
  <c r="F2882" i="4" s="1"/>
  <c r="F3359" i="4" s="1"/>
  <c r="F1000" i="4"/>
  <c r="F1477" i="4" s="1"/>
  <c r="F1954" i="4" s="1"/>
  <c r="F2431" i="4" s="1"/>
  <c r="F2908" i="4" s="1"/>
  <c r="F3385" i="4" s="1"/>
  <c r="F1036" i="4"/>
  <c r="F1513" i="4" s="1"/>
  <c r="F1990" i="4" s="1"/>
  <c r="F2467" i="4" s="1"/>
  <c r="F2944" i="4" s="1"/>
  <c r="F3421" i="4" s="1"/>
  <c r="F1072" i="4"/>
  <c r="F1549" i="4" s="1"/>
  <c r="F2026" i="4" s="1"/>
  <c r="F2503" i="4" s="1"/>
  <c r="F2980" i="4" s="1"/>
  <c r="F3457" i="4" s="1"/>
  <c r="F966" i="4"/>
  <c r="F1443" i="4" s="1"/>
  <c r="F1920" i="4" s="1"/>
  <c r="F2397" i="4" s="1"/>
  <c r="F2874" i="4" s="1"/>
  <c r="F3351" i="4" s="1"/>
  <c r="F1088" i="4"/>
  <c r="F1565" i="4" s="1"/>
  <c r="F2042" i="4" s="1"/>
  <c r="F2519" i="4" s="1"/>
  <c r="F2996" i="4" s="1"/>
  <c r="F3473" i="4" s="1"/>
  <c r="F1069" i="4"/>
  <c r="F1546" i="4" s="1"/>
  <c r="F2023" i="4" s="1"/>
  <c r="F2500" i="4" s="1"/>
  <c r="F2977" i="4" s="1"/>
  <c r="F3454" i="4" s="1"/>
  <c r="F989" i="4"/>
  <c r="F1466" i="4" s="1"/>
  <c r="F1943" i="4" s="1"/>
  <c r="F2420" i="4" s="1"/>
  <c r="F2897" i="4" s="1"/>
  <c r="F3374" i="4" s="1"/>
  <c r="F1016" i="4"/>
  <c r="F1493" i="4" s="1"/>
  <c r="F1970" i="4" s="1"/>
  <c r="F2447" i="4" s="1"/>
  <c r="F2924" i="4" s="1"/>
  <c r="F3401" i="4" s="1"/>
  <c r="F1112" i="4"/>
  <c r="F1589" i="4" s="1"/>
  <c r="F2066" i="4" s="1"/>
  <c r="F2543" i="4" s="1"/>
  <c r="F3020" i="4" s="1"/>
  <c r="F3497" i="4" s="1"/>
  <c r="F967" i="4"/>
  <c r="F1444" i="4" s="1"/>
  <c r="F1921" i="4" s="1"/>
  <c r="F2398" i="4" s="1"/>
  <c r="F2875" i="4" s="1"/>
  <c r="F3352" i="4" s="1"/>
  <c r="F979" i="4"/>
  <c r="F1456" i="4" s="1"/>
  <c r="F1933" i="4" s="1"/>
  <c r="F2410" i="4" s="1"/>
  <c r="F991" i="4"/>
  <c r="F1468" i="4" s="1"/>
  <c r="F1945" i="4" s="1"/>
  <c r="F2422" i="4" s="1"/>
  <c r="F2899" i="4" s="1"/>
  <c r="F3376" i="4" s="1"/>
  <c r="F1003" i="4"/>
  <c r="F1480" i="4" s="1"/>
  <c r="F1957" i="4" s="1"/>
  <c r="F2434" i="4" s="1"/>
  <c r="F2911" i="4" s="1"/>
  <c r="F3388" i="4" s="1"/>
  <c r="F1015" i="4"/>
  <c r="F1492" i="4" s="1"/>
  <c r="F1969" i="4" s="1"/>
  <c r="F2446" i="4" s="1"/>
  <c r="F2923" i="4" s="1"/>
  <c r="F3400" i="4" s="1"/>
  <c r="F982" i="4"/>
  <c r="F1459" i="4" s="1"/>
  <c r="F1936" i="4" s="1"/>
  <c r="F2413" i="4" s="1"/>
  <c r="F2890" i="4" s="1"/>
  <c r="F3367" i="4" s="1"/>
  <c r="F994" i="4"/>
  <c r="F1471" i="4" s="1"/>
  <c r="F1948" i="4" s="1"/>
  <c r="F2425" i="4" s="1"/>
  <c r="F2902" i="4" s="1"/>
  <c r="F3379" i="4" s="1"/>
  <c r="F1006" i="4"/>
  <c r="F1018" i="4"/>
  <c r="F1495" i="4" s="1"/>
  <c r="F1972" i="4" s="1"/>
  <c r="F2449" i="4" s="1"/>
  <c r="F2926" i="4" s="1"/>
  <c r="F3403" i="4" s="1"/>
  <c r="F1030" i="4"/>
  <c r="F1507" i="4" s="1"/>
  <c r="F1984" i="4" s="1"/>
  <c r="F2461" i="4" s="1"/>
  <c r="F2938" i="4" s="1"/>
  <c r="F3415" i="4" s="1"/>
  <c r="F1042" i="4"/>
  <c r="F1519" i="4" s="1"/>
  <c r="F1996" i="4" s="1"/>
  <c r="F2473" i="4" s="1"/>
  <c r="F2950" i="4" s="1"/>
  <c r="F3427" i="4" s="1"/>
  <c r="F1054" i="4"/>
  <c r="F1531" i="4" s="1"/>
  <c r="F2008" i="4" s="1"/>
  <c r="F2485" i="4" s="1"/>
  <c r="F2962" i="4" s="1"/>
  <c r="F3439" i="4" s="1"/>
  <c r="F1066" i="4"/>
  <c r="F1543" i="4" s="1"/>
  <c r="F2020" i="4" s="1"/>
  <c r="F2497" i="4" s="1"/>
  <c r="F2974" i="4" s="1"/>
  <c r="F3451" i="4" s="1"/>
  <c r="F1078" i="4"/>
  <c r="F1555" i="4" s="1"/>
  <c r="F2032" i="4" s="1"/>
  <c r="F2509" i="4" s="1"/>
  <c r="F2986" i="4" s="1"/>
  <c r="F3463" i="4" s="1"/>
  <c r="F1023" i="4"/>
  <c r="F1500" i="4" s="1"/>
  <c r="F1977" i="4" s="1"/>
  <c r="F2454" i="4" s="1"/>
  <c r="F2931" i="4" s="1"/>
  <c r="F3408" i="4" s="1"/>
  <c r="F1035" i="4"/>
  <c r="F1512" i="4" s="1"/>
  <c r="F1989" i="4" s="1"/>
  <c r="F2466" i="4" s="1"/>
  <c r="F2943" i="4" s="1"/>
  <c r="F3420" i="4" s="1"/>
  <c r="F1047" i="4"/>
  <c r="F1524" i="4" s="1"/>
  <c r="F2001" i="4" s="1"/>
  <c r="F2478" i="4" s="1"/>
  <c r="F2955" i="4" s="1"/>
  <c r="F3432" i="4" s="1"/>
  <c r="F1059" i="4"/>
  <c r="F1536" i="4" s="1"/>
  <c r="F2013" i="4" s="1"/>
  <c r="F2490" i="4" s="1"/>
  <c r="F2967" i="4" s="1"/>
  <c r="F3444" i="4" s="1"/>
  <c r="F1071" i="4"/>
  <c r="F1548" i="4" s="1"/>
  <c r="F2025" i="4" s="1"/>
  <c r="F2502" i="4" s="1"/>
  <c r="F2979" i="4" s="1"/>
  <c r="F3456" i="4" s="1"/>
  <c r="F1083" i="4"/>
  <c r="F1560" i="4" s="1"/>
  <c r="F2037" i="4" s="1"/>
  <c r="F2514" i="4" s="1"/>
  <c r="F2991" i="4" s="1"/>
  <c r="F3468" i="4" s="1"/>
  <c r="C1088" i="4"/>
  <c r="C1565" i="4" s="1"/>
  <c r="C2042" i="4" s="1"/>
  <c r="C2519" i="4" s="1"/>
  <c r="C2996" i="4" s="1"/>
  <c r="C3473" i="4" s="1"/>
  <c r="G1061" i="4"/>
  <c r="G1068" i="4"/>
  <c r="G1545" i="4" s="1"/>
  <c r="G2022" i="4" s="1"/>
  <c r="G2499" i="4" s="1"/>
  <c r="G2976" i="4" s="1"/>
  <c r="G3453" i="4" s="1"/>
  <c r="D1070" i="4"/>
  <c r="D1547" i="4" s="1"/>
  <c r="D2024" i="4" s="1"/>
  <c r="D2501" i="4" s="1"/>
  <c r="D2978" i="4" s="1"/>
  <c r="D3455" i="4" s="1"/>
  <c r="F1573" i="4"/>
  <c r="F2050" i="4" s="1"/>
  <c r="F2527" i="4" s="1"/>
  <c r="F3004" i="4" s="1"/>
  <c r="G1083" i="4"/>
  <c r="F1599" i="4"/>
  <c r="F2076" i="4" s="1"/>
  <c r="F2553" i="4" s="1"/>
  <c r="G1401" i="4"/>
  <c r="G1878" i="4" s="1"/>
  <c r="G2355" i="4" s="1"/>
  <c r="G2832" i="4" s="1"/>
  <c r="G3309" i="4" s="1"/>
  <c r="G3786" i="4" s="1"/>
  <c r="G977" i="4"/>
  <c r="G1454" i="4" s="1"/>
  <c r="G1931" i="4" s="1"/>
  <c r="G2408" i="4" s="1"/>
  <c r="G2885" i="4" s="1"/>
  <c r="G3362" i="4" s="1"/>
  <c r="G1037" i="4"/>
  <c r="G1085" i="4"/>
  <c r="G1092" i="4"/>
  <c r="G1569" i="4" s="1"/>
  <c r="G2046" i="4" s="1"/>
  <c r="G2523" i="4" s="1"/>
  <c r="G3000" i="4" s="1"/>
  <c r="G3477" i="4" s="1"/>
  <c r="G1080" i="4"/>
  <c r="G1006" i="4"/>
  <c r="G1483" i="4" s="1"/>
  <c r="G1960" i="4" s="1"/>
  <c r="G2437" i="4" s="1"/>
  <c r="G2914" i="4" s="1"/>
  <c r="G3391" i="4" s="1"/>
  <c r="G1403" i="4"/>
  <c r="G1880" i="4" s="1"/>
  <c r="G2357" i="4" s="1"/>
  <c r="G2834" i="4" s="1"/>
  <c r="G3311" i="4" s="1"/>
  <c r="G3788" i="4" s="1"/>
  <c r="G967" i="4"/>
  <c r="G1039" i="4"/>
  <c r="G1516" i="4" s="1"/>
  <c r="G1993" i="4" s="1"/>
  <c r="G2470" i="4" s="1"/>
  <c r="G2947" i="4" s="1"/>
  <c r="G3424" i="4" s="1"/>
  <c r="G1099" i="4"/>
  <c r="G1576" i="4" s="1"/>
  <c r="G2053" i="4" s="1"/>
  <c r="G2530" i="4" s="1"/>
  <c r="G3007" i="4" s="1"/>
  <c r="G3484" i="4" s="1"/>
  <c r="G986" i="4"/>
  <c r="G1094" i="4"/>
  <c r="G1571" i="4" s="1"/>
  <c r="G2048" i="4" s="1"/>
  <c r="G2525" i="4" s="1"/>
  <c r="G3002" i="4" s="1"/>
  <c r="G3479" i="4" s="1"/>
  <c r="G1082" i="4"/>
  <c r="D1117" i="4"/>
  <c r="D1594" i="4" s="1"/>
  <c r="D2071" i="4" s="1"/>
  <c r="D2548" i="4" s="1"/>
  <c r="D3025" i="4" s="1"/>
  <c r="D3502" i="4" s="1"/>
  <c r="D1078" i="4"/>
  <c r="D1555" i="4" s="1"/>
  <c r="D2032" i="4" s="1"/>
  <c r="D2509" i="4" s="1"/>
  <c r="D2986" i="4" s="1"/>
  <c r="D3463" i="4" s="1"/>
  <c r="F1575" i="4"/>
  <c r="F2052" i="4" s="1"/>
  <c r="F2529" i="4" s="1"/>
  <c r="F3006" i="4" s="1"/>
  <c r="F3483" i="4" s="1"/>
  <c r="G1111" i="4"/>
  <c r="G1588" i="4" s="1"/>
  <c r="G2065" i="4" s="1"/>
  <c r="G2542" i="4" s="1"/>
  <c r="G3019" i="4" s="1"/>
  <c r="G3496" i="4" s="1"/>
  <c r="G965" i="4"/>
  <c r="G1025" i="4"/>
  <c r="G1102" i="4"/>
  <c r="G1579" i="4" s="1"/>
  <c r="G2056" i="4" s="1"/>
  <c r="G2533" i="4" s="1"/>
  <c r="G3010" i="4" s="1"/>
  <c r="G3487" i="4" s="1"/>
  <c r="G1030" i="4"/>
  <c r="G1042" i="4"/>
  <c r="C1095" i="4"/>
  <c r="C1572" i="4" s="1"/>
  <c r="C2049" i="4" s="1"/>
  <c r="C2526" i="4" s="1"/>
  <c r="C3003" i="4" s="1"/>
  <c r="C3480" i="4" s="1"/>
  <c r="E1067" i="4"/>
  <c r="E1544" i="4" s="1"/>
  <c r="E2021" i="4" s="1"/>
  <c r="E2498" i="4" s="1"/>
  <c r="E2975" i="4" s="1"/>
  <c r="E3452" i="4" s="1"/>
  <c r="F963" i="4"/>
  <c r="F1440" i="4" s="1"/>
  <c r="F1917" i="4" s="1"/>
  <c r="F2394" i="4" s="1"/>
  <c r="F2871" i="4" s="1"/>
  <c r="F3348" i="4" s="1"/>
  <c r="G979" i="4"/>
  <c r="G1456" i="4" s="1"/>
  <c r="G1933" i="4" s="1"/>
  <c r="G2410" i="4" s="1"/>
  <c r="G2887" i="4" s="1"/>
  <c r="G3364" i="4" s="1"/>
  <c r="G1027" i="4"/>
  <c r="G1063" i="4"/>
  <c r="G1087" i="4"/>
  <c r="G1070" i="4"/>
  <c r="G1547" i="4" s="1"/>
  <c r="G2024" i="4" s="1"/>
  <c r="G2501" i="4" s="1"/>
  <c r="G2978" i="4" s="1"/>
  <c r="G3455" i="4" s="1"/>
  <c r="G1110" i="4"/>
  <c r="G1587" i="4" s="1"/>
  <c r="G2064" i="4" s="1"/>
  <c r="G2541" i="4" s="1"/>
  <c r="G3018" i="4" s="1"/>
  <c r="G3495" i="4" s="1"/>
  <c r="G1020" i="4"/>
  <c r="G1497" i="4" s="1"/>
  <c r="G1974" i="4" s="1"/>
  <c r="G2451" i="4" s="1"/>
  <c r="G2928" i="4" s="1"/>
  <c r="G3405" i="4" s="1"/>
  <c r="G1032" i="4"/>
  <c r="G1044" i="4"/>
  <c r="G1521" i="4" s="1"/>
  <c r="G1998" i="4" s="1"/>
  <c r="G2475" i="4" s="1"/>
  <c r="G2952" i="4" s="1"/>
  <c r="G3429" i="4" s="1"/>
  <c r="C1100" i="4"/>
  <c r="C1577" i="4" s="1"/>
  <c r="C2054" i="4" s="1"/>
  <c r="C2531" i="4" s="1"/>
  <c r="C3008" i="4" s="1"/>
  <c r="C3485" i="4" s="1"/>
  <c r="C1097" i="4"/>
  <c r="C1574" i="4" s="1"/>
  <c r="C2051" i="4" s="1"/>
  <c r="C2528" i="4" s="1"/>
  <c r="C3005" i="4" s="1"/>
  <c r="C3482" i="4" s="1"/>
  <c r="F1445" i="4"/>
  <c r="F1922" i="4" s="1"/>
  <c r="F2399" i="4" s="1"/>
  <c r="F2876" i="4" s="1"/>
  <c r="F3353" i="4" s="1"/>
  <c r="F1567" i="4"/>
  <c r="F2044" i="4" s="1"/>
  <c r="F2521" i="4" s="1"/>
  <c r="F2998" i="4" s="1"/>
  <c r="F3475" i="4" s="1"/>
  <c r="F1591" i="4"/>
  <c r="F2068" i="4" s="1"/>
  <c r="F2545" i="4" s="1"/>
  <c r="F3022" i="4" s="1"/>
  <c r="F3499" i="4" s="1"/>
  <c r="F1603" i="4"/>
  <c r="F2080" i="4" s="1"/>
  <c r="F2557" i="4" s="1"/>
  <c r="F3034" i="4" s="1"/>
  <c r="F3511" i="4" s="1"/>
  <c r="F1578" i="4"/>
  <c r="F2055" i="4" s="1"/>
  <c r="F2532" i="4" s="1"/>
  <c r="F3009" i="4" s="1"/>
  <c r="F3486" i="4" s="1"/>
  <c r="F1590" i="4"/>
  <c r="F2067" i="4" s="1"/>
  <c r="F2544" i="4" s="1"/>
  <c r="F3021" i="4" s="1"/>
  <c r="F3498" i="4" s="1"/>
  <c r="F1602" i="4"/>
  <c r="F2079" i="4" s="1"/>
  <c r="F2556" i="4" s="1"/>
  <c r="F3033" i="4" s="1"/>
  <c r="F3510" i="4" s="1"/>
  <c r="G1115" i="4"/>
  <c r="G1592" i="4" s="1"/>
  <c r="G2069" i="4" s="1"/>
  <c r="G2546" i="4" s="1"/>
  <c r="G3023" i="4" s="1"/>
  <c r="G3500" i="4" s="1"/>
  <c r="G1127" i="4"/>
  <c r="G1604" i="4" s="1"/>
  <c r="G2081" i="4" s="1"/>
  <c r="G2558" i="4" s="1"/>
  <c r="G3035" i="4" s="1"/>
  <c r="G3512" i="4" s="1"/>
  <c r="G1405" i="4"/>
  <c r="G964" i="4"/>
  <c r="G969" i="4"/>
  <c r="G1446" i="4" s="1"/>
  <c r="G1923" i="4" s="1"/>
  <c r="G2400" i="4" s="1"/>
  <c r="G2877" i="4" s="1"/>
  <c r="G3354" i="4" s="1"/>
  <c r="G981" i="4"/>
  <c r="G1458" i="4" s="1"/>
  <c r="G1935" i="4" s="1"/>
  <c r="G2412" i="4" s="1"/>
  <c r="G2889" i="4" s="1"/>
  <c r="G3366" i="4" s="1"/>
  <c r="G993" i="4"/>
  <c r="G1470" i="4" s="1"/>
  <c r="G1005" i="4"/>
  <c r="G1017" i="4"/>
  <c r="G1029" i="4"/>
  <c r="G1041" i="4"/>
  <c r="G1053" i="4"/>
  <c r="G1065" i="4"/>
  <c r="G1077" i="4"/>
  <c r="G1089" i="4"/>
  <c r="G1101" i="4"/>
  <c r="G1578" i="4" s="1"/>
  <c r="G2055" i="4" s="1"/>
  <c r="G2532" i="4" s="1"/>
  <c r="G3009" i="4" s="1"/>
  <c r="G3486" i="4" s="1"/>
  <c r="G976" i="4"/>
  <c r="G988" i="4"/>
  <c r="G1465" i="4" s="1"/>
  <c r="G1942" i="4" s="1"/>
  <c r="G2419" i="4" s="1"/>
  <c r="G2896" i="4" s="1"/>
  <c r="G3373" i="4" s="1"/>
  <c r="G1002" i="4"/>
  <c r="G1072" i="4"/>
  <c r="G1096" i="4"/>
  <c r="G1573" i="4" s="1"/>
  <c r="G2050" i="4" s="1"/>
  <c r="G2527" i="4" s="1"/>
  <c r="G3004" i="4" s="1"/>
  <c r="G3481" i="4" s="1"/>
  <c r="G1116" i="4"/>
  <c r="G1593" i="4" s="1"/>
  <c r="G2070" i="4" s="1"/>
  <c r="G2547" i="4" s="1"/>
  <c r="G3024" i="4" s="1"/>
  <c r="G3501" i="4" s="1"/>
  <c r="G1046" i="4"/>
  <c r="G1060" i="4"/>
  <c r="G1537" i="4" s="1"/>
  <c r="G2014" i="4" s="1"/>
  <c r="G2491" i="4" s="1"/>
  <c r="G2968" i="4" s="1"/>
  <c r="G3445" i="4" s="1"/>
  <c r="G1084" i="4"/>
  <c r="G1114" i="4"/>
  <c r="G1591" i="4" s="1"/>
  <c r="G2068" i="4" s="1"/>
  <c r="G2545" i="4" s="1"/>
  <c r="G3022" i="4" s="1"/>
  <c r="G3499" i="4" s="1"/>
  <c r="G1010" i="4"/>
  <c r="G1487" i="4" s="1"/>
  <c r="G1964" i="4" s="1"/>
  <c r="G2441" i="4" s="1"/>
  <c r="G2918" i="4" s="1"/>
  <c r="G3395" i="4" s="1"/>
  <c r="G1022" i="4"/>
  <c r="G1499" i="4" s="1"/>
  <c r="G1976" i="4" s="1"/>
  <c r="G2453" i="4" s="1"/>
  <c r="G2930" i="4" s="1"/>
  <c r="G3407" i="4" s="1"/>
  <c r="G1034" i="4"/>
  <c r="C1102" i="4"/>
  <c r="C1579" i="4" s="1"/>
  <c r="C2056" i="4" s="1"/>
  <c r="C2533" i="4" s="1"/>
  <c r="C3010" i="4" s="1"/>
  <c r="C3487" i="4" s="1"/>
  <c r="C1067" i="4"/>
  <c r="C1544" i="4" s="1"/>
  <c r="C2021" i="4" s="1"/>
  <c r="C2498" i="4" s="1"/>
  <c r="C2975" i="4" s="1"/>
  <c r="C3452" i="4" s="1"/>
  <c r="C1099" i="4"/>
  <c r="C1576" i="4" s="1"/>
  <c r="C2053" i="4" s="1"/>
  <c r="C2530" i="4" s="1"/>
  <c r="C3007" i="4" s="1"/>
  <c r="C3484" i="4" s="1"/>
  <c r="D1073" i="4"/>
  <c r="D1550" i="4" s="1"/>
  <c r="D2027" i="4" s="1"/>
  <c r="D2504" i="4" s="1"/>
  <c r="D2981" i="4" s="1"/>
  <c r="D3458" i="4" s="1"/>
  <c r="E1066" i="4"/>
  <c r="E1543" i="4" s="1"/>
  <c r="E2020" i="4" s="1"/>
  <c r="E2497" i="4" s="1"/>
  <c r="E2974" i="4" s="1"/>
  <c r="E3451" i="4" s="1"/>
  <c r="C1074" i="4"/>
  <c r="C1551" i="4" s="1"/>
  <c r="C2028" i="4" s="1"/>
  <c r="C2505" i="4" s="1"/>
  <c r="C2982" i="4" s="1"/>
  <c r="C3459" i="4" s="1"/>
  <c r="D1110" i="4"/>
  <c r="D1587" i="4" s="1"/>
  <c r="D2064" i="4" s="1"/>
  <c r="D2541" i="4" s="1"/>
  <c r="D3018" i="4" s="1"/>
  <c r="D3495" i="4" s="1"/>
  <c r="G1125" i="4"/>
  <c r="G1602" i="4" s="1"/>
  <c r="G2079" i="4" s="1"/>
  <c r="G2556" i="4" s="1"/>
  <c r="G3033" i="4" s="1"/>
  <c r="G3510" i="4" s="1"/>
  <c r="G991" i="4"/>
  <c r="G1015" i="4"/>
  <c r="G1051" i="4"/>
  <c r="G1075" i="4"/>
  <c r="G1552" i="4" s="1"/>
  <c r="G2029" i="4" s="1"/>
  <c r="G2506" i="4" s="1"/>
  <c r="G2983" i="4" s="1"/>
  <c r="G3460" i="4" s="1"/>
  <c r="G1000" i="4"/>
  <c r="G1058" i="4"/>
  <c r="G1112" i="4"/>
  <c r="G1589" i="4" s="1"/>
  <c r="G2066" i="4" s="1"/>
  <c r="G2543" i="4" s="1"/>
  <c r="G3020" i="4" s="1"/>
  <c r="G3497" i="4" s="1"/>
  <c r="G1008" i="4"/>
  <c r="G1485" i="4" s="1"/>
  <c r="G1962" i="4" s="1"/>
  <c r="G2439" i="4" s="1"/>
  <c r="G2916" i="4" s="1"/>
  <c r="G3393" i="4" s="1"/>
  <c r="F1585" i="4"/>
  <c r="F2062" i="4" s="1"/>
  <c r="F2539" i="4" s="1"/>
  <c r="F1584" i="4"/>
  <c r="F2061" i="4" s="1"/>
  <c r="F2538" i="4" s="1"/>
  <c r="G1109" i="4"/>
  <c r="F1881" i="4"/>
  <c r="F2358" i="4" s="1"/>
  <c r="F2835" i="4" s="1"/>
  <c r="G1123" i="4"/>
  <c r="G1600" i="4" s="1"/>
  <c r="G2077" i="4" s="1"/>
  <c r="G2554" i="4" s="1"/>
  <c r="G3031" i="4" s="1"/>
  <c r="G3508" i="4" s="1"/>
  <c r="G989" i="4"/>
  <c r="G1001" i="4"/>
  <c r="G1013" i="4"/>
  <c r="G1049" i="4"/>
  <c r="G1073" i="4"/>
  <c r="G1097" i="4"/>
  <c r="G972" i="4"/>
  <c r="G1449" i="4" s="1"/>
  <c r="G1926" i="4" s="1"/>
  <c r="G2403" i="4" s="1"/>
  <c r="G2880" i="4" s="1"/>
  <c r="G3357" i="4" s="1"/>
  <c r="G984" i="4"/>
  <c r="G998" i="4"/>
  <c r="G1475" i="4" s="1"/>
  <c r="G1952" i="4" s="1"/>
  <c r="G2429" i="4" s="1"/>
  <c r="G2906" i="4" s="1"/>
  <c r="G3383" i="4" s="1"/>
  <c r="G1108" i="4"/>
  <c r="G1585" i="4" s="1"/>
  <c r="G2062" i="4" s="1"/>
  <c r="G2539" i="4" s="1"/>
  <c r="G3016" i="4" s="1"/>
  <c r="G3493" i="4" s="1"/>
  <c r="G1056" i="4"/>
  <c r="G1404" i="4"/>
  <c r="G1881" i="4" s="1"/>
  <c r="G2358" i="4" s="1"/>
  <c r="G2835" i="4" s="1"/>
  <c r="G3312" i="4" s="1"/>
  <c r="G3789" i="4" s="1"/>
  <c r="G1018" i="4"/>
  <c r="C1098" i="4"/>
  <c r="C1575" i="4" s="1"/>
  <c r="C2052" i="4" s="1"/>
  <c r="C2529" i="4" s="1"/>
  <c r="C3006" i="4" s="1"/>
  <c r="C3483" i="4" s="1"/>
  <c r="F1600" i="4"/>
  <c r="F2077" i="4" s="1"/>
  <c r="F2554" i="4" s="1"/>
  <c r="F3031" i="4" s="1"/>
  <c r="F3508" i="4" s="1"/>
  <c r="G1113" i="4"/>
  <c r="G1590" i="4" s="1"/>
  <c r="G2067" i="4" s="1"/>
  <c r="G2544" i="4" s="1"/>
  <c r="G3021" i="4" s="1"/>
  <c r="G3498" i="4" s="1"/>
  <c r="G1003" i="4"/>
  <c r="G974" i="4"/>
  <c r="F1447" i="4"/>
  <c r="F1924" i="4" s="1"/>
  <c r="F2401" i="4" s="1"/>
  <c r="F2878" i="4" s="1"/>
  <c r="F3355" i="4" s="1"/>
  <c r="G1117" i="4"/>
  <c r="G1594" i="4" s="1"/>
  <c r="G2071" i="4" s="1"/>
  <c r="G2548" i="4" s="1"/>
  <c r="G3025" i="4" s="1"/>
  <c r="G3502" i="4" s="1"/>
  <c r="G966" i="4"/>
  <c r="G963" i="4"/>
  <c r="G971" i="4"/>
  <c r="G1448" i="4" s="1"/>
  <c r="G1925" i="4" s="1"/>
  <c r="G2402" i="4" s="1"/>
  <c r="G2879" i="4" s="1"/>
  <c r="G3356" i="4" s="1"/>
  <c r="G983" i="4"/>
  <c r="G1460" i="4" s="1"/>
  <c r="G1937" i="4" s="1"/>
  <c r="G2414" i="4" s="1"/>
  <c r="G2891" i="4" s="1"/>
  <c r="G3368" i="4" s="1"/>
  <c r="G995" i="4"/>
  <c r="G1007" i="4"/>
  <c r="G1019" i="4"/>
  <c r="G1031" i="4"/>
  <c r="G1043" i="4"/>
  <c r="G1055" i="4"/>
  <c r="G1067" i="4"/>
  <c r="G1079" i="4"/>
  <c r="G1091" i="4"/>
  <c r="G1103" i="4"/>
  <c r="G978" i="4"/>
  <c r="G1455" i="4" s="1"/>
  <c r="G1932" i="4" s="1"/>
  <c r="G2409" i="4" s="1"/>
  <c r="G2886" i="4" s="1"/>
  <c r="G3363" i="4" s="1"/>
  <c r="G992" i="4"/>
  <c r="G1004" i="4"/>
  <c r="G1076" i="4"/>
  <c r="G1100" i="4"/>
  <c r="G1118" i="4"/>
  <c r="G1048" i="4"/>
  <c r="G1062" i="4"/>
  <c r="G1088" i="4"/>
  <c r="G1122" i="4"/>
  <c r="G1599" i="4" s="1"/>
  <c r="G2076" i="4" s="1"/>
  <c r="G2553" i="4" s="1"/>
  <c r="G3030" i="4" s="1"/>
  <c r="G3507" i="4" s="1"/>
  <c r="G1012" i="4"/>
  <c r="G1024" i="4"/>
  <c r="G1036" i="4"/>
  <c r="C1078" i="4"/>
  <c r="C1555" i="4" s="1"/>
  <c r="C2032" i="4" s="1"/>
  <c r="C2509" i="4" s="1"/>
  <c r="C2986" i="4" s="1"/>
  <c r="C3463" i="4" s="1"/>
  <c r="C1104" i="4"/>
  <c r="C1581" i="4" s="1"/>
  <c r="C2058" i="4" s="1"/>
  <c r="C2535" i="4" s="1"/>
  <c r="C3012" i="4" s="1"/>
  <c r="C3489" i="4" s="1"/>
  <c r="C1073" i="4"/>
  <c r="C1550" i="4" s="1"/>
  <c r="C2027" i="4" s="1"/>
  <c r="C2504" i="4" s="1"/>
  <c r="C2981" i="4" s="1"/>
  <c r="C3458" i="4" s="1"/>
  <c r="C1101" i="4"/>
  <c r="C1578" i="4" s="1"/>
  <c r="C2055" i="4" s="1"/>
  <c r="C2532" i="4" s="1"/>
  <c r="C3009" i="4" s="1"/>
  <c r="C3486" i="4" s="1"/>
  <c r="D1077" i="4"/>
  <c r="D1554" i="4" s="1"/>
  <c r="D2031" i="4" s="1"/>
  <c r="D2508" i="4" s="1"/>
  <c r="D2985" i="4" s="1"/>
  <c r="D3462" i="4" s="1"/>
  <c r="C1091" i="4"/>
  <c r="C1568" i="4" s="1"/>
  <c r="C2045" i="4" s="1"/>
  <c r="C2522" i="4" s="1"/>
  <c r="C2999" i="4" s="1"/>
  <c r="C3476" i="4" s="1"/>
  <c r="C1089" i="4"/>
  <c r="C1566" i="4" s="1"/>
  <c r="C2043" i="4" s="1"/>
  <c r="C2520" i="4" s="1"/>
  <c r="C2997" i="4" s="1"/>
  <c r="C3474" i="4" s="1"/>
  <c r="F1582" i="4"/>
  <c r="F2059" i="4" s="1"/>
  <c r="F2536" i="4" s="1"/>
  <c r="F3013" i="4" s="1"/>
  <c r="F3490" i="4" s="1"/>
  <c r="F1594" i="4"/>
  <c r="F2071" i="4" s="1"/>
  <c r="F2548" i="4" s="1"/>
  <c r="G1107" i="4"/>
  <c r="G1584" i="4" s="1"/>
  <c r="G2061" i="4" s="1"/>
  <c r="G2538" i="4" s="1"/>
  <c r="G3015" i="4" s="1"/>
  <c r="G3492" i="4" s="1"/>
  <c r="G1119" i="4"/>
  <c r="G1596" i="4" s="1"/>
  <c r="G2073" i="4" s="1"/>
  <c r="G2550" i="4" s="1"/>
  <c r="G3027" i="4" s="1"/>
  <c r="G3504" i="4" s="1"/>
  <c r="G968" i="4"/>
  <c r="G1445" i="4" s="1"/>
  <c r="G1922" i="4" s="1"/>
  <c r="G2399" i="4" s="1"/>
  <c r="G2876" i="4" s="1"/>
  <c r="G3353" i="4" s="1"/>
  <c r="G973" i="4"/>
  <c r="G985" i="4"/>
  <c r="G997" i="4"/>
  <c r="G1009" i="4"/>
  <c r="G1021" i="4"/>
  <c r="G1033" i="4"/>
  <c r="G1510" i="4" s="1"/>
  <c r="G1987" i="4" s="1"/>
  <c r="G2464" i="4" s="1"/>
  <c r="G2941" i="4" s="1"/>
  <c r="G3418" i="4" s="1"/>
  <c r="G1045" i="4"/>
  <c r="G1057" i="4"/>
  <c r="G1069" i="4"/>
  <c r="G1081" i="4"/>
  <c r="G1093" i="4"/>
  <c r="G1570" i="4" s="1"/>
  <c r="G2047" i="4" s="1"/>
  <c r="G2524" i="4" s="1"/>
  <c r="G3001" i="4" s="1"/>
  <c r="G3478" i="4" s="1"/>
  <c r="G1105" i="4"/>
  <c r="G1582" i="4" s="1"/>
  <c r="G2059" i="4" s="1"/>
  <c r="G2536" i="4" s="1"/>
  <c r="G3013" i="4" s="1"/>
  <c r="G3490" i="4" s="1"/>
  <c r="G980" i="4"/>
  <c r="G994" i="4"/>
  <c r="G1052" i="4"/>
  <c r="G1078" i="4"/>
  <c r="G1104" i="4"/>
  <c r="G1581" i="4" s="1"/>
  <c r="G2058" i="4" s="1"/>
  <c r="G2535" i="4" s="1"/>
  <c r="G3012" i="4" s="1"/>
  <c r="G3489" i="4" s="1"/>
  <c r="G1120" i="4"/>
  <c r="G1597" i="4" s="1"/>
  <c r="G2074" i="4" s="1"/>
  <c r="G2551" i="4" s="1"/>
  <c r="G3028" i="4" s="1"/>
  <c r="G3505" i="4" s="1"/>
  <c r="G1050" i="4"/>
  <c r="G1064" i="4"/>
  <c r="G1090" i="4"/>
  <c r="G1124" i="4"/>
  <c r="G1014" i="4"/>
  <c r="G1026" i="4"/>
  <c r="G1038" i="4"/>
  <c r="C1094" i="4"/>
  <c r="C1571" i="4" s="1"/>
  <c r="C2048" i="4" s="1"/>
  <c r="C2525" i="4" s="1"/>
  <c r="C3002" i="4" s="1"/>
  <c r="C3479" i="4" s="1"/>
  <c r="C1106" i="4"/>
  <c r="C1583" i="4" s="1"/>
  <c r="C2060" i="4" s="1"/>
  <c r="C2537" i="4" s="1"/>
  <c r="C3014" i="4" s="1"/>
  <c r="C3491" i="4" s="1"/>
  <c r="C1077" i="4"/>
  <c r="C1554" i="4" s="1"/>
  <c r="C2031" i="4" s="1"/>
  <c r="C2508" i="4" s="1"/>
  <c r="C2985" i="4" s="1"/>
  <c r="C3462" i="4" s="1"/>
  <c r="C1103" i="4"/>
  <c r="C1580" i="4" s="1"/>
  <c r="C2057" i="4" s="1"/>
  <c r="C2534" i="4" s="1"/>
  <c r="C3011" i="4" s="1"/>
  <c r="C3488" i="4" s="1"/>
  <c r="C1107" i="4"/>
  <c r="C1584" i="4" s="1"/>
  <c r="C2061" i="4" s="1"/>
  <c r="C2538" i="4" s="1"/>
  <c r="C3015" i="4" s="1"/>
  <c r="C3492" i="4" s="1"/>
  <c r="F1597" i="4"/>
  <c r="F2074" i="4" s="1"/>
  <c r="F2551" i="4" s="1"/>
  <c r="F3028" i="4" s="1"/>
  <c r="F3505" i="4" s="1"/>
  <c r="F1572" i="4"/>
  <c r="F2049" i="4" s="1"/>
  <c r="F2526" i="4" s="1"/>
  <c r="F3003" i="4" s="1"/>
  <c r="F3480" i="4" s="1"/>
  <c r="G1121" i="4"/>
  <c r="G970" i="4"/>
  <c r="G1447" i="4" s="1"/>
  <c r="G1924" i="4" s="1"/>
  <c r="G2401" i="4" s="1"/>
  <c r="G2878" i="4" s="1"/>
  <c r="G3355" i="4" s="1"/>
  <c r="G975" i="4"/>
  <c r="G987" i="4"/>
  <c r="G999" i="4"/>
  <c r="G1011" i="4"/>
  <c r="G1023" i="4"/>
  <c r="G1035" i="4"/>
  <c r="G1047" i="4"/>
  <c r="G1059" i="4"/>
  <c r="G1071" i="4"/>
  <c r="G1095" i="4"/>
  <c r="G1572" i="4" s="1"/>
  <c r="G2049" i="4" s="1"/>
  <c r="G2526" i="4" s="1"/>
  <c r="G3003" i="4" s="1"/>
  <c r="G3480" i="4" s="1"/>
  <c r="G982" i="4"/>
  <c r="G996" i="4"/>
  <c r="G1066" i="4"/>
  <c r="G1086" i="4"/>
  <c r="G1106" i="4"/>
  <c r="G1126" i="4"/>
  <c r="G1603" i="4" s="1"/>
  <c r="G2080" i="4" s="1"/>
  <c r="G2557" i="4" s="1"/>
  <c r="G3034" i="4" s="1"/>
  <c r="G3511" i="4" s="1"/>
  <c r="G1054" i="4"/>
  <c r="G1074" i="4"/>
  <c r="G1098" i="4"/>
  <c r="G1575" i="4" s="1"/>
  <c r="G2052" i="4" s="1"/>
  <c r="G2529" i="4" s="1"/>
  <c r="G3006" i="4" s="1"/>
  <c r="G3483" i="4" s="1"/>
  <c r="G1402" i="4"/>
  <c r="G990" i="4"/>
  <c r="G1016" i="4"/>
  <c r="G1028" i="4"/>
  <c r="G1040" i="4"/>
  <c r="C1096" i="4"/>
  <c r="C1573" i="4" s="1"/>
  <c r="C2050" i="4" s="1"/>
  <c r="C2527" i="4" s="1"/>
  <c r="C3004" i="4" s="1"/>
  <c r="C3481" i="4" s="1"/>
  <c r="C1114" i="4"/>
  <c r="C1591" i="4" s="1"/>
  <c r="C2068" i="4" s="1"/>
  <c r="C2545" i="4" s="1"/>
  <c r="C3022" i="4" s="1"/>
  <c r="C3499" i="4" s="1"/>
  <c r="C1093" i="4"/>
  <c r="C1570" i="4" s="1"/>
  <c r="C2047" i="4" s="1"/>
  <c r="C2524" i="4" s="1"/>
  <c r="C3001" i="4" s="1"/>
  <c r="C3478" i="4" s="1"/>
  <c r="C1105" i="4"/>
  <c r="C1582" i="4" s="1"/>
  <c r="C2059" i="4" s="1"/>
  <c r="C2536" i="4" s="1"/>
  <c r="C3013" i="4" s="1"/>
  <c r="C3490" i="4" s="1"/>
  <c r="D1067" i="4"/>
  <c r="D1544" i="4" s="1"/>
  <c r="D2021" i="4" s="1"/>
  <c r="D2498" i="4" s="1"/>
  <c r="D2975" i="4" s="1"/>
  <c r="D3452" i="4" s="1"/>
  <c r="C1079" i="4"/>
  <c r="C1556" i="4" s="1"/>
  <c r="C2033" i="4" s="1"/>
  <c r="C2510" i="4" s="1"/>
  <c r="C2987" i="4" s="1"/>
  <c r="C3464" i="4" s="1"/>
  <c r="F157" i="3"/>
  <c r="D157" i="4" s="1"/>
  <c r="D634" i="4" s="1"/>
  <c r="E52" i="2"/>
  <c r="G52" i="2" s="1"/>
  <c r="D127" i="3"/>
  <c r="D22" i="2"/>
  <c r="C126" i="4"/>
  <c r="C603" i="4" s="1"/>
  <c r="D155" i="3"/>
  <c r="D50" i="2"/>
  <c r="C154" i="4"/>
  <c r="C631" i="4" s="1"/>
  <c r="D121" i="3"/>
  <c r="D16" i="2"/>
  <c r="D121" i="4"/>
  <c r="D598" i="4" s="1"/>
  <c r="E17" i="2"/>
  <c r="G17" i="2" s="1"/>
  <c r="D34" i="2"/>
  <c r="C138" i="4"/>
  <c r="C615" i="4" s="1"/>
  <c r="D120" i="4"/>
  <c r="D597" i="4" s="1"/>
  <c r="E16" i="2"/>
  <c r="G16" i="2" s="1"/>
  <c r="C114" i="4"/>
  <c r="C591" i="4" s="1"/>
  <c r="D10" i="2"/>
  <c r="F127" i="3"/>
  <c r="D127" i="4" s="1"/>
  <c r="E22" i="2"/>
  <c r="G22" i="2" s="1"/>
  <c r="C643" i="4"/>
  <c r="C638" i="4"/>
  <c r="C928" i="4"/>
  <c r="C645" i="4"/>
  <c r="C640" i="4"/>
  <c r="C650" i="4"/>
  <c r="C647" i="4"/>
  <c r="C925" i="4"/>
  <c r="C642" i="4"/>
  <c r="C649" i="4"/>
  <c r="C927" i="4"/>
  <c r="C644" i="4"/>
  <c r="C639" i="4"/>
  <c r="C646" i="4"/>
  <c r="C924" i="4"/>
  <c r="C641" i="4"/>
  <c r="C648" i="4"/>
  <c r="C926" i="4"/>
  <c r="D114" i="4"/>
  <c r="D591" i="4" s="1"/>
  <c r="D117" i="4"/>
  <c r="D594" i="4" s="1"/>
  <c r="H646" i="4"/>
  <c r="N646" i="4" s="1"/>
  <c r="H615" i="4"/>
  <c r="N615" i="4" s="1"/>
  <c r="H636" i="4"/>
  <c r="N636" i="4" s="1"/>
  <c r="H640" i="4"/>
  <c r="N640" i="4" s="1"/>
  <c r="H643" i="4"/>
  <c r="N643" i="4" s="1"/>
  <c r="H613" i="4"/>
  <c r="N613" i="4" s="1"/>
  <c r="H633" i="4"/>
  <c r="N633" i="4" s="1"/>
  <c r="H624" i="4"/>
  <c r="N624" i="4" s="1"/>
  <c r="H637" i="4"/>
  <c r="N637" i="4" s="1"/>
  <c r="H927" i="4"/>
  <c r="N927" i="4" s="1"/>
  <c r="H649" i="4"/>
  <c r="N649" i="4" s="1"/>
  <c r="H625" i="4"/>
  <c r="N625" i="4" s="1"/>
  <c r="H926" i="4"/>
  <c r="N926" i="4" s="1"/>
  <c r="H924" i="4"/>
  <c r="N924" i="4" s="1"/>
  <c r="H622" i="4"/>
  <c r="N622" i="4" s="1"/>
  <c r="H639" i="4"/>
  <c r="N639" i="4" s="1"/>
  <c r="H648" i="4"/>
  <c r="N648" i="4" s="1"/>
  <c r="H628" i="4"/>
  <c r="N628" i="4" s="1"/>
  <c r="H645" i="4"/>
  <c r="N645" i="4" s="1"/>
  <c r="H618" i="4"/>
  <c r="N618" i="4" s="1"/>
  <c r="G959" i="4"/>
  <c r="H486" i="4"/>
  <c r="N486" i="4" s="1"/>
  <c r="H631" i="4"/>
  <c r="N631" i="4" s="1"/>
  <c r="H627" i="4"/>
  <c r="N627" i="4" s="1"/>
  <c r="H619" i="4"/>
  <c r="N619" i="4" s="1"/>
  <c r="H616" i="4"/>
  <c r="N616" i="4" s="1"/>
  <c r="H634" i="4"/>
  <c r="N634" i="4" s="1"/>
  <c r="H621" i="4"/>
  <c r="N621" i="4" s="1"/>
  <c r="H642" i="4"/>
  <c r="N642" i="4" s="1"/>
  <c r="H493" i="4"/>
  <c r="N493" i="4" s="1"/>
  <c r="H490" i="4"/>
  <c r="N490" i="4" s="1"/>
  <c r="H502" i="4"/>
  <c r="N502" i="4" s="1"/>
  <c r="H514" i="4"/>
  <c r="N514" i="4" s="1"/>
  <c r="H526" i="4"/>
  <c r="N526" i="4" s="1"/>
  <c r="H538" i="4"/>
  <c r="N538" i="4" s="1"/>
  <c r="H489" i="4"/>
  <c r="N489" i="4" s="1"/>
  <c r="H513" i="4"/>
  <c r="N513" i="4" s="1"/>
  <c r="H525" i="4"/>
  <c r="N525" i="4" s="1"/>
  <c r="H537" i="4"/>
  <c r="N537" i="4" s="1"/>
  <c r="H549" i="4"/>
  <c r="N549" i="4" s="1"/>
  <c r="H561" i="4"/>
  <c r="N561" i="4" s="1"/>
  <c r="H573" i="4"/>
  <c r="N573" i="4" s="1"/>
  <c r="H585" i="4"/>
  <c r="N585" i="4" s="1"/>
  <c r="H597" i="4"/>
  <c r="N597" i="4" s="1"/>
  <c r="H609" i="4"/>
  <c r="N609" i="4" s="1"/>
  <c r="H550" i="4"/>
  <c r="N550" i="4" s="1"/>
  <c r="H562" i="4"/>
  <c r="N562" i="4" s="1"/>
  <c r="H574" i="4"/>
  <c r="N574" i="4" s="1"/>
  <c r="H586" i="4"/>
  <c r="N586" i="4" s="1"/>
  <c r="H598" i="4"/>
  <c r="N598" i="4" s="1"/>
  <c r="H610" i="4"/>
  <c r="N610" i="4" s="1"/>
  <c r="H504" i="4"/>
  <c r="N504" i="4" s="1"/>
  <c r="H516" i="4"/>
  <c r="N516" i="4" s="1"/>
  <c r="H528" i="4"/>
  <c r="N528" i="4" s="1"/>
  <c r="H503" i="4"/>
  <c r="N503" i="4" s="1"/>
  <c r="H515" i="4"/>
  <c r="N515" i="4" s="1"/>
  <c r="H527" i="4"/>
  <c r="N527" i="4" s="1"/>
  <c r="H539" i="4"/>
  <c r="N539" i="4" s="1"/>
  <c r="H551" i="4"/>
  <c r="N551" i="4" s="1"/>
  <c r="H563" i="4"/>
  <c r="N563" i="4" s="1"/>
  <c r="H575" i="4"/>
  <c r="N575" i="4" s="1"/>
  <c r="H587" i="4"/>
  <c r="N587" i="4" s="1"/>
  <c r="H599" i="4"/>
  <c r="N599" i="4" s="1"/>
  <c r="H611" i="4"/>
  <c r="N611" i="4" s="1"/>
  <c r="H623" i="4"/>
  <c r="N623" i="4" s="1"/>
  <c r="H635" i="4"/>
  <c r="N635" i="4" s="1"/>
  <c r="H647" i="4"/>
  <c r="N647" i="4" s="1"/>
  <c r="H925" i="4"/>
  <c r="N925" i="4" s="1"/>
  <c r="H540" i="4"/>
  <c r="N540" i="4" s="1"/>
  <c r="H552" i="4"/>
  <c r="N552" i="4" s="1"/>
  <c r="H564" i="4"/>
  <c r="N564" i="4" s="1"/>
  <c r="H576" i="4"/>
  <c r="N576" i="4" s="1"/>
  <c r="H588" i="4"/>
  <c r="N588" i="4" s="1"/>
  <c r="H600" i="4"/>
  <c r="N600" i="4" s="1"/>
  <c r="H612" i="4"/>
  <c r="N612" i="4" s="1"/>
  <c r="H630" i="4"/>
  <c r="N630" i="4" s="1"/>
  <c r="H494" i="4"/>
  <c r="N494" i="4" s="1"/>
  <c r="H506" i="4"/>
  <c r="N506" i="4" s="1"/>
  <c r="H518" i="4"/>
  <c r="N518" i="4" s="1"/>
  <c r="H530" i="4"/>
  <c r="N530" i="4" s="1"/>
  <c r="H505" i="4"/>
  <c r="N505" i="4" s="1"/>
  <c r="H517" i="4"/>
  <c r="N517" i="4" s="1"/>
  <c r="H529" i="4"/>
  <c r="N529" i="4" s="1"/>
  <c r="H541" i="4"/>
  <c r="N541" i="4" s="1"/>
  <c r="H491" i="4"/>
  <c r="N491" i="4" s="1"/>
  <c r="H553" i="4"/>
  <c r="N553" i="4" s="1"/>
  <c r="H565" i="4"/>
  <c r="N565" i="4" s="1"/>
  <c r="H577" i="4"/>
  <c r="N577" i="4" s="1"/>
  <c r="H589" i="4"/>
  <c r="N589" i="4" s="1"/>
  <c r="H601" i="4"/>
  <c r="N601" i="4" s="1"/>
  <c r="H542" i="4"/>
  <c r="N542" i="4" s="1"/>
  <c r="H554" i="4"/>
  <c r="N554" i="4" s="1"/>
  <c r="H566" i="4"/>
  <c r="N566" i="4" s="1"/>
  <c r="H578" i="4"/>
  <c r="N578" i="4" s="1"/>
  <c r="H590" i="4"/>
  <c r="N590" i="4" s="1"/>
  <c r="H602" i="4"/>
  <c r="N602" i="4" s="1"/>
  <c r="H614" i="4"/>
  <c r="N614" i="4" s="1"/>
  <c r="H626" i="4"/>
  <c r="N626" i="4" s="1"/>
  <c r="H638" i="4"/>
  <c r="N638" i="4" s="1"/>
  <c r="H650" i="4"/>
  <c r="N650" i="4" s="1"/>
  <c r="H928" i="4"/>
  <c r="N928" i="4" s="1"/>
  <c r="H492" i="4"/>
  <c r="N492" i="4" s="1"/>
  <c r="H496" i="4"/>
  <c r="N496" i="4" s="1"/>
  <c r="H508" i="4"/>
  <c r="N508" i="4" s="1"/>
  <c r="H520" i="4"/>
  <c r="N520" i="4" s="1"/>
  <c r="H532" i="4"/>
  <c r="N532" i="4" s="1"/>
  <c r="H495" i="4"/>
  <c r="N495" i="4" s="1"/>
  <c r="H507" i="4"/>
  <c r="N507" i="4" s="1"/>
  <c r="H519" i="4"/>
  <c r="N519" i="4" s="1"/>
  <c r="H531" i="4"/>
  <c r="N531" i="4" s="1"/>
  <c r="H543" i="4"/>
  <c r="N543" i="4" s="1"/>
  <c r="H555" i="4"/>
  <c r="N555" i="4" s="1"/>
  <c r="H567" i="4"/>
  <c r="N567" i="4" s="1"/>
  <c r="H579" i="4"/>
  <c r="N579" i="4" s="1"/>
  <c r="H591" i="4"/>
  <c r="N591" i="4" s="1"/>
  <c r="H603" i="4"/>
  <c r="N603" i="4" s="1"/>
  <c r="H544" i="4"/>
  <c r="N544" i="4" s="1"/>
  <c r="H556" i="4"/>
  <c r="N556" i="4" s="1"/>
  <c r="H568" i="4"/>
  <c r="N568" i="4" s="1"/>
  <c r="H580" i="4"/>
  <c r="N580" i="4" s="1"/>
  <c r="H592" i="4"/>
  <c r="N592" i="4" s="1"/>
  <c r="H604" i="4"/>
  <c r="N604" i="4" s="1"/>
  <c r="H498" i="4"/>
  <c r="N498" i="4" s="1"/>
  <c r="H510" i="4"/>
  <c r="N510" i="4" s="1"/>
  <c r="H522" i="4"/>
  <c r="N522" i="4" s="1"/>
  <c r="H534" i="4"/>
  <c r="N534" i="4" s="1"/>
  <c r="H497" i="4"/>
  <c r="N497" i="4" s="1"/>
  <c r="H509" i="4"/>
  <c r="N509" i="4" s="1"/>
  <c r="H521" i="4"/>
  <c r="N521" i="4" s="1"/>
  <c r="H533" i="4"/>
  <c r="N533" i="4" s="1"/>
  <c r="H545" i="4"/>
  <c r="N545" i="4" s="1"/>
  <c r="H557" i="4"/>
  <c r="N557" i="4" s="1"/>
  <c r="H569" i="4"/>
  <c r="N569" i="4" s="1"/>
  <c r="H581" i="4"/>
  <c r="N581" i="4" s="1"/>
  <c r="H593" i="4"/>
  <c r="N593" i="4" s="1"/>
  <c r="H605" i="4"/>
  <c r="N605" i="4" s="1"/>
  <c r="H617" i="4"/>
  <c r="N617" i="4" s="1"/>
  <c r="H629" i="4"/>
  <c r="N629" i="4" s="1"/>
  <c r="H641" i="4"/>
  <c r="N641" i="4" s="1"/>
  <c r="H546" i="4"/>
  <c r="N546" i="4" s="1"/>
  <c r="H558" i="4"/>
  <c r="N558" i="4" s="1"/>
  <c r="H570" i="4"/>
  <c r="N570" i="4" s="1"/>
  <c r="H582" i="4"/>
  <c r="N582" i="4" s="1"/>
  <c r="H594" i="4"/>
  <c r="N594" i="4" s="1"/>
  <c r="H606" i="4"/>
  <c r="N606" i="4" s="1"/>
  <c r="H488" i="4"/>
  <c r="N488" i="4" s="1"/>
  <c r="H500" i="4"/>
  <c r="N500" i="4" s="1"/>
  <c r="H512" i="4"/>
  <c r="N512" i="4" s="1"/>
  <c r="H524" i="4"/>
  <c r="N524" i="4" s="1"/>
  <c r="H536" i="4"/>
  <c r="N536" i="4" s="1"/>
  <c r="H487" i="4"/>
  <c r="N487" i="4" s="1"/>
  <c r="H499" i="4"/>
  <c r="N499" i="4" s="1"/>
  <c r="H511" i="4"/>
  <c r="N511" i="4" s="1"/>
  <c r="H523" i="4"/>
  <c r="N523" i="4" s="1"/>
  <c r="H535" i="4"/>
  <c r="N535" i="4" s="1"/>
  <c r="H547" i="4"/>
  <c r="N547" i="4" s="1"/>
  <c r="H559" i="4"/>
  <c r="N559" i="4" s="1"/>
  <c r="H571" i="4"/>
  <c r="N571" i="4" s="1"/>
  <c r="H583" i="4"/>
  <c r="N583" i="4" s="1"/>
  <c r="H595" i="4"/>
  <c r="N595" i="4" s="1"/>
  <c r="H607" i="4"/>
  <c r="N607" i="4" s="1"/>
  <c r="H548" i="4"/>
  <c r="N548" i="4" s="1"/>
  <c r="H560" i="4"/>
  <c r="N560" i="4" s="1"/>
  <c r="H572" i="4"/>
  <c r="N572" i="4" s="1"/>
  <c r="H584" i="4"/>
  <c r="N584" i="4" s="1"/>
  <c r="H596" i="4"/>
  <c r="N596" i="4" s="1"/>
  <c r="H608" i="4"/>
  <c r="N608" i="4" s="1"/>
  <c r="H620" i="4"/>
  <c r="N620" i="4" s="1"/>
  <c r="H632" i="4"/>
  <c r="N632" i="4" s="1"/>
  <c r="H644" i="4"/>
  <c r="N644" i="4" s="1"/>
  <c r="N9" i="4"/>
  <c r="D602" i="4"/>
  <c r="F158" i="3" l="1"/>
  <c r="D158" i="4" s="1"/>
  <c r="D635" i="4" s="1"/>
  <c r="H3497" i="4"/>
  <c r="N3497" i="4" s="1"/>
  <c r="H3368" i="4"/>
  <c r="N3368" i="4" s="1"/>
  <c r="H3508" i="4"/>
  <c r="N3508" i="4" s="1"/>
  <c r="H3424" i="4"/>
  <c r="N3424" i="4" s="1"/>
  <c r="H3480" i="4"/>
  <c r="N3480" i="4" s="1"/>
  <c r="H3490" i="4"/>
  <c r="N3490" i="4" s="1"/>
  <c r="H3355" i="4"/>
  <c r="N3355" i="4" s="1"/>
  <c r="H3511" i="4"/>
  <c r="N3511" i="4" s="1"/>
  <c r="H3483" i="4"/>
  <c r="N3483" i="4" s="1"/>
  <c r="H3357" i="4"/>
  <c r="N3357" i="4" s="1"/>
  <c r="H3445" i="4"/>
  <c r="N3445" i="4" s="1"/>
  <c r="H3505" i="4"/>
  <c r="N3505" i="4" s="1"/>
  <c r="H3499" i="4"/>
  <c r="N3499" i="4" s="1"/>
  <c r="H3004" i="4"/>
  <c r="N3004" i="4" s="1"/>
  <c r="F3481" i="4"/>
  <c r="H3481" i="4" s="1"/>
  <c r="N3481" i="4" s="1"/>
  <c r="H3512" i="4"/>
  <c r="N3512" i="4" s="1"/>
  <c r="H3460" i="4"/>
  <c r="N3460" i="4" s="1"/>
  <c r="H2952" i="4"/>
  <c r="N2952" i="4" s="1"/>
  <c r="F3429" i="4"/>
  <c r="H3429" i="4" s="1"/>
  <c r="N3429" i="4" s="1"/>
  <c r="H3500" i="4"/>
  <c r="N3500" i="4" s="1"/>
  <c r="H3479" i="4"/>
  <c r="N3479" i="4" s="1"/>
  <c r="H3407" i="4"/>
  <c r="N3407" i="4" s="1"/>
  <c r="H3405" i="4"/>
  <c r="N3405" i="4" s="1"/>
  <c r="H3362" i="4"/>
  <c r="N3362" i="4" s="1"/>
  <c r="H3453" i="4"/>
  <c r="N3453" i="4" s="1"/>
  <c r="H3418" i="4"/>
  <c r="N3418" i="4" s="1"/>
  <c r="H3510" i="4"/>
  <c r="N3510" i="4" s="1"/>
  <c r="H3353" i="4"/>
  <c r="N3353" i="4" s="1"/>
  <c r="H3393" i="4"/>
  <c r="N3393" i="4" s="1"/>
  <c r="H3498" i="4"/>
  <c r="N3498" i="4" s="1"/>
  <c r="H3455" i="4"/>
  <c r="N3455" i="4" s="1"/>
  <c r="H3383" i="4"/>
  <c r="N3383" i="4" s="1"/>
  <c r="H3356" i="4"/>
  <c r="N3356" i="4" s="1"/>
  <c r="H3486" i="4"/>
  <c r="N3486" i="4" s="1"/>
  <c r="H2878" i="4"/>
  <c r="N2878" i="4" s="1"/>
  <c r="H2968" i="4"/>
  <c r="N2968" i="4" s="1"/>
  <c r="H2983" i="4"/>
  <c r="N2983" i="4" s="1"/>
  <c r="H3002" i="4"/>
  <c r="N3002" i="4" s="1"/>
  <c r="H2930" i="4"/>
  <c r="N2930" i="4" s="1"/>
  <c r="H2885" i="4"/>
  <c r="N2885" i="4" s="1"/>
  <c r="H2976" i="4"/>
  <c r="N2976" i="4" s="1"/>
  <c r="H3022" i="4"/>
  <c r="N3022" i="4" s="1"/>
  <c r="H3035" i="4"/>
  <c r="N3035" i="4" s="1"/>
  <c r="H2835" i="4"/>
  <c r="N2835" i="4" s="1"/>
  <c r="F3312" i="4"/>
  <c r="H1084" i="4"/>
  <c r="N1084" i="4" s="1"/>
  <c r="H3020" i="4"/>
  <c r="N3020" i="4" s="1"/>
  <c r="H3023" i="4"/>
  <c r="N3023" i="4" s="1"/>
  <c r="H2928" i="4"/>
  <c r="N2928" i="4" s="1"/>
  <c r="H2941" i="4"/>
  <c r="N2941" i="4" s="1"/>
  <c r="H3031" i="4"/>
  <c r="N3031" i="4" s="1"/>
  <c r="H3033" i="4"/>
  <c r="N3033" i="4" s="1"/>
  <c r="H2876" i="4"/>
  <c r="N2876" i="4" s="1"/>
  <c r="H2891" i="4"/>
  <c r="N2891" i="4" s="1"/>
  <c r="H2916" i="4"/>
  <c r="N2916" i="4" s="1"/>
  <c r="H1039" i="4"/>
  <c r="N1039" i="4" s="1"/>
  <c r="H2538" i="4"/>
  <c r="N2538" i="4" s="1"/>
  <c r="F3015" i="4"/>
  <c r="H3021" i="4"/>
  <c r="N3021" i="4" s="1"/>
  <c r="H2947" i="4"/>
  <c r="N2947" i="4" s="1"/>
  <c r="H2978" i="4"/>
  <c r="N2978" i="4" s="1"/>
  <c r="H2906" i="4"/>
  <c r="N2906" i="4" s="1"/>
  <c r="H2879" i="4"/>
  <c r="N2879" i="4" s="1"/>
  <c r="H2548" i="4"/>
  <c r="N2548" i="4" s="1"/>
  <c r="F3025" i="4"/>
  <c r="H3003" i="4"/>
  <c r="N3003" i="4" s="1"/>
  <c r="H3013" i="4"/>
  <c r="N3013" i="4" s="1"/>
  <c r="H2539" i="4"/>
  <c r="N2539" i="4" s="1"/>
  <c r="F3016" i="4"/>
  <c r="H3009" i="4"/>
  <c r="N3009" i="4" s="1"/>
  <c r="H2553" i="4"/>
  <c r="N2553" i="4" s="1"/>
  <c r="F3030" i="4"/>
  <c r="H2412" i="4"/>
  <c r="N2412" i="4" s="1"/>
  <c r="F2889" i="4"/>
  <c r="H3028" i="4"/>
  <c r="N3028" i="4" s="1"/>
  <c r="H3034" i="4"/>
  <c r="N3034" i="4" s="1"/>
  <c r="H3006" i="4"/>
  <c r="N3006" i="4" s="1"/>
  <c r="H2410" i="4"/>
  <c r="N2410" i="4" s="1"/>
  <c r="F2887" i="4"/>
  <c r="H2880" i="4"/>
  <c r="N2880" i="4" s="1"/>
  <c r="H2403" i="4"/>
  <c r="N2403" i="4" s="1"/>
  <c r="H2491" i="4"/>
  <c r="N2491" i="4" s="1"/>
  <c r="H2527" i="4"/>
  <c r="N2527" i="4" s="1"/>
  <c r="H2532" i="4"/>
  <c r="N2532" i="4" s="1"/>
  <c r="H2414" i="4"/>
  <c r="N2414" i="4" s="1"/>
  <c r="H2536" i="4"/>
  <c r="N2536" i="4" s="1"/>
  <c r="H2554" i="4"/>
  <c r="N2554" i="4" s="1"/>
  <c r="H2557" i="4"/>
  <c r="N2557" i="4" s="1"/>
  <c r="H2558" i="4"/>
  <c r="N2558" i="4" s="1"/>
  <c r="H2506" i="4"/>
  <c r="N2506" i="4" s="1"/>
  <c r="H2475" i="4"/>
  <c r="N2475" i="4" s="1"/>
  <c r="H2545" i="4"/>
  <c r="N2545" i="4" s="1"/>
  <c r="H2543" i="4"/>
  <c r="N2543" i="4" s="1"/>
  <c r="H2546" i="4"/>
  <c r="N2546" i="4" s="1"/>
  <c r="H2525" i="4"/>
  <c r="N2525" i="4" s="1"/>
  <c r="H2453" i="4"/>
  <c r="N2453" i="4" s="1"/>
  <c r="H2451" i="4"/>
  <c r="N2451" i="4" s="1"/>
  <c r="H2408" i="4"/>
  <c r="N2408" i="4" s="1"/>
  <c r="H2499" i="4"/>
  <c r="N2499" i="4" s="1"/>
  <c r="H2464" i="4"/>
  <c r="N2464" i="4" s="1"/>
  <c r="H2401" i="4"/>
  <c r="N2401" i="4" s="1"/>
  <c r="H2544" i="4"/>
  <c r="N2544" i="4" s="1"/>
  <c r="H2526" i="4"/>
  <c r="N2526" i="4" s="1"/>
  <c r="H2439" i="4"/>
  <c r="N2439" i="4" s="1"/>
  <c r="H2551" i="4"/>
  <c r="N2551" i="4" s="1"/>
  <c r="H2556" i="4"/>
  <c r="N2556" i="4" s="1"/>
  <c r="H2399" i="4"/>
  <c r="N2399" i="4" s="1"/>
  <c r="H2529" i="4"/>
  <c r="N2529" i="4" s="1"/>
  <c r="H2470" i="4"/>
  <c r="N2470" i="4" s="1"/>
  <c r="H2501" i="4"/>
  <c r="N2501" i="4" s="1"/>
  <c r="H2429" i="4"/>
  <c r="N2429" i="4" s="1"/>
  <c r="H2402" i="4"/>
  <c r="N2402" i="4" s="1"/>
  <c r="H1020" i="4"/>
  <c r="N1020" i="4" s="1"/>
  <c r="H2048" i="4"/>
  <c r="N2048" i="4" s="1"/>
  <c r="H1080" i="4"/>
  <c r="N1080" i="4" s="1"/>
  <c r="H2077" i="4"/>
  <c r="N2077" i="4" s="1"/>
  <c r="H1060" i="4"/>
  <c r="N1060" i="4" s="1"/>
  <c r="H2061" i="4"/>
  <c r="N2061" i="4" s="1"/>
  <c r="H1127" i="4"/>
  <c r="N1127" i="4" s="1"/>
  <c r="H2049" i="4"/>
  <c r="N2049" i="4" s="1"/>
  <c r="H1924" i="4"/>
  <c r="N1924" i="4" s="1"/>
  <c r="H2358" i="4"/>
  <c r="N2358" i="4" s="1"/>
  <c r="H2079" i="4"/>
  <c r="N2079" i="4" s="1"/>
  <c r="H1922" i="4"/>
  <c r="N1922" i="4" s="1"/>
  <c r="H2052" i="4"/>
  <c r="N2052" i="4" s="1"/>
  <c r="H1933" i="4"/>
  <c r="N1933" i="4" s="1"/>
  <c r="H2074" i="4"/>
  <c r="N2074" i="4" s="1"/>
  <c r="H2067" i="4"/>
  <c r="N2067" i="4" s="1"/>
  <c r="H2029" i="4"/>
  <c r="N2029" i="4" s="1"/>
  <c r="H2055" i="4"/>
  <c r="N2055" i="4" s="1"/>
  <c r="H2076" i="4"/>
  <c r="N2076" i="4" s="1"/>
  <c r="H2066" i="4"/>
  <c r="N2066" i="4" s="1"/>
  <c r="H1926" i="4"/>
  <c r="N1926" i="4" s="1"/>
  <c r="H2022" i="4"/>
  <c r="N2022" i="4" s="1"/>
  <c r="H1987" i="4"/>
  <c r="N1987" i="4" s="1"/>
  <c r="H2071" i="4"/>
  <c r="N2071" i="4" s="1"/>
  <c r="H2080" i="4"/>
  <c r="N2080" i="4" s="1"/>
  <c r="H2081" i="4"/>
  <c r="N2081" i="4" s="1"/>
  <c r="H1976" i="4"/>
  <c r="N1976" i="4" s="1"/>
  <c r="H1470" i="4"/>
  <c r="N1470" i="4" s="1"/>
  <c r="G1947" i="4"/>
  <c r="H2068" i="4"/>
  <c r="N2068" i="4" s="1"/>
  <c r="H1006" i="4"/>
  <c r="N1006" i="4" s="1"/>
  <c r="H2069" i="4"/>
  <c r="N2069" i="4" s="1"/>
  <c r="H1993" i="4"/>
  <c r="N1993" i="4" s="1"/>
  <c r="H1998" i="4"/>
  <c r="N1998" i="4" s="1"/>
  <c r="H2059" i="4"/>
  <c r="N2059" i="4" s="1"/>
  <c r="H2062" i="4"/>
  <c r="N2062" i="4" s="1"/>
  <c r="H2050" i="4"/>
  <c r="N2050" i="4" s="1"/>
  <c r="H2024" i="4"/>
  <c r="N2024" i="4" s="1"/>
  <c r="H1952" i="4"/>
  <c r="N1952" i="4" s="1"/>
  <c r="H1937" i="4"/>
  <c r="N1937" i="4" s="1"/>
  <c r="H1974" i="4"/>
  <c r="N1974" i="4" s="1"/>
  <c r="H2014" i="4"/>
  <c r="N2014" i="4" s="1"/>
  <c r="H1935" i="4"/>
  <c r="N1935" i="4" s="1"/>
  <c r="H1925" i="4"/>
  <c r="N1925" i="4" s="1"/>
  <c r="H1962" i="4"/>
  <c r="N1962" i="4" s="1"/>
  <c r="H1931" i="4"/>
  <c r="N1931" i="4" s="1"/>
  <c r="F1483" i="4"/>
  <c r="F1960" i="4" s="1"/>
  <c r="H988" i="4"/>
  <c r="N988" i="4" s="1"/>
  <c r="H1010" i="4"/>
  <c r="N1010" i="4" s="1"/>
  <c r="F1465" i="4"/>
  <c r="F1942" i="4" s="1"/>
  <c r="F1487" i="4"/>
  <c r="F1964" i="4" s="1"/>
  <c r="H1460" i="4"/>
  <c r="N1460" i="4" s="1"/>
  <c r="H981" i="4"/>
  <c r="N981" i="4" s="1"/>
  <c r="H1592" i="4"/>
  <c r="N1592" i="4" s="1"/>
  <c r="H1094" i="4"/>
  <c r="N1094" i="4" s="1"/>
  <c r="H971" i="4"/>
  <c r="N971" i="4" s="1"/>
  <c r="H1044" i="4"/>
  <c r="N1044" i="4" s="1"/>
  <c r="H972" i="4"/>
  <c r="N972" i="4" s="1"/>
  <c r="H1594" i="4"/>
  <c r="N1594" i="4" s="1"/>
  <c r="H1589" i="4"/>
  <c r="N1589" i="4" s="1"/>
  <c r="H1510" i="4"/>
  <c r="N1510" i="4" s="1"/>
  <c r="H1521" i="4"/>
  <c r="N1521" i="4" s="1"/>
  <c r="H1516" i="4"/>
  <c r="N1516" i="4" s="1"/>
  <c r="H1115" i="4"/>
  <c r="N1115" i="4" s="1"/>
  <c r="H1449" i="4"/>
  <c r="N1449" i="4" s="1"/>
  <c r="H1552" i="4"/>
  <c r="N1552" i="4" s="1"/>
  <c r="H1604" i="4"/>
  <c r="N1604" i="4" s="1"/>
  <c r="H1571" i="4"/>
  <c r="N1571" i="4" s="1"/>
  <c r="H1547" i="4"/>
  <c r="N1547" i="4" s="1"/>
  <c r="H1545" i="4"/>
  <c r="N1545" i="4" s="1"/>
  <c r="H1499" i="4"/>
  <c r="N1499" i="4" s="1"/>
  <c r="H1475" i="4"/>
  <c r="N1475" i="4" s="1"/>
  <c r="H1070" i="4"/>
  <c r="N1070" i="4" s="1"/>
  <c r="H1448" i="4"/>
  <c r="N1448" i="4" s="1"/>
  <c r="H1497" i="4"/>
  <c r="N1497" i="4" s="1"/>
  <c r="H1456" i="4"/>
  <c r="N1456" i="4" s="1"/>
  <c r="H1454" i="4"/>
  <c r="N1454" i="4" s="1"/>
  <c r="H1485" i="4"/>
  <c r="N1485" i="4" s="1"/>
  <c r="H1537" i="4"/>
  <c r="N1537" i="4" s="1"/>
  <c r="H1458" i="4"/>
  <c r="N1458" i="4" s="1"/>
  <c r="H993" i="4"/>
  <c r="N993" i="4" s="1"/>
  <c r="H1022" i="4"/>
  <c r="N1022" i="4" s="1"/>
  <c r="H1068" i="4"/>
  <c r="N1068" i="4" s="1"/>
  <c r="H977" i="4"/>
  <c r="N977" i="4" s="1"/>
  <c r="H983" i="4"/>
  <c r="N983" i="4" s="1"/>
  <c r="G1440" i="4"/>
  <c r="G1436" i="4"/>
  <c r="H1008" i="4"/>
  <c r="N1008" i="4" s="1"/>
  <c r="H1572" i="4"/>
  <c r="N1572" i="4" s="1"/>
  <c r="H998" i="4"/>
  <c r="N998" i="4" s="1"/>
  <c r="H1014" i="4"/>
  <c r="N1014" i="4" s="1"/>
  <c r="G1491" i="4"/>
  <c r="H1064" i="4"/>
  <c r="N1064" i="4" s="1"/>
  <c r="G1541" i="4"/>
  <c r="H994" i="4"/>
  <c r="N994" i="4" s="1"/>
  <c r="G1471" i="4"/>
  <c r="H1057" i="4"/>
  <c r="N1057" i="4" s="1"/>
  <c r="G1534" i="4"/>
  <c r="H1021" i="4"/>
  <c r="N1021" i="4" s="1"/>
  <c r="G1498" i="4"/>
  <c r="H985" i="4"/>
  <c r="N985" i="4" s="1"/>
  <c r="G1462" i="4"/>
  <c r="H1582" i="4"/>
  <c r="N1582" i="4" s="1"/>
  <c r="H1104" i="4"/>
  <c r="N1104" i="4" s="1"/>
  <c r="F1581" i="4"/>
  <c r="H1056" i="4"/>
  <c r="N1056" i="4" s="1"/>
  <c r="G1533" i="4"/>
  <c r="H984" i="4"/>
  <c r="N984" i="4" s="1"/>
  <c r="G1461" i="4"/>
  <c r="H1073" i="4"/>
  <c r="N1073" i="4" s="1"/>
  <c r="G1550" i="4"/>
  <c r="H1001" i="4"/>
  <c r="N1001" i="4" s="1"/>
  <c r="G1478" i="4"/>
  <c r="H1401" i="4"/>
  <c r="N1401" i="4" s="1"/>
  <c r="F1878" i="4"/>
  <c r="H1109" i="4"/>
  <c r="N1109" i="4" s="1"/>
  <c r="G1586" i="4"/>
  <c r="H1000" i="4"/>
  <c r="N1000" i="4" s="1"/>
  <c r="G1477" i="4"/>
  <c r="H1015" i="4"/>
  <c r="N1015" i="4" s="1"/>
  <c r="G1492" i="4"/>
  <c r="H1403" i="4"/>
  <c r="N1403" i="4" s="1"/>
  <c r="F1880" i="4"/>
  <c r="G1561" i="4"/>
  <c r="O1084" i="4"/>
  <c r="P1084" i="4" s="1"/>
  <c r="H1002" i="4"/>
  <c r="N1002" i="4" s="1"/>
  <c r="G1479" i="4"/>
  <c r="H1065" i="4"/>
  <c r="N1065" i="4" s="1"/>
  <c r="G1542" i="4"/>
  <c r="H1029" i="4"/>
  <c r="N1029" i="4" s="1"/>
  <c r="G1506" i="4"/>
  <c r="H964" i="4"/>
  <c r="N964" i="4" s="1"/>
  <c r="G1441" i="4"/>
  <c r="H1578" i="4"/>
  <c r="N1578" i="4" s="1"/>
  <c r="H1087" i="4"/>
  <c r="N1087" i="4" s="1"/>
  <c r="G1564" i="4"/>
  <c r="H986" i="4"/>
  <c r="N986" i="4" s="1"/>
  <c r="G1463" i="4"/>
  <c r="H967" i="4"/>
  <c r="N967" i="4" s="1"/>
  <c r="G1444" i="4"/>
  <c r="H1040" i="4"/>
  <c r="N1040" i="4" s="1"/>
  <c r="G1517" i="4"/>
  <c r="H990" i="4"/>
  <c r="N990" i="4" s="1"/>
  <c r="G1467" i="4"/>
  <c r="H1074" i="4"/>
  <c r="N1074" i="4" s="1"/>
  <c r="G1551" i="4"/>
  <c r="H1106" i="4"/>
  <c r="N1106" i="4" s="1"/>
  <c r="G1583" i="4"/>
  <c r="H996" i="4"/>
  <c r="N996" i="4" s="1"/>
  <c r="G1473" i="4"/>
  <c r="H1071" i="4"/>
  <c r="N1071" i="4" s="1"/>
  <c r="G1548" i="4"/>
  <c r="H1035" i="4"/>
  <c r="N1035" i="4" s="1"/>
  <c r="G1512" i="4"/>
  <c r="H999" i="4"/>
  <c r="N999" i="4" s="1"/>
  <c r="G1476" i="4"/>
  <c r="H1597" i="4"/>
  <c r="N1597" i="4" s="1"/>
  <c r="H1093" i="4"/>
  <c r="N1093" i="4" s="1"/>
  <c r="F1570" i="4"/>
  <c r="H1036" i="4"/>
  <c r="N1036" i="4" s="1"/>
  <c r="G1513" i="4"/>
  <c r="H1048" i="4"/>
  <c r="N1048" i="4" s="1"/>
  <c r="G1525" i="4"/>
  <c r="H1076" i="4"/>
  <c r="N1076" i="4" s="1"/>
  <c r="G1553" i="4"/>
  <c r="H1079" i="4"/>
  <c r="N1079" i="4" s="1"/>
  <c r="G1556" i="4"/>
  <c r="O1079" i="4"/>
  <c r="P1079" i="4" s="1"/>
  <c r="H1043" i="4"/>
  <c r="N1043" i="4" s="1"/>
  <c r="G1520" i="4"/>
  <c r="H1007" i="4"/>
  <c r="N1007" i="4" s="1"/>
  <c r="G1484" i="4"/>
  <c r="H1092" i="4"/>
  <c r="N1092" i="4" s="1"/>
  <c r="F1569" i="4"/>
  <c r="H1447" i="4"/>
  <c r="N1447" i="4" s="1"/>
  <c r="H1003" i="4"/>
  <c r="N1003" i="4" s="1"/>
  <c r="G1480" i="4"/>
  <c r="H1111" i="4"/>
  <c r="N1111" i="4" s="1"/>
  <c r="F1588" i="4"/>
  <c r="H1445" i="4"/>
  <c r="N1445" i="4" s="1"/>
  <c r="G1557" i="4"/>
  <c r="O1080" i="4"/>
  <c r="P1080" i="4" s="1"/>
  <c r="H1037" i="4"/>
  <c r="N1037" i="4" s="1"/>
  <c r="G1514" i="4"/>
  <c r="H1599" i="4"/>
  <c r="N1599" i="4" s="1"/>
  <c r="H1038" i="4"/>
  <c r="N1038" i="4" s="1"/>
  <c r="G1515" i="4"/>
  <c r="H1124" i="4"/>
  <c r="N1124" i="4" s="1"/>
  <c r="G1601" i="4"/>
  <c r="H1050" i="4"/>
  <c r="N1050" i="4" s="1"/>
  <c r="G1527" i="4"/>
  <c r="H1078" i="4"/>
  <c r="N1078" i="4" s="1"/>
  <c r="G1555" i="4"/>
  <c r="O1078" i="4"/>
  <c r="P1078" i="4" s="1"/>
  <c r="H980" i="4"/>
  <c r="N980" i="4" s="1"/>
  <c r="G1457" i="4"/>
  <c r="H1081" i="4"/>
  <c r="N1081" i="4" s="1"/>
  <c r="G1558" i="4"/>
  <c r="O1081" i="4"/>
  <c r="P1081" i="4" s="1"/>
  <c r="H1045" i="4"/>
  <c r="N1045" i="4" s="1"/>
  <c r="G1522" i="4"/>
  <c r="H1009" i="4"/>
  <c r="N1009" i="4" s="1"/>
  <c r="G1486" i="4"/>
  <c r="H973" i="4"/>
  <c r="N973" i="4" s="1"/>
  <c r="G1450" i="4"/>
  <c r="H1033" i="4"/>
  <c r="N1033" i="4" s="1"/>
  <c r="H1018" i="4"/>
  <c r="N1018" i="4" s="1"/>
  <c r="G1495" i="4"/>
  <c r="H1049" i="4"/>
  <c r="N1049" i="4" s="1"/>
  <c r="G1526" i="4"/>
  <c r="H989" i="4"/>
  <c r="N989" i="4" s="1"/>
  <c r="G1466" i="4"/>
  <c r="H1881" i="4"/>
  <c r="N1881" i="4" s="1"/>
  <c r="H1584" i="4"/>
  <c r="N1584" i="4" s="1"/>
  <c r="H991" i="4"/>
  <c r="N991" i="4" s="1"/>
  <c r="G1468" i="4"/>
  <c r="H1089" i="4"/>
  <c r="N1089" i="4" s="1"/>
  <c r="G1566" i="4"/>
  <c r="G2043" i="4" s="1"/>
  <c r="O1089" i="4"/>
  <c r="P1089" i="4" s="1"/>
  <c r="H1053" i="4"/>
  <c r="N1053" i="4" s="1"/>
  <c r="G1530" i="4"/>
  <c r="H1017" i="4"/>
  <c r="N1017" i="4" s="1"/>
  <c r="G1494" i="4"/>
  <c r="H1405" i="4"/>
  <c r="N1405" i="4" s="1"/>
  <c r="G1882" i="4"/>
  <c r="H1602" i="4"/>
  <c r="N1602" i="4" s="1"/>
  <c r="H1603" i="4"/>
  <c r="N1603" i="4" s="1"/>
  <c r="H1063" i="4"/>
  <c r="N1063" i="4" s="1"/>
  <c r="G1540" i="4"/>
  <c r="H1082" i="4"/>
  <c r="N1082" i="4" s="1"/>
  <c r="G1559" i="4"/>
  <c r="O1082" i="4"/>
  <c r="P1082" i="4" s="1"/>
  <c r="H1083" i="4"/>
  <c r="N1083" i="4" s="1"/>
  <c r="G1560" i="4"/>
  <c r="O1083" i="4"/>
  <c r="P1083" i="4" s="1"/>
  <c r="H1028" i="4"/>
  <c r="N1028" i="4" s="1"/>
  <c r="G1505" i="4"/>
  <c r="H1402" i="4"/>
  <c r="N1402" i="4" s="1"/>
  <c r="G1879" i="4"/>
  <c r="H1054" i="4"/>
  <c r="N1054" i="4" s="1"/>
  <c r="G1531" i="4"/>
  <c r="H1086" i="4"/>
  <c r="N1086" i="4" s="1"/>
  <c r="G1563" i="4"/>
  <c r="O1086" i="4"/>
  <c r="P1086" i="4" s="1"/>
  <c r="H982" i="4"/>
  <c r="N982" i="4" s="1"/>
  <c r="G1459" i="4"/>
  <c r="H1059" i="4"/>
  <c r="N1059" i="4" s="1"/>
  <c r="G1536" i="4"/>
  <c r="H1023" i="4"/>
  <c r="N1023" i="4" s="1"/>
  <c r="G1500" i="4"/>
  <c r="H987" i="4"/>
  <c r="N987" i="4" s="1"/>
  <c r="G1464" i="4"/>
  <c r="H1121" i="4"/>
  <c r="N1121" i="4" s="1"/>
  <c r="G1598" i="4"/>
  <c r="H1024" i="4"/>
  <c r="N1024" i="4" s="1"/>
  <c r="G1501" i="4"/>
  <c r="H1088" i="4"/>
  <c r="N1088" i="4" s="1"/>
  <c r="G1565" i="4"/>
  <c r="H1118" i="4"/>
  <c r="N1118" i="4" s="1"/>
  <c r="G1595" i="4"/>
  <c r="H1004" i="4"/>
  <c r="N1004" i="4" s="1"/>
  <c r="G1481" i="4"/>
  <c r="H1103" i="4"/>
  <c r="N1103" i="4" s="1"/>
  <c r="G1580" i="4"/>
  <c r="H1067" i="4"/>
  <c r="G1544" i="4"/>
  <c r="O1544" i="4" s="1"/>
  <c r="P1544" i="4" s="1"/>
  <c r="H1031" i="4"/>
  <c r="N1031" i="4" s="1"/>
  <c r="G1508" i="4"/>
  <c r="H995" i="4"/>
  <c r="N995" i="4" s="1"/>
  <c r="G1472" i="4"/>
  <c r="H1075" i="4"/>
  <c r="N1075" i="4" s="1"/>
  <c r="H1585" i="4"/>
  <c r="N1585" i="4" s="1"/>
  <c r="H1591" i="4"/>
  <c r="N1591" i="4" s="1"/>
  <c r="H979" i="4"/>
  <c r="N979" i="4" s="1"/>
  <c r="H1099" i="4"/>
  <c r="N1099" i="4" s="1"/>
  <c r="F1576" i="4"/>
  <c r="H1042" i="4"/>
  <c r="N1042" i="4" s="1"/>
  <c r="G1519" i="4"/>
  <c r="H1025" i="4"/>
  <c r="N1025" i="4" s="1"/>
  <c r="G1502" i="4"/>
  <c r="H1575" i="4"/>
  <c r="N1575" i="4" s="1"/>
  <c r="H1061" i="4"/>
  <c r="N1061" i="4" s="1"/>
  <c r="G1538" i="4"/>
  <c r="H1026" i="4"/>
  <c r="N1026" i="4" s="1"/>
  <c r="G1503" i="4"/>
  <c r="G1567" i="4"/>
  <c r="G2044" i="4" s="1"/>
  <c r="O1090" i="4"/>
  <c r="P1090" i="4" s="1"/>
  <c r="H1052" i="4"/>
  <c r="N1052" i="4" s="1"/>
  <c r="G1529" i="4"/>
  <c r="H1069" i="4"/>
  <c r="N1069" i="4" s="1"/>
  <c r="G1546" i="4"/>
  <c r="H997" i="4"/>
  <c r="N997" i="4" s="1"/>
  <c r="G1474" i="4"/>
  <c r="H1097" i="4"/>
  <c r="N1097" i="4" s="1"/>
  <c r="G1574" i="4"/>
  <c r="H1013" i="4"/>
  <c r="N1013" i="4" s="1"/>
  <c r="G1490" i="4"/>
  <c r="H1110" i="4"/>
  <c r="N1110" i="4" s="1"/>
  <c r="F1587" i="4"/>
  <c r="H1058" i="4"/>
  <c r="N1058" i="4" s="1"/>
  <c r="G1535" i="4"/>
  <c r="H1051" i="4"/>
  <c r="N1051" i="4" s="1"/>
  <c r="G1528" i="4"/>
  <c r="H1034" i="4"/>
  <c r="N1034" i="4" s="1"/>
  <c r="G1511" i="4"/>
  <c r="H1046" i="4"/>
  <c r="N1046" i="4" s="1"/>
  <c r="G1523" i="4"/>
  <c r="H1072" i="4"/>
  <c r="N1072" i="4" s="1"/>
  <c r="G1549" i="4"/>
  <c r="H976" i="4"/>
  <c r="N976" i="4" s="1"/>
  <c r="G1453" i="4"/>
  <c r="H1077" i="4"/>
  <c r="N1077" i="4" s="1"/>
  <c r="G1554" i="4"/>
  <c r="O1077" i="4"/>
  <c r="P1077" i="4" s="1"/>
  <c r="H1041" i="4"/>
  <c r="N1041" i="4" s="1"/>
  <c r="G1518" i="4"/>
  <c r="H1005" i="4"/>
  <c r="N1005" i="4" s="1"/>
  <c r="G1482" i="4"/>
  <c r="H1590" i="4"/>
  <c r="N1590" i="4" s="1"/>
  <c r="H1102" i="4"/>
  <c r="N1102" i="4" s="1"/>
  <c r="F1579" i="4"/>
  <c r="H1032" i="4"/>
  <c r="N1032" i="4" s="1"/>
  <c r="G1509" i="4"/>
  <c r="H1027" i="4"/>
  <c r="N1027" i="4" s="1"/>
  <c r="G1504" i="4"/>
  <c r="H1573" i="4"/>
  <c r="N1573" i="4" s="1"/>
  <c r="H1016" i="4"/>
  <c r="N1016" i="4" s="1"/>
  <c r="G1493" i="4"/>
  <c r="H1066" i="4"/>
  <c r="N1066" i="4" s="1"/>
  <c r="G1543" i="4"/>
  <c r="H1047" i="4"/>
  <c r="N1047" i="4" s="1"/>
  <c r="G1524" i="4"/>
  <c r="H1011" i="4"/>
  <c r="N1011" i="4" s="1"/>
  <c r="G1488" i="4"/>
  <c r="H975" i="4"/>
  <c r="N975" i="4" s="1"/>
  <c r="G1452" i="4"/>
  <c r="H1119" i="4"/>
  <c r="N1119" i="4" s="1"/>
  <c r="F1596" i="4"/>
  <c r="H1012" i="4"/>
  <c r="N1012" i="4" s="1"/>
  <c r="G1489" i="4"/>
  <c r="H1062" i="4"/>
  <c r="N1062" i="4" s="1"/>
  <c r="G1539" i="4"/>
  <c r="H1100" i="4"/>
  <c r="N1100" i="4" s="1"/>
  <c r="G1577" i="4"/>
  <c r="H992" i="4"/>
  <c r="N992" i="4" s="1"/>
  <c r="G1469" i="4"/>
  <c r="H1091" i="4"/>
  <c r="N1091" i="4" s="1"/>
  <c r="G1568" i="4"/>
  <c r="H1055" i="4"/>
  <c r="N1055" i="4" s="1"/>
  <c r="G1532" i="4"/>
  <c r="H1019" i="4"/>
  <c r="N1019" i="4" s="1"/>
  <c r="G1496" i="4"/>
  <c r="H966" i="4"/>
  <c r="N966" i="4" s="1"/>
  <c r="G1443" i="4"/>
  <c r="H1116" i="4"/>
  <c r="N1116" i="4" s="1"/>
  <c r="F1593" i="4"/>
  <c r="H974" i="4"/>
  <c r="N974" i="4" s="1"/>
  <c r="G1451" i="4"/>
  <c r="H1600" i="4"/>
  <c r="N1600" i="4" s="1"/>
  <c r="H1112" i="4"/>
  <c r="N1112" i="4" s="1"/>
  <c r="H969" i="4"/>
  <c r="N969" i="4" s="1"/>
  <c r="F1446" i="4"/>
  <c r="F1923" i="4" s="1"/>
  <c r="H1030" i="4"/>
  <c r="N1030" i="4" s="1"/>
  <c r="G1507" i="4"/>
  <c r="H965" i="4"/>
  <c r="N965" i="4" s="1"/>
  <c r="G1442" i="4"/>
  <c r="H1085" i="4"/>
  <c r="N1085" i="4" s="1"/>
  <c r="G1562" i="4"/>
  <c r="O1085" i="4"/>
  <c r="P1085" i="4" s="1"/>
  <c r="H1095" i="4"/>
  <c r="N1095" i="4" s="1"/>
  <c r="H1117" i="4"/>
  <c r="N1117" i="4" s="1"/>
  <c r="H1101" i="4"/>
  <c r="N1101" i="4" s="1"/>
  <c r="C1125" i="4"/>
  <c r="C1602" i="4" s="1"/>
  <c r="C2079" i="4" s="1"/>
  <c r="C2556" i="4" s="1"/>
  <c r="C3033" i="4" s="1"/>
  <c r="C3510" i="4" s="1"/>
  <c r="C1124" i="4"/>
  <c r="C1601" i="4" s="1"/>
  <c r="C2078" i="4" s="1"/>
  <c r="C2555" i="4" s="1"/>
  <c r="C3032" i="4" s="1"/>
  <c r="C3509" i="4" s="1"/>
  <c r="H970" i="4"/>
  <c r="N970" i="4" s="1"/>
  <c r="H1126" i="4"/>
  <c r="N1126" i="4" s="1"/>
  <c r="H1090" i="4"/>
  <c r="N1090" i="4" s="1"/>
  <c r="D1071" i="4"/>
  <c r="D1548" i="4" s="1"/>
  <c r="D2025" i="4" s="1"/>
  <c r="D2502" i="4" s="1"/>
  <c r="D2979" i="4" s="1"/>
  <c r="D3456" i="4" s="1"/>
  <c r="C1404" i="4"/>
  <c r="C1881" i="4" s="1"/>
  <c r="C2358" i="4" s="1"/>
  <c r="C2835" i="4" s="1"/>
  <c r="C3312" i="4" s="1"/>
  <c r="C3789" i="4" s="1"/>
  <c r="C1119" i="4"/>
  <c r="C1596" i="4" s="1"/>
  <c r="C2073" i="4" s="1"/>
  <c r="C2550" i="4" s="1"/>
  <c r="C3027" i="4" s="1"/>
  <c r="C3504" i="4" s="1"/>
  <c r="C1122" i="4"/>
  <c r="C1599" i="4" s="1"/>
  <c r="C2076" i="4" s="1"/>
  <c r="C2553" i="4" s="1"/>
  <c r="C3030" i="4" s="1"/>
  <c r="C3507" i="4" s="1"/>
  <c r="C1068" i="4"/>
  <c r="C1545" i="4" s="1"/>
  <c r="C2022" i="4" s="1"/>
  <c r="C2499" i="4" s="1"/>
  <c r="C2976" i="4" s="1"/>
  <c r="C3453" i="4" s="1"/>
  <c r="D1075" i="4"/>
  <c r="D1552" i="4" s="1"/>
  <c r="D2029" i="4" s="1"/>
  <c r="D2506" i="4" s="1"/>
  <c r="D2983" i="4" s="1"/>
  <c r="D3460" i="4" s="1"/>
  <c r="C1080" i="4"/>
  <c r="C1557" i="4" s="1"/>
  <c r="C2034" i="4" s="1"/>
  <c r="C2511" i="4" s="1"/>
  <c r="C2988" i="4" s="1"/>
  <c r="C3465" i="4" s="1"/>
  <c r="H1107" i="4"/>
  <c r="N1107" i="4" s="1"/>
  <c r="H1113" i="4"/>
  <c r="N1113" i="4" s="1"/>
  <c r="D1068" i="4"/>
  <c r="D1545" i="4" s="1"/>
  <c r="D2022" i="4" s="1"/>
  <c r="D2499" i="4" s="1"/>
  <c r="D2976" i="4" s="1"/>
  <c r="D3453" i="4" s="1"/>
  <c r="C1126" i="4"/>
  <c r="C1603" i="4" s="1"/>
  <c r="C2080" i="4" s="1"/>
  <c r="C2557" i="4" s="1"/>
  <c r="C3034" i="4" s="1"/>
  <c r="C3511" i="4" s="1"/>
  <c r="C1117" i="4"/>
  <c r="C1594" i="4" s="1"/>
  <c r="C2071" i="4" s="1"/>
  <c r="C2548" i="4" s="1"/>
  <c r="C3025" i="4" s="1"/>
  <c r="C3502" i="4" s="1"/>
  <c r="C1120" i="4"/>
  <c r="C1597" i="4" s="1"/>
  <c r="C2074" i="4" s="1"/>
  <c r="C2551" i="4" s="1"/>
  <c r="C3028" i="4" s="1"/>
  <c r="C3505" i="4" s="1"/>
  <c r="H1114" i="4"/>
  <c r="N1114" i="4" s="1"/>
  <c r="H1122" i="4"/>
  <c r="N1122" i="4" s="1"/>
  <c r="C1401" i="4"/>
  <c r="C1878" i="4" s="1"/>
  <c r="C2355" i="4" s="1"/>
  <c r="C2832" i="4" s="1"/>
  <c r="C3309" i="4" s="1"/>
  <c r="C3786" i="4" s="1"/>
  <c r="C1116" i="4"/>
  <c r="C1593" i="4" s="1"/>
  <c r="C2070" i="4" s="1"/>
  <c r="C2547" i="4" s="1"/>
  <c r="C3024" i="4" s="1"/>
  <c r="C3501" i="4" s="1"/>
  <c r="C1121" i="4"/>
  <c r="C1598" i="4" s="1"/>
  <c r="C2075" i="4" s="1"/>
  <c r="C2552" i="4" s="1"/>
  <c r="C3029" i="4" s="1"/>
  <c r="C3506" i="4" s="1"/>
  <c r="C1127" i="4"/>
  <c r="C1604" i="4" s="1"/>
  <c r="C2081" i="4" s="1"/>
  <c r="C2558" i="4" s="1"/>
  <c r="C3035" i="4" s="1"/>
  <c r="C3512" i="4" s="1"/>
  <c r="C1405" i="4"/>
  <c r="C1882" i="4" s="1"/>
  <c r="C2359" i="4" s="1"/>
  <c r="C2836" i="4" s="1"/>
  <c r="C3313" i="4" s="1"/>
  <c r="C3790" i="4" s="1"/>
  <c r="D1112" i="4"/>
  <c r="D1589" i="4" s="1"/>
  <c r="D2066" i="4" s="1"/>
  <c r="D2543" i="4" s="1"/>
  <c r="D3020" i="4" s="1"/>
  <c r="D3497" i="4" s="1"/>
  <c r="D1074" i="4"/>
  <c r="D1551" i="4" s="1"/>
  <c r="D2028" i="4" s="1"/>
  <c r="D2505" i="4" s="1"/>
  <c r="D2982" i="4" s="1"/>
  <c r="D3459" i="4" s="1"/>
  <c r="D1111" i="4"/>
  <c r="D1588" i="4" s="1"/>
  <c r="D2065" i="4" s="1"/>
  <c r="D2542" i="4" s="1"/>
  <c r="D3019" i="4" s="1"/>
  <c r="D3496" i="4" s="1"/>
  <c r="H1404" i="4"/>
  <c r="N1404" i="4" s="1"/>
  <c r="C1123" i="4"/>
  <c r="C1600" i="4" s="1"/>
  <c r="C2077" i="4" s="1"/>
  <c r="C2554" i="4" s="1"/>
  <c r="C3031" i="4" s="1"/>
  <c r="C3508" i="4" s="1"/>
  <c r="C1115" i="4"/>
  <c r="C1592" i="4" s="1"/>
  <c r="C2069" i="4" s="1"/>
  <c r="C2546" i="4" s="1"/>
  <c r="C3023" i="4" s="1"/>
  <c r="C3500" i="4" s="1"/>
  <c r="C1092" i="4"/>
  <c r="C1569" i="4" s="1"/>
  <c r="C2046" i="4" s="1"/>
  <c r="C2523" i="4" s="1"/>
  <c r="C3000" i="4" s="1"/>
  <c r="C3477" i="4" s="1"/>
  <c r="C1108" i="4"/>
  <c r="C1585" i="4" s="1"/>
  <c r="C2062" i="4" s="1"/>
  <c r="C2539" i="4" s="1"/>
  <c r="C3016" i="4" s="1"/>
  <c r="C3493" i="4" s="1"/>
  <c r="H1120" i="4"/>
  <c r="N1120" i="4" s="1"/>
  <c r="H963" i="4"/>
  <c r="H1098" i="4"/>
  <c r="N1098" i="4" s="1"/>
  <c r="H1096" i="4"/>
  <c r="N1096" i="4" s="1"/>
  <c r="D1079" i="4"/>
  <c r="D1556" i="4" s="1"/>
  <c r="D2033" i="4" s="1"/>
  <c r="D2510" i="4" s="1"/>
  <c r="D2987" i="4" s="1"/>
  <c r="D3464" i="4" s="1"/>
  <c r="C1403" i="4"/>
  <c r="C1880" i="4" s="1"/>
  <c r="C2357" i="4" s="1"/>
  <c r="C2834" i="4" s="1"/>
  <c r="C3311" i="4" s="1"/>
  <c r="C3788" i="4" s="1"/>
  <c r="C1118" i="4"/>
  <c r="C1595" i="4" s="1"/>
  <c r="C2072" i="4" s="1"/>
  <c r="C2549" i="4" s="1"/>
  <c r="C3026" i="4" s="1"/>
  <c r="C3503" i="4" s="1"/>
  <c r="C1402" i="4"/>
  <c r="C1879" i="4" s="1"/>
  <c r="C2356" i="4" s="1"/>
  <c r="C2833" i="4" s="1"/>
  <c r="C3310" i="4" s="1"/>
  <c r="C3787" i="4" s="1"/>
  <c r="H1105" i="4"/>
  <c r="N1105" i="4" s="1"/>
  <c r="H1123" i="4"/>
  <c r="N1123" i="4" s="1"/>
  <c r="H1108" i="4"/>
  <c r="N1108" i="4" s="1"/>
  <c r="H1125" i="4"/>
  <c r="N1125" i="4" s="1"/>
  <c r="H968" i="4"/>
  <c r="N968" i="4" s="1"/>
  <c r="E53" i="2"/>
  <c r="G53" i="2" s="1"/>
  <c r="D156" i="3"/>
  <c r="C155" i="4"/>
  <c r="C632" i="4" s="1"/>
  <c r="D51" i="2"/>
  <c r="D17" i="2"/>
  <c r="C121" i="4"/>
  <c r="C598" i="4" s="1"/>
  <c r="D128" i="3"/>
  <c r="C127" i="4"/>
  <c r="C604" i="4" s="1"/>
  <c r="D23" i="2"/>
  <c r="F159" i="3"/>
  <c r="D159" i="4" s="1"/>
  <c r="D636" i="4" s="1"/>
  <c r="E54" i="2"/>
  <c r="G54" i="2" s="1"/>
  <c r="F128" i="3"/>
  <c r="D128" i="4" s="1"/>
  <c r="E23" i="2"/>
  <c r="G23" i="2" s="1"/>
  <c r="D603" i="4"/>
  <c r="H3016" i="4" l="1"/>
  <c r="N3016" i="4" s="1"/>
  <c r="F3493" i="4"/>
  <c r="H3493" i="4" s="1"/>
  <c r="N3493" i="4" s="1"/>
  <c r="H3312" i="4"/>
  <c r="N3312" i="4" s="1"/>
  <c r="F3789" i="4"/>
  <c r="H3789" i="4" s="1"/>
  <c r="N3789" i="4" s="1"/>
  <c r="H2889" i="4"/>
  <c r="N2889" i="4" s="1"/>
  <c r="F3366" i="4"/>
  <c r="H3366" i="4" s="1"/>
  <c r="N3366" i="4" s="1"/>
  <c r="H2887" i="4"/>
  <c r="N2887" i="4" s="1"/>
  <c r="F3364" i="4"/>
  <c r="H3364" i="4" s="1"/>
  <c r="N3364" i="4" s="1"/>
  <c r="H3030" i="4"/>
  <c r="N3030" i="4" s="1"/>
  <c r="F3507" i="4"/>
  <c r="H3507" i="4" s="1"/>
  <c r="N3507" i="4" s="1"/>
  <c r="H3025" i="4"/>
  <c r="N3025" i="4" s="1"/>
  <c r="F3502" i="4"/>
  <c r="H3502" i="4" s="1"/>
  <c r="N3502" i="4" s="1"/>
  <c r="H3015" i="4"/>
  <c r="N3015" i="4" s="1"/>
  <c r="F3492" i="4"/>
  <c r="H3492" i="4" s="1"/>
  <c r="N3492" i="4" s="1"/>
  <c r="H1960" i="4"/>
  <c r="N1960" i="4" s="1"/>
  <c r="F2437" i="4"/>
  <c r="H1923" i="4"/>
  <c r="N1923" i="4" s="1"/>
  <c r="F2400" i="4"/>
  <c r="F2877" i="4" s="1"/>
  <c r="F3354" i="4" s="1"/>
  <c r="H2043" i="4"/>
  <c r="N2043" i="4" s="1"/>
  <c r="G2520" i="4"/>
  <c r="H1947" i="4"/>
  <c r="N1947" i="4" s="1"/>
  <c r="G2424" i="4"/>
  <c r="H1964" i="4"/>
  <c r="N1964" i="4" s="1"/>
  <c r="F2441" i="4"/>
  <c r="H1942" i="4"/>
  <c r="N1942" i="4" s="1"/>
  <c r="F2419" i="4"/>
  <c r="H2044" i="4"/>
  <c r="N2044" i="4" s="1"/>
  <c r="G2521" i="4"/>
  <c r="H1487" i="4"/>
  <c r="N1487" i="4" s="1"/>
  <c r="H1577" i="4"/>
  <c r="N1577" i="4" s="1"/>
  <c r="G2054" i="4"/>
  <c r="H1442" i="4"/>
  <c r="N1442" i="4" s="1"/>
  <c r="G1919" i="4"/>
  <c r="H1443" i="4"/>
  <c r="N1443" i="4" s="1"/>
  <c r="G1920" i="4"/>
  <c r="H1539" i="4"/>
  <c r="N1539" i="4" s="1"/>
  <c r="G2016" i="4"/>
  <c r="H1482" i="4"/>
  <c r="N1482" i="4" s="1"/>
  <c r="G1959" i="4"/>
  <c r="H1472" i="4"/>
  <c r="N1472" i="4" s="1"/>
  <c r="G1949" i="4"/>
  <c r="H1580" i="4"/>
  <c r="N1580" i="4" s="1"/>
  <c r="G2057" i="4"/>
  <c r="H1464" i="4"/>
  <c r="N1464" i="4" s="1"/>
  <c r="G1941" i="4"/>
  <c r="H1459" i="4"/>
  <c r="N1459" i="4" s="1"/>
  <c r="G1936" i="4"/>
  <c r="H1560" i="4"/>
  <c r="N1560" i="4" s="1"/>
  <c r="G2037" i="4"/>
  <c r="H1515" i="4"/>
  <c r="N1515" i="4" s="1"/>
  <c r="G1992" i="4"/>
  <c r="H1557" i="4"/>
  <c r="N1557" i="4" s="1"/>
  <c r="G2034" i="4"/>
  <c r="H1525" i="4"/>
  <c r="N1525" i="4" s="1"/>
  <c r="G2002" i="4"/>
  <c r="H1479" i="4"/>
  <c r="N1479" i="4" s="1"/>
  <c r="G1956" i="4"/>
  <c r="H1878" i="4"/>
  <c r="N1878" i="4" s="1"/>
  <c r="F2355" i="4"/>
  <c r="H1461" i="4"/>
  <c r="N1461" i="4" s="1"/>
  <c r="G1938" i="4"/>
  <c r="H1509" i="4"/>
  <c r="N1509" i="4" s="1"/>
  <c r="G1986" i="4"/>
  <c r="H1453" i="4"/>
  <c r="N1453" i="4" s="1"/>
  <c r="G1930" i="4"/>
  <c r="H1511" i="4"/>
  <c r="N1511" i="4" s="1"/>
  <c r="G1988" i="4"/>
  <c r="H1587" i="4"/>
  <c r="N1587" i="4" s="1"/>
  <c r="F2064" i="4"/>
  <c r="H1474" i="4"/>
  <c r="N1474" i="4" s="1"/>
  <c r="G1951" i="4"/>
  <c r="H1879" i="4"/>
  <c r="N1879" i="4" s="1"/>
  <c r="G2356" i="4"/>
  <c r="H1530" i="4"/>
  <c r="N1530" i="4" s="1"/>
  <c r="G2007" i="4"/>
  <c r="H1558" i="4"/>
  <c r="N1558" i="4" s="1"/>
  <c r="G2035" i="4"/>
  <c r="H1569" i="4"/>
  <c r="N1569" i="4" s="1"/>
  <c r="F2046" i="4"/>
  <c r="H1476" i="4"/>
  <c r="N1476" i="4" s="1"/>
  <c r="G1953" i="4"/>
  <c r="H1473" i="4"/>
  <c r="N1473" i="4" s="1"/>
  <c r="G1950" i="4"/>
  <c r="H1467" i="4"/>
  <c r="N1467" i="4" s="1"/>
  <c r="G1944" i="4"/>
  <c r="H1463" i="4"/>
  <c r="N1463" i="4" s="1"/>
  <c r="G1940" i="4"/>
  <c r="H1462" i="4"/>
  <c r="N1462" i="4" s="1"/>
  <c r="G1939" i="4"/>
  <c r="H1471" i="4"/>
  <c r="N1471" i="4" s="1"/>
  <c r="G1948" i="4"/>
  <c r="H1465" i="4"/>
  <c r="N1465" i="4" s="1"/>
  <c r="H1483" i="4"/>
  <c r="N1483" i="4" s="1"/>
  <c r="H1562" i="4"/>
  <c r="N1562" i="4" s="1"/>
  <c r="G2039" i="4"/>
  <c r="H1596" i="4"/>
  <c r="N1596" i="4" s="1"/>
  <c r="F2073" i="4"/>
  <c r="H1568" i="4"/>
  <c r="N1568" i="4" s="1"/>
  <c r="G2045" i="4"/>
  <c r="H1452" i="4"/>
  <c r="N1452" i="4" s="1"/>
  <c r="G1929" i="4"/>
  <c r="H1543" i="4"/>
  <c r="N1543" i="4" s="1"/>
  <c r="G2020" i="4"/>
  <c r="H1576" i="4"/>
  <c r="N1576" i="4" s="1"/>
  <c r="F2053" i="4"/>
  <c r="H1565" i="4"/>
  <c r="N1565" i="4" s="1"/>
  <c r="G2042" i="4"/>
  <c r="H1468" i="4"/>
  <c r="N1468" i="4" s="1"/>
  <c r="G1945" i="4"/>
  <c r="H1526" i="4"/>
  <c r="N1526" i="4" s="1"/>
  <c r="G2003" i="4"/>
  <c r="H1450" i="4"/>
  <c r="N1450" i="4" s="1"/>
  <c r="G1927" i="4"/>
  <c r="H1555" i="4"/>
  <c r="N1555" i="4" s="1"/>
  <c r="G2032" i="4"/>
  <c r="H1441" i="4"/>
  <c r="N1441" i="4" s="1"/>
  <c r="G1918" i="4"/>
  <c r="H1492" i="4"/>
  <c r="N1492" i="4" s="1"/>
  <c r="G1969" i="4"/>
  <c r="H1440" i="4"/>
  <c r="N1440" i="4" s="1"/>
  <c r="G1917" i="4"/>
  <c r="G2394" i="4" s="1"/>
  <c r="G2871" i="4" s="1"/>
  <c r="G3348" i="4" s="1"/>
  <c r="H1507" i="4"/>
  <c r="N1507" i="4" s="1"/>
  <c r="G1984" i="4"/>
  <c r="H1451" i="4"/>
  <c r="N1451" i="4" s="1"/>
  <c r="G1928" i="4"/>
  <c r="H1496" i="4"/>
  <c r="N1496" i="4" s="1"/>
  <c r="G1973" i="4"/>
  <c r="H1469" i="4"/>
  <c r="N1469" i="4" s="1"/>
  <c r="G1946" i="4"/>
  <c r="H1489" i="4"/>
  <c r="N1489" i="4" s="1"/>
  <c r="G1966" i="4"/>
  <c r="H1488" i="4"/>
  <c r="N1488" i="4" s="1"/>
  <c r="G1965" i="4"/>
  <c r="H1493" i="4"/>
  <c r="N1493" i="4" s="1"/>
  <c r="G1970" i="4"/>
  <c r="H1518" i="4"/>
  <c r="N1518" i="4" s="1"/>
  <c r="G1995" i="4"/>
  <c r="H1502" i="4"/>
  <c r="N1502" i="4" s="1"/>
  <c r="G1979" i="4"/>
  <c r="H1508" i="4"/>
  <c r="N1508" i="4" s="1"/>
  <c r="G1985" i="4"/>
  <c r="H1481" i="4"/>
  <c r="N1481" i="4" s="1"/>
  <c r="G1958" i="4"/>
  <c r="H1501" i="4"/>
  <c r="N1501" i="4" s="1"/>
  <c r="G1978" i="4"/>
  <c r="H1500" i="4"/>
  <c r="N1500" i="4" s="1"/>
  <c r="G1977" i="4"/>
  <c r="H1495" i="4"/>
  <c r="N1495" i="4" s="1"/>
  <c r="G1972" i="4"/>
  <c r="H1486" i="4"/>
  <c r="N1486" i="4" s="1"/>
  <c r="G1963" i="4"/>
  <c r="H1527" i="4"/>
  <c r="N1527" i="4" s="1"/>
  <c r="G2004" i="4"/>
  <c r="H1588" i="4"/>
  <c r="N1588" i="4" s="1"/>
  <c r="F2065" i="4"/>
  <c r="H1556" i="4"/>
  <c r="N1556" i="4" s="1"/>
  <c r="G2033" i="4"/>
  <c r="H1513" i="4"/>
  <c r="N1513" i="4" s="1"/>
  <c r="G1990" i="4"/>
  <c r="H1506" i="4"/>
  <c r="N1506" i="4" s="1"/>
  <c r="G1983" i="4"/>
  <c r="H1477" i="4"/>
  <c r="N1477" i="4" s="1"/>
  <c r="G1954" i="4"/>
  <c r="H1478" i="4"/>
  <c r="N1478" i="4" s="1"/>
  <c r="G1955" i="4"/>
  <c r="H1533" i="4"/>
  <c r="N1533" i="4" s="1"/>
  <c r="G2010" i="4"/>
  <c r="H1579" i="4"/>
  <c r="N1579" i="4" s="1"/>
  <c r="F2056" i="4"/>
  <c r="H1549" i="4"/>
  <c r="N1549" i="4" s="1"/>
  <c r="G2026" i="4"/>
  <c r="H1528" i="4"/>
  <c r="N1528" i="4" s="1"/>
  <c r="G2005" i="4"/>
  <c r="H1490" i="4"/>
  <c r="N1490" i="4" s="1"/>
  <c r="G1967" i="4"/>
  <c r="H1546" i="4"/>
  <c r="N1546" i="4" s="1"/>
  <c r="G2023" i="4"/>
  <c r="H1503" i="4"/>
  <c r="N1503" i="4" s="1"/>
  <c r="G1980" i="4"/>
  <c r="H1563" i="4"/>
  <c r="N1563" i="4" s="1"/>
  <c r="G2040" i="4"/>
  <c r="H1505" i="4"/>
  <c r="N1505" i="4" s="1"/>
  <c r="G1982" i="4"/>
  <c r="H1559" i="4"/>
  <c r="N1559" i="4" s="1"/>
  <c r="G2036" i="4"/>
  <c r="H1882" i="4"/>
  <c r="N1882" i="4" s="1"/>
  <c r="G2359" i="4"/>
  <c r="H1457" i="4"/>
  <c r="N1457" i="4" s="1"/>
  <c r="G1934" i="4"/>
  <c r="H1514" i="4"/>
  <c r="N1514" i="4" s="1"/>
  <c r="G1991" i="4"/>
  <c r="H1484" i="4"/>
  <c r="N1484" i="4" s="1"/>
  <c r="G1961" i="4"/>
  <c r="H1512" i="4"/>
  <c r="N1512" i="4" s="1"/>
  <c r="G1989" i="4"/>
  <c r="H1583" i="4"/>
  <c r="N1583" i="4" s="1"/>
  <c r="G2060" i="4"/>
  <c r="H1517" i="4"/>
  <c r="N1517" i="4" s="1"/>
  <c r="G1994" i="4"/>
  <c r="H1564" i="4"/>
  <c r="N1564" i="4" s="1"/>
  <c r="G2041" i="4"/>
  <c r="H1561" i="4"/>
  <c r="N1561" i="4" s="1"/>
  <c r="G2038" i="4"/>
  <c r="H1498" i="4"/>
  <c r="N1498" i="4" s="1"/>
  <c r="G1975" i="4"/>
  <c r="H1541" i="4"/>
  <c r="N1541" i="4" s="1"/>
  <c r="G2018" i="4"/>
  <c r="H1532" i="4"/>
  <c r="N1532" i="4" s="1"/>
  <c r="G2009" i="4"/>
  <c r="H1524" i="4"/>
  <c r="N1524" i="4" s="1"/>
  <c r="G2001" i="4"/>
  <c r="H1519" i="4"/>
  <c r="N1519" i="4" s="1"/>
  <c r="G1996" i="4"/>
  <c r="H1544" i="4"/>
  <c r="N1544" i="4" s="1"/>
  <c r="G2021" i="4"/>
  <c r="H1595" i="4"/>
  <c r="N1595" i="4" s="1"/>
  <c r="G2072" i="4"/>
  <c r="H1598" i="4"/>
  <c r="N1598" i="4" s="1"/>
  <c r="G2075" i="4"/>
  <c r="H1536" i="4"/>
  <c r="N1536" i="4" s="1"/>
  <c r="G2013" i="4"/>
  <c r="H1466" i="4"/>
  <c r="N1466" i="4" s="1"/>
  <c r="G1943" i="4"/>
  <c r="H1522" i="4"/>
  <c r="N1522" i="4" s="1"/>
  <c r="G1999" i="4"/>
  <c r="H1601" i="4"/>
  <c r="N1601" i="4" s="1"/>
  <c r="G2078" i="4"/>
  <c r="H1480" i="4"/>
  <c r="N1480" i="4" s="1"/>
  <c r="G1957" i="4"/>
  <c r="H1553" i="4"/>
  <c r="N1553" i="4" s="1"/>
  <c r="G2030" i="4"/>
  <c r="H1570" i="4"/>
  <c r="N1570" i="4" s="1"/>
  <c r="F2047" i="4"/>
  <c r="H1542" i="4"/>
  <c r="N1542" i="4" s="1"/>
  <c r="G2019" i="4"/>
  <c r="H1880" i="4"/>
  <c r="N1880" i="4" s="1"/>
  <c r="F2357" i="4"/>
  <c r="H1586" i="4"/>
  <c r="N1586" i="4" s="1"/>
  <c r="G2063" i="4"/>
  <c r="H1550" i="4"/>
  <c r="N1550" i="4" s="1"/>
  <c r="G2027" i="4"/>
  <c r="H1581" i="4"/>
  <c r="N1581" i="4" s="1"/>
  <c r="F2058" i="4"/>
  <c r="H1593" i="4"/>
  <c r="N1593" i="4" s="1"/>
  <c r="F2070" i="4"/>
  <c r="H1504" i="4"/>
  <c r="N1504" i="4" s="1"/>
  <c r="G1981" i="4"/>
  <c r="H1554" i="4"/>
  <c r="N1554" i="4" s="1"/>
  <c r="G2031" i="4"/>
  <c r="H1523" i="4"/>
  <c r="N1523" i="4" s="1"/>
  <c r="G2000" i="4"/>
  <c r="H1535" i="4"/>
  <c r="N1535" i="4" s="1"/>
  <c r="G2012" i="4"/>
  <c r="H1574" i="4"/>
  <c r="N1574" i="4" s="1"/>
  <c r="G2051" i="4"/>
  <c r="H1529" i="4"/>
  <c r="N1529" i="4" s="1"/>
  <c r="G2006" i="4"/>
  <c r="H1538" i="4"/>
  <c r="N1538" i="4" s="1"/>
  <c r="G2015" i="4"/>
  <c r="H1531" i="4"/>
  <c r="N1531" i="4" s="1"/>
  <c r="G2008" i="4"/>
  <c r="H1540" i="4"/>
  <c r="N1540" i="4" s="1"/>
  <c r="G2017" i="4"/>
  <c r="H1494" i="4"/>
  <c r="N1494" i="4" s="1"/>
  <c r="G1971" i="4"/>
  <c r="H1520" i="4"/>
  <c r="N1520" i="4" s="1"/>
  <c r="G1997" i="4"/>
  <c r="H1548" i="4"/>
  <c r="N1548" i="4" s="1"/>
  <c r="G2025" i="4"/>
  <c r="H1551" i="4"/>
  <c r="N1551" i="4" s="1"/>
  <c r="G2028" i="4"/>
  <c r="H1444" i="4"/>
  <c r="N1444" i="4" s="1"/>
  <c r="G1921" i="4"/>
  <c r="H1534" i="4"/>
  <c r="N1534" i="4" s="1"/>
  <c r="G2011" i="4"/>
  <c r="H1491" i="4"/>
  <c r="N1491" i="4" s="1"/>
  <c r="G1968" i="4"/>
  <c r="H1567" i="4"/>
  <c r="N1567" i="4" s="1"/>
  <c r="O1567" i="4"/>
  <c r="P1567" i="4" s="1"/>
  <c r="H1566" i="4"/>
  <c r="N1566" i="4" s="1"/>
  <c r="O1566" i="4"/>
  <c r="P1566" i="4" s="1"/>
  <c r="H1446" i="4"/>
  <c r="N1446" i="4" s="1"/>
  <c r="G1913" i="4"/>
  <c r="C1081" i="4"/>
  <c r="C1558" i="4" s="1"/>
  <c r="C2035" i="4" s="1"/>
  <c r="C2512" i="4" s="1"/>
  <c r="C2989" i="4" s="1"/>
  <c r="C3466" i="4" s="1"/>
  <c r="C1075" i="4"/>
  <c r="C1552" i="4" s="1"/>
  <c r="C2029" i="4" s="1"/>
  <c r="C2506" i="4" s="1"/>
  <c r="C2983" i="4" s="1"/>
  <c r="C3460" i="4" s="1"/>
  <c r="N963" i="4"/>
  <c r="D1080" i="4"/>
  <c r="D1557" i="4" s="1"/>
  <c r="D2034" i="4" s="1"/>
  <c r="D2511" i="4" s="1"/>
  <c r="D2988" i="4" s="1"/>
  <c r="D3465" i="4" s="1"/>
  <c r="D1113" i="4"/>
  <c r="D1590" i="4" s="1"/>
  <c r="D2067" i="4" s="1"/>
  <c r="D2544" i="4" s="1"/>
  <c r="D3021" i="4" s="1"/>
  <c r="D3498" i="4" s="1"/>
  <c r="C1109" i="4"/>
  <c r="C1586" i="4" s="1"/>
  <c r="C2063" i="4" s="1"/>
  <c r="C2540" i="4" s="1"/>
  <c r="C3017" i="4" s="1"/>
  <c r="C3494" i="4" s="1"/>
  <c r="D129" i="3"/>
  <c r="C128" i="4"/>
  <c r="C605" i="4" s="1"/>
  <c r="D24" i="2"/>
  <c r="D157" i="3"/>
  <c r="D52" i="2"/>
  <c r="C156" i="4"/>
  <c r="C633" i="4" s="1"/>
  <c r="F129" i="3"/>
  <c r="D129" i="4" s="1"/>
  <c r="E24" i="2"/>
  <c r="G24" i="2" s="1"/>
  <c r="E55" i="2"/>
  <c r="G55" i="2" s="1"/>
  <c r="D604" i="4"/>
  <c r="H3354" i="4" l="1"/>
  <c r="N3354" i="4" s="1"/>
  <c r="H3348" i="4"/>
  <c r="H2871" i="4"/>
  <c r="H2441" i="4"/>
  <c r="N2441" i="4" s="1"/>
  <c r="F2918" i="4"/>
  <c r="H2877" i="4"/>
  <c r="N2877" i="4" s="1"/>
  <c r="H2521" i="4"/>
  <c r="N2521" i="4" s="1"/>
  <c r="G2998" i="4"/>
  <c r="H2424" i="4"/>
  <c r="N2424" i="4" s="1"/>
  <c r="G2901" i="4"/>
  <c r="H2437" i="4"/>
  <c r="N2437" i="4" s="1"/>
  <c r="F2914" i="4"/>
  <c r="H2419" i="4"/>
  <c r="N2419" i="4" s="1"/>
  <c r="F2896" i="4"/>
  <c r="H2520" i="4"/>
  <c r="N2520" i="4" s="1"/>
  <c r="G2997" i="4"/>
  <c r="H1968" i="4"/>
  <c r="N1968" i="4" s="1"/>
  <c r="G2445" i="4"/>
  <c r="H1971" i="4"/>
  <c r="N1971" i="4" s="1"/>
  <c r="G2448" i="4"/>
  <c r="H2012" i="4"/>
  <c r="N2012" i="4" s="1"/>
  <c r="G2489" i="4"/>
  <c r="H2027" i="4"/>
  <c r="N2027" i="4" s="1"/>
  <c r="G2504" i="4"/>
  <c r="H1957" i="4"/>
  <c r="N1957" i="4" s="1"/>
  <c r="G2434" i="4"/>
  <c r="H2072" i="4"/>
  <c r="N2072" i="4" s="1"/>
  <c r="G2549" i="4"/>
  <c r="H1975" i="4"/>
  <c r="N1975" i="4" s="1"/>
  <c r="G2452" i="4"/>
  <c r="H2359" i="4"/>
  <c r="N2359" i="4" s="1"/>
  <c r="G2836" i="4"/>
  <c r="H1967" i="4"/>
  <c r="N1967" i="4" s="1"/>
  <c r="G2444" i="4"/>
  <c r="H1954" i="4"/>
  <c r="N1954" i="4" s="1"/>
  <c r="G2431" i="4"/>
  <c r="H1978" i="4"/>
  <c r="N1978" i="4" s="1"/>
  <c r="G2455" i="4"/>
  <c r="H2394" i="4"/>
  <c r="H1945" i="4"/>
  <c r="N1945" i="4" s="1"/>
  <c r="G2422" i="4"/>
  <c r="H1948" i="4"/>
  <c r="N1948" i="4" s="1"/>
  <c r="G2425" i="4"/>
  <c r="H2356" i="4"/>
  <c r="N2356" i="4" s="1"/>
  <c r="G2833" i="4"/>
  <c r="H2002" i="4"/>
  <c r="N2002" i="4" s="1"/>
  <c r="G2479" i="4"/>
  <c r="H2400" i="4"/>
  <c r="N2400" i="4" s="1"/>
  <c r="H2028" i="4"/>
  <c r="N2028" i="4" s="1"/>
  <c r="G2505" i="4"/>
  <c r="H2015" i="4"/>
  <c r="N2015" i="4" s="1"/>
  <c r="G2492" i="4"/>
  <c r="H1981" i="4"/>
  <c r="N1981" i="4" s="1"/>
  <c r="G2458" i="4"/>
  <c r="H2019" i="4"/>
  <c r="N2019" i="4" s="1"/>
  <c r="G2496" i="4"/>
  <c r="H1943" i="4"/>
  <c r="N1943" i="4" s="1"/>
  <c r="G2420" i="4"/>
  <c r="H2001" i="4"/>
  <c r="N2001" i="4" s="1"/>
  <c r="G2478" i="4"/>
  <c r="H1994" i="4"/>
  <c r="N1994" i="4" s="1"/>
  <c r="G2471" i="4"/>
  <c r="H1961" i="4"/>
  <c r="N1961" i="4" s="1"/>
  <c r="G2438" i="4"/>
  <c r="H2040" i="4"/>
  <c r="N2040" i="4" s="1"/>
  <c r="G2517" i="4"/>
  <c r="H2056" i="4"/>
  <c r="N2056" i="4" s="1"/>
  <c r="F2533" i="4"/>
  <c r="H2033" i="4"/>
  <c r="N2033" i="4" s="1"/>
  <c r="G2510" i="4"/>
  <c r="H1963" i="4"/>
  <c r="N1963" i="4" s="1"/>
  <c r="G2440" i="4"/>
  <c r="H1979" i="4"/>
  <c r="N1979" i="4" s="1"/>
  <c r="G2456" i="4"/>
  <c r="H1965" i="4"/>
  <c r="N1965" i="4" s="1"/>
  <c r="G2442" i="4"/>
  <c r="H1973" i="4"/>
  <c r="N1973" i="4" s="1"/>
  <c r="G2450" i="4"/>
  <c r="H2032" i="4"/>
  <c r="N2032" i="4" s="1"/>
  <c r="G2509" i="4"/>
  <c r="H2020" i="4"/>
  <c r="N2020" i="4" s="1"/>
  <c r="G2497" i="4"/>
  <c r="H2073" i="4"/>
  <c r="N2073" i="4" s="1"/>
  <c r="F2550" i="4"/>
  <c r="H1944" i="4"/>
  <c r="N1944" i="4" s="1"/>
  <c r="G2421" i="4"/>
  <c r="H2046" i="4"/>
  <c r="N2046" i="4" s="1"/>
  <c r="F2523" i="4"/>
  <c r="H1988" i="4"/>
  <c r="N1988" i="4" s="1"/>
  <c r="G2465" i="4"/>
  <c r="H1938" i="4"/>
  <c r="N1938" i="4" s="1"/>
  <c r="G2415" i="4"/>
  <c r="H2037" i="4"/>
  <c r="N2037" i="4" s="1"/>
  <c r="G2514" i="4"/>
  <c r="H2057" i="4"/>
  <c r="N2057" i="4" s="1"/>
  <c r="G2534" i="4"/>
  <c r="H2016" i="4"/>
  <c r="N2016" i="4" s="1"/>
  <c r="G2493" i="4"/>
  <c r="H2054" i="4"/>
  <c r="N2054" i="4" s="1"/>
  <c r="G2531" i="4"/>
  <c r="H2011" i="4"/>
  <c r="N2011" i="4" s="1"/>
  <c r="G2488" i="4"/>
  <c r="H2025" i="4"/>
  <c r="N2025" i="4" s="1"/>
  <c r="G2502" i="4"/>
  <c r="H2017" i="4"/>
  <c r="N2017" i="4" s="1"/>
  <c r="G2494" i="4"/>
  <c r="H2006" i="4"/>
  <c r="N2006" i="4" s="1"/>
  <c r="G2483" i="4"/>
  <c r="H2000" i="4"/>
  <c r="N2000" i="4" s="1"/>
  <c r="G2477" i="4"/>
  <c r="H2070" i="4"/>
  <c r="N2070" i="4" s="1"/>
  <c r="F2547" i="4"/>
  <c r="H2063" i="4"/>
  <c r="N2063" i="4" s="1"/>
  <c r="G2540" i="4"/>
  <c r="H2047" i="4"/>
  <c r="N2047" i="4" s="1"/>
  <c r="F2524" i="4"/>
  <c r="H2078" i="4"/>
  <c r="N2078" i="4" s="1"/>
  <c r="G2555" i="4"/>
  <c r="H2013" i="4"/>
  <c r="N2013" i="4" s="1"/>
  <c r="G2490" i="4"/>
  <c r="H2021" i="4"/>
  <c r="N2021" i="4" s="1"/>
  <c r="G2498" i="4"/>
  <c r="O2021" i="4"/>
  <c r="P2021" i="4" s="1"/>
  <c r="H2009" i="4"/>
  <c r="N2009" i="4" s="1"/>
  <c r="G2486" i="4"/>
  <c r="H2038" i="4"/>
  <c r="N2038" i="4" s="1"/>
  <c r="G2515" i="4"/>
  <c r="H2060" i="4"/>
  <c r="N2060" i="4" s="1"/>
  <c r="G2537" i="4"/>
  <c r="H1991" i="4"/>
  <c r="N1991" i="4" s="1"/>
  <c r="G2468" i="4"/>
  <c r="H2036" i="4"/>
  <c r="N2036" i="4" s="1"/>
  <c r="G2513" i="4"/>
  <c r="H1980" i="4"/>
  <c r="N1980" i="4" s="1"/>
  <c r="G2457" i="4"/>
  <c r="H2005" i="4"/>
  <c r="N2005" i="4" s="1"/>
  <c r="G2482" i="4"/>
  <c r="H2010" i="4"/>
  <c r="N2010" i="4" s="1"/>
  <c r="G2487" i="4"/>
  <c r="H1983" i="4"/>
  <c r="N1983" i="4" s="1"/>
  <c r="G2460" i="4"/>
  <c r="H2065" i="4"/>
  <c r="N2065" i="4" s="1"/>
  <c r="F2542" i="4"/>
  <c r="H1972" i="4"/>
  <c r="N1972" i="4" s="1"/>
  <c r="G2449" i="4"/>
  <c r="H1958" i="4"/>
  <c r="N1958" i="4" s="1"/>
  <c r="G2435" i="4"/>
  <c r="H1995" i="4"/>
  <c r="N1995" i="4" s="1"/>
  <c r="G2472" i="4"/>
  <c r="H1966" i="4"/>
  <c r="N1966" i="4" s="1"/>
  <c r="G2443" i="4"/>
  <c r="H1928" i="4"/>
  <c r="N1928" i="4" s="1"/>
  <c r="G2405" i="4"/>
  <c r="H1969" i="4"/>
  <c r="N1969" i="4" s="1"/>
  <c r="G2446" i="4"/>
  <c r="H1927" i="4"/>
  <c r="N1927" i="4" s="1"/>
  <c r="G2404" i="4"/>
  <c r="H2042" i="4"/>
  <c r="N2042" i="4" s="1"/>
  <c r="G2519" i="4"/>
  <c r="H1929" i="4"/>
  <c r="N1929" i="4" s="1"/>
  <c r="G2406" i="4"/>
  <c r="H2039" i="4"/>
  <c r="N2039" i="4" s="1"/>
  <c r="G2516" i="4"/>
  <c r="H1939" i="4"/>
  <c r="N1939" i="4" s="1"/>
  <c r="G2416" i="4"/>
  <c r="H1950" i="4"/>
  <c r="N1950" i="4" s="1"/>
  <c r="G2427" i="4"/>
  <c r="H2035" i="4"/>
  <c r="N2035" i="4" s="1"/>
  <c r="G2512" i="4"/>
  <c r="H1951" i="4"/>
  <c r="N1951" i="4" s="1"/>
  <c r="G2428" i="4"/>
  <c r="H1930" i="4"/>
  <c r="N1930" i="4" s="1"/>
  <c r="G2407" i="4"/>
  <c r="H2355" i="4"/>
  <c r="N2355" i="4" s="1"/>
  <c r="F2832" i="4"/>
  <c r="H2034" i="4"/>
  <c r="N2034" i="4" s="1"/>
  <c r="G2511" i="4"/>
  <c r="H1936" i="4"/>
  <c r="N1936" i="4" s="1"/>
  <c r="G2413" i="4"/>
  <c r="H1949" i="4"/>
  <c r="N1949" i="4" s="1"/>
  <c r="G2426" i="4"/>
  <c r="H1920" i="4"/>
  <c r="N1920" i="4" s="1"/>
  <c r="G2397" i="4"/>
  <c r="H1921" i="4"/>
  <c r="N1921" i="4" s="1"/>
  <c r="G2398" i="4"/>
  <c r="H1997" i="4"/>
  <c r="N1997" i="4" s="1"/>
  <c r="G2474" i="4"/>
  <c r="H2008" i="4"/>
  <c r="N2008" i="4" s="1"/>
  <c r="G2485" i="4"/>
  <c r="H2051" i="4"/>
  <c r="N2051" i="4" s="1"/>
  <c r="G2528" i="4"/>
  <c r="H2031" i="4"/>
  <c r="N2031" i="4" s="1"/>
  <c r="G2508" i="4"/>
  <c r="H2058" i="4"/>
  <c r="N2058" i="4" s="1"/>
  <c r="F2535" i="4"/>
  <c r="H2357" i="4"/>
  <c r="N2357" i="4" s="1"/>
  <c r="F2834" i="4"/>
  <c r="H2030" i="4"/>
  <c r="N2030" i="4" s="1"/>
  <c r="G2507" i="4"/>
  <c r="H1999" i="4"/>
  <c r="N1999" i="4" s="1"/>
  <c r="G2476" i="4"/>
  <c r="H2075" i="4"/>
  <c r="N2075" i="4" s="1"/>
  <c r="G2552" i="4"/>
  <c r="H1996" i="4"/>
  <c r="N1996" i="4" s="1"/>
  <c r="G2473" i="4"/>
  <c r="H2018" i="4"/>
  <c r="N2018" i="4" s="1"/>
  <c r="G2495" i="4"/>
  <c r="H2041" i="4"/>
  <c r="N2041" i="4" s="1"/>
  <c r="G2518" i="4"/>
  <c r="H1989" i="4"/>
  <c r="N1989" i="4" s="1"/>
  <c r="G2466" i="4"/>
  <c r="H1934" i="4"/>
  <c r="N1934" i="4" s="1"/>
  <c r="G2411" i="4"/>
  <c r="H1982" i="4"/>
  <c r="N1982" i="4" s="1"/>
  <c r="G2459" i="4"/>
  <c r="H2023" i="4"/>
  <c r="N2023" i="4" s="1"/>
  <c r="G2500" i="4"/>
  <c r="H2026" i="4"/>
  <c r="N2026" i="4" s="1"/>
  <c r="G2503" i="4"/>
  <c r="H1955" i="4"/>
  <c r="N1955" i="4" s="1"/>
  <c r="G2432" i="4"/>
  <c r="H1990" i="4"/>
  <c r="N1990" i="4" s="1"/>
  <c r="G2467" i="4"/>
  <c r="H2004" i="4"/>
  <c r="N2004" i="4" s="1"/>
  <c r="G2481" i="4"/>
  <c r="H1977" i="4"/>
  <c r="N1977" i="4" s="1"/>
  <c r="G2454" i="4"/>
  <c r="H1985" i="4"/>
  <c r="N1985" i="4" s="1"/>
  <c r="G2462" i="4"/>
  <c r="H1970" i="4"/>
  <c r="N1970" i="4" s="1"/>
  <c r="G2447" i="4"/>
  <c r="H1946" i="4"/>
  <c r="N1946" i="4" s="1"/>
  <c r="G2423" i="4"/>
  <c r="H1984" i="4"/>
  <c r="N1984" i="4" s="1"/>
  <c r="G2461" i="4"/>
  <c r="H1918" i="4"/>
  <c r="N1918" i="4" s="1"/>
  <c r="G2395" i="4"/>
  <c r="H2003" i="4"/>
  <c r="N2003" i="4" s="1"/>
  <c r="G2480" i="4"/>
  <c r="H2053" i="4"/>
  <c r="N2053" i="4" s="1"/>
  <c r="F2530" i="4"/>
  <c r="H2045" i="4"/>
  <c r="N2045" i="4" s="1"/>
  <c r="G2522" i="4"/>
  <c r="H1940" i="4"/>
  <c r="N1940" i="4" s="1"/>
  <c r="G2417" i="4"/>
  <c r="H1953" i="4"/>
  <c r="N1953" i="4" s="1"/>
  <c r="G2430" i="4"/>
  <c r="H2007" i="4"/>
  <c r="N2007" i="4" s="1"/>
  <c r="G2484" i="4"/>
  <c r="H2064" i="4"/>
  <c r="N2064" i="4" s="1"/>
  <c r="F2541" i="4"/>
  <c r="H1986" i="4"/>
  <c r="N1986" i="4" s="1"/>
  <c r="G2463" i="4"/>
  <c r="H1956" i="4"/>
  <c r="N1956" i="4" s="1"/>
  <c r="G2433" i="4"/>
  <c r="H1992" i="4"/>
  <c r="N1992" i="4" s="1"/>
  <c r="G2469" i="4"/>
  <c r="H1941" i="4"/>
  <c r="N1941" i="4" s="1"/>
  <c r="G2418" i="4"/>
  <c r="H1959" i="4"/>
  <c r="N1959" i="4" s="1"/>
  <c r="G2436" i="4"/>
  <c r="H1919" i="4"/>
  <c r="N1919" i="4" s="1"/>
  <c r="G2396" i="4"/>
  <c r="H1917" i="4"/>
  <c r="G2390" i="4"/>
  <c r="D1081" i="4"/>
  <c r="D1558" i="4" s="1"/>
  <c r="D2035" i="4" s="1"/>
  <c r="D2512" i="4" s="1"/>
  <c r="D2989" i="4" s="1"/>
  <c r="D3466" i="4" s="1"/>
  <c r="C1082" i="4"/>
  <c r="C1559" i="4" s="1"/>
  <c r="C2036" i="4" s="1"/>
  <c r="C2513" i="4" s="1"/>
  <c r="C2990" i="4" s="1"/>
  <c r="C3467" i="4" s="1"/>
  <c r="C1110" i="4"/>
  <c r="C1587" i="4" s="1"/>
  <c r="C2064" i="4" s="1"/>
  <c r="C2541" i="4" s="1"/>
  <c r="C3018" i="4" s="1"/>
  <c r="C3495" i="4" s="1"/>
  <c r="D158" i="3"/>
  <c r="C157" i="4"/>
  <c r="C634" i="4" s="1"/>
  <c r="D53" i="2"/>
  <c r="D130" i="3"/>
  <c r="D25" i="2"/>
  <c r="C129" i="4"/>
  <c r="C606" i="4" s="1"/>
  <c r="F130" i="3"/>
  <c r="D130" i="4" s="1"/>
  <c r="E25" i="2"/>
  <c r="G25" i="2" s="1"/>
  <c r="D605" i="4"/>
  <c r="N3348" i="4" l="1"/>
  <c r="H2914" i="4"/>
  <c r="N2914" i="4" s="1"/>
  <c r="F3391" i="4"/>
  <c r="H3391" i="4" s="1"/>
  <c r="N3391" i="4" s="1"/>
  <c r="H2918" i="4"/>
  <c r="N2918" i="4" s="1"/>
  <c r="F3395" i="4"/>
  <c r="H3395" i="4" s="1"/>
  <c r="N3395" i="4" s="1"/>
  <c r="H2998" i="4"/>
  <c r="N2998" i="4" s="1"/>
  <c r="G3475" i="4"/>
  <c r="H3475" i="4" s="1"/>
  <c r="N3475" i="4" s="1"/>
  <c r="H2901" i="4"/>
  <c r="N2901" i="4" s="1"/>
  <c r="G3378" i="4"/>
  <c r="H3378" i="4" s="1"/>
  <c r="N3378" i="4" s="1"/>
  <c r="H2896" i="4"/>
  <c r="N2896" i="4" s="1"/>
  <c r="F3373" i="4"/>
  <c r="H3373" i="4" s="1"/>
  <c r="N3373" i="4" s="1"/>
  <c r="H2997" i="4"/>
  <c r="N2997" i="4" s="1"/>
  <c r="G3474" i="4"/>
  <c r="H3474" i="4" s="1"/>
  <c r="N3474" i="4" s="1"/>
  <c r="H2490" i="4"/>
  <c r="N2490" i="4" s="1"/>
  <c r="G2967" i="4"/>
  <c r="H2540" i="4"/>
  <c r="N2540" i="4" s="1"/>
  <c r="G3017" i="4"/>
  <c r="H2483" i="4"/>
  <c r="N2483" i="4" s="1"/>
  <c r="G2960" i="4"/>
  <c r="H2488" i="4"/>
  <c r="N2488" i="4" s="1"/>
  <c r="G2965" i="4"/>
  <c r="H2534" i="4"/>
  <c r="N2534" i="4" s="1"/>
  <c r="G3011" i="4"/>
  <c r="H2465" i="4"/>
  <c r="N2465" i="4" s="1"/>
  <c r="G2942" i="4"/>
  <c r="H2550" i="4"/>
  <c r="N2550" i="4" s="1"/>
  <c r="F3027" i="4"/>
  <c r="H2450" i="4"/>
  <c r="N2450" i="4" s="1"/>
  <c r="G2927" i="4"/>
  <c r="H2440" i="4"/>
  <c r="N2440" i="4" s="1"/>
  <c r="G2917" i="4"/>
  <c r="H2517" i="4"/>
  <c r="N2517" i="4" s="1"/>
  <c r="G2994" i="4"/>
  <c r="H2478" i="4"/>
  <c r="N2478" i="4" s="1"/>
  <c r="G2955" i="4"/>
  <c r="H2458" i="4"/>
  <c r="N2458" i="4" s="1"/>
  <c r="G2935" i="4"/>
  <c r="H2431" i="4"/>
  <c r="N2431" i="4" s="1"/>
  <c r="G2908" i="4"/>
  <c r="H2452" i="4"/>
  <c r="N2452" i="4" s="1"/>
  <c r="G2929" i="4"/>
  <c r="H2504" i="4"/>
  <c r="N2504" i="4" s="1"/>
  <c r="G2981" i="4"/>
  <c r="H2445" i="4"/>
  <c r="N2445" i="4" s="1"/>
  <c r="G2922" i="4"/>
  <c r="H2417" i="4"/>
  <c r="N2417" i="4" s="1"/>
  <c r="G2894" i="4"/>
  <c r="H2432" i="4"/>
  <c r="N2432" i="4" s="1"/>
  <c r="G2909" i="4"/>
  <c r="H2459" i="4"/>
  <c r="N2459" i="4" s="1"/>
  <c r="G2936" i="4"/>
  <c r="H2552" i="4"/>
  <c r="N2552" i="4" s="1"/>
  <c r="G3029" i="4"/>
  <c r="H2398" i="4"/>
  <c r="N2398" i="4" s="1"/>
  <c r="G2875" i="4"/>
  <c r="H2407" i="4"/>
  <c r="N2407" i="4" s="1"/>
  <c r="G2884" i="4"/>
  <c r="H2446" i="4"/>
  <c r="N2446" i="4" s="1"/>
  <c r="G2923" i="4"/>
  <c r="H2482" i="4"/>
  <c r="N2482" i="4" s="1"/>
  <c r="G2959" i="4"/>
  <c r="H2479" i="4"/>
  <c r="N2479" i="4" s="1"/>
  <c r="G2956" i="4"/>
  <c r="H2555" i="4"/>
  <c r="N2555" i="4" s="1"/>
  <c r="G3032" i="4"/>
  <c r="H2547" i="4"/>
  <c r="N2547" i="4" s="1"/>
  <c r="F3024" i="4"/>
  <c r="H2494" i="4"/>
  <c r="N2494" i="4" s="1"/>
  <c r="G2971" i="4"/>
  <c r="H2531" i="4"/>
  <c r="N2531" i="4" s="1"/>
  <c r="G3008" i="4"/>
  <c r="H2514" i="4"/>
  <c r="N2514" i="4" s="1"/>
  <c r="G2991" i="4"/>
  <c r="H2523" i="4"/>
  <c r="N2523" i="4" s="1"/>
  <c r="F3000" i="4"/>
  <c r="H2497" i="4"/>
  <c r="N2497" i="4" s="1"/>
  <c r="G2974" i="4"/>
  <c r="H2442" i="4"/>
  <c r="N2442" i="4" s="1"/>
  <c r="G2919" i="4"/>
  <c r="H2510" i="4"/>
  <c r="N2510" i="4" s="1"/>
  <c r="G2987" i="4"/>
  <c r="H2438" i="4"/>
  <c r="N2438" i="4" s="1"/>
  <c r="G2915" i="4"/>
  <c r="H2420" i="4"/>
  <c r="N2420" i="4" s="1"/>
  <c r="G2897" i="4"/>
  <c r="H2492" i="4"/>
  <c r="N2492" i="4" s="1"/>
  <c r="G2969" i="4"/>
  <c r="H2444" i="4"/>
  <c r="N2444" i="4" s="1"/>
  <c r="G2921" i="4"/>
  <c r="H2549" i="4"/>
  <c r="N2549" i="4" s="1"/>
  <c r="G3026" i="4"/>
  <c r="H2489" i="4"/>
  <c r="N2489" i="4" s="1"/>
  <c r="G2966" i="4"/>
  <c r="H2396" i="4"/>
  <c r="N2396" i="4" s="1"/>
  <c r="G2873" i="4"/>
  <c r="H2469" i="4"/>
  <c r="N2469" i="4" s="1"/>
  <c r="G2946" i="4"/>
  <c r="H2541" i="4"/>
  <c r="N2541" i="4" s="1"/>
  <c r="F3018" i="4"/>
  <c r="H2480" i="4"/>
  <c r="N2480" i="4" s="1"/>
  <c r="G2957" i="4"/>
  <c r="H2423" i="4"/>
  <c r="N2423" i="4" s="1"/>
  <c r="G2900" i="4"/>
  <c r="H2454" i="4"/>
  <c r="N2454" i="4" s="1"/>
  <c r="G2931" i="4"/>
  <c r="H2518" i="4"/>
  <c r="N2518" i="4" s="1"/>
  <c r="G2995" i="4"/>
  <c r="H2834" i="4"/>
  <c r="N2834" i="4" s="1"/>
  <c r="F3311" i="4"/>
  <c r="F3788" i="4" s="1"/>
  <c r="H3788" i="4" s="1"/>
  <c r="N3788" i="4" s="1"/>
  <c r="H2528" i="4"/>
  <c r="N2528" i="4" s="1"/>
  <c r="G3005" i="4"/>
  <c r="H2413" i="4"/>
  <c r="N2413" i="4" s="1"/>
  <c r="G2890" i="4"/>
  <c r="H2427" i="4"/>
  <c r="N2427" i="4" s="1"/>
  <c r="G2904" i="4"/>
  <c r="H2406" i="4"/>
  <c r="N2406" i="4" s="1"/>
  <c r="G2883" i="4"/>
  <c r="H2472" i="4"/>
  <c r="N2472" i="4" s="1"/>
  <c r="G2949" i="4"/>
  <c r="H2542" i="4"/>
  <c r="N2542" i="4" s="1"/>
  <c r="F3019" i="4"/>
  <c r="H2468" i="4"/>
  <c r="N2468" i="4" s="1"/>
  <c r="G2945" i="4"/>
  <c r="H2486" i="4"/>
  <c r="N2486" i="4" s="1"/>
  <c r="G2963" i="4"/>
  <c r="H2422" i="4"/>
  <c r="N2422" i="4" s="1"/>
  <c r="G2899" i="4"/>
  <c r="H2436" i="4"/>
  <c r="N2436" i="4" s="1"/>
  <c r="G2913" i="4"/>
  <c r="H2433" i="4"/>
  <c r="N2433" i="4" s="1"/>
  <c r="G2910" i="4"/>
  <c r="H2484" i="4"/>
  <c r="N2484" i="4" s="1"/>
  <c r="G2961" i="4"/>
  <c r="H2522" i="4"/>
  <c r="N2522" i="4" s="1"/>
  <c r="G2999" i="4"/>
  <c r="H2395" i="4"/>
  <c r="N2395" i="4" s="1"/>
  <c r="G2872" i="4"/>
  <c r="G3349" i="4" s="1"/>
  <c r="H2447" i="4"/>
  <c r="N2447" i="4" s="1"/>
  <c r="G2924" i="4"/>
  <c r="H2481" i="4"/>
  <c r="N2481" i="4" s="1"/>
  <c r="G2958" i="4"/>
  <c r="H2503" i="4"/>
  <c r="N2503" i="4" s="1"/>
  <c r="G2980" i="4"/>
  <c r="H2411" i="4"/>
  <c r="N2411" i="4" s="1"/>
  <c r="G2888" i="4"/>
  <c r="H2495" i="4"/>
  <c r="N2495" i="4" s="1"/>
  <c r="G2972" i="4"/>
  <c r="H2476" i="4"/>
  <c r="N2476" i="4" s="1"/>
  <c r="G2953" i="4"/>
  <c r="H2535" i="4"/>
  <c r="N2535" i="4" s="1"/>
  <c r="F3012" i="4"/>
  <c r="H2485" i="4"/>
  <c r="N2485" i="4" s="1"/>
  <c r="G2962" i="4"/>
  <c r="H2397" i="4"/>
  <c r="N2397" i="4" s="1"/>
  <c r="G2874" i="4"/>
  <c r="H2511" i="4"/>
  <c r="N2511" i="4" s="1"/>
  <c r="G2988" i="4"/>
  <c r="H2428" i="4"/>
  <c r="N2428" i="4" s="1"/>
  <c r="G2905" i="4"/>
  <c r="H2416" i="4"/>
  <c r="N2416" i="4" s="1"/>
  <c r="G2893" i="4"/>
  <c r="H2519" i="4"/>
  <c r="N2519" i="4" s="1"/>
  <c r="G2996" i="4"/>
  <c r="H2405" i="4"/>
  <c r="N2405" i="4" s="1"/>
  <c r="G2882" i="4"/>
  <c r="H2435" i="4"/>
  <c r="N2435" i="4" s="1"/>
  <c r="G2912" i="4"/>
  <c r="H2460" i="4"/>
  <c r="N2460" i="4" s="1"/>
  <c r="G2937" i="4"/>
  <c r="H2457" i="4"/>
  <c r="N2457" i="4" s="1"/>
  <c r="G2934" i="4"/>
  <c r="H2537" i="4"/>
  <c r="N2537" i="4" s="1"/>
  <c r="G3014" i="4"/>
  <c r="H2833" i="4"/>
  <c r="N2833" i="4" s="1"/>
  <c r="G3310" i="4"/>
  <c r="H2498" i="4"/>
  <c r="N2498" i="4" s="1"/>
  <c r="G2975" i="4"/>
  <c r="H2524" i="4"/>
  <c r="N2524" i="4" s="1"/>
  <c r="F3001" i="4"/>
  <c r="H2477" i="4"/>
  <c r="N2477" i="4" s="1"/>
  <c r="G2954" i="4"/>
  <c r="H2502" i="4"/>
  <c r="N2502" i="4" s="1"/>
  <c r="G2979" i="4"/>
  <c r="H2493" i="4"/>
  <c r="N2493" i="4" s="1"/>
  <c r="G2970" i="4"/>
  <c r="H2415" i="4"/>
  <c r="N2415" i="4" s="1"/>
  <c r="G2892" i="4"/>
  <c r="H2421" i="4"/>
  <c r="N2421" i="4" s="1"/>
  <c r="G2898" i="4"/>
  <c r="H2509" i="4"/>
  <c r="N2509" i="4" s="1"/>
  <c r="G2986" i="4"/>
  <c r="H2456" i="4"/>
  <c r="N2456" i="4" s="1"/>
  <c r="G2933" i="4"/>
  <c r="H2533" i="4"/>
  <c r="N2533" i="4" s="1"/>
  <c r="F3010" i="4"/>
  <c r="H2471" i="4"/>
  <c r="N2471" i="4" s="1"/>
  <c r="G2948" i="4"/>
  <c r="H2496" i="4"/>
  <c r="N2496" i="4" s="1"/>
  <c r="G2973" i="4"/>
  <c r="H2505" i="4"/>
  <c r="N2505" i="4" s="1"/>
  <c r="G2982" i="4"/>
  <c r="H2455" i="4"/>
  <c r="N2455" i="4" s="1"/>
  <c r="G2932" i="4"/>
  <c r="H2836" i="4"/>
  <c r="N2836" i="4" s="1"/>
  <c r="G3313" i="4"/>
  <c r="H2434" i="4"/>
  <c r="N2434" i="4" s="1"/>
  <c r="G2911" i="4"/>
  <c r="H2448" i="4"/>
  <c r="N2448" i="4" s="1"/>
  <c r="G2925" i="4"/>
  <c r="N2871" i="4"/>
  <c r="H2418" i="4"/>
  <c r="N2418" i="4" s="1"/>
  <c r="G2895" i="4"/>
  <c r="H2463" i="4"/>
  <c r="N2463" i="4" s="1"/>
  <c r="G2940" i="4"/>
  <c r="H2430" i="4"/>
  <c r="N2430" i="4" s="1"/>
  <c r="G2907" i="4"/>
  <c r="H2530" i="4"/>
  <c r="N2530" i="4" s="1"/>
  <c r="F3007" i="4"/>
  <c r="H2461" i="4"/>
  <c r="N2461" i="4" s="1"/>
  <c r="G2938" i="4"/>
  <c r="H2462" i="4"/>
  <c r="N2462" i="4" s="1"/>
  <c r="G2939" i="4"/>
  <c r="H2467" i="4"/>
  <c r="N2467" i="4" s="1"/>
  <c r="G2944" i="4"/>
  <c r="H2500" i="4"/>
  <c r="N2500" i="4" s="1"/>
  <c r="G2977" i="4"/>
  <c r="H2466" i="4"/>
  <c r="N2466" i="4" s="1"/>
  <c r="G2943" i="4"/>
  <c r="H2473" i="4"/>
  <c r="N2473" i="4" s="1"/>
  <c r="G2950" i="4"/>
  <c r="H2507" i="4"/>
  <c r="N2507" i="4" s="1"/>
  <c r="G2984" i="4"/>
  <c r="H2508" i="4"/>
  <c r="N2508" i="4" s="1"/>
  <c r="G2985" i="4"/>
  <c r="H2474" i="4"/>
  <c r="N2474" i="4" s="1"/>
  <c r="G2951" i="4"/>
  <c r="H2426" i="4"/>
  <c r="N2426" i="4" s="1"/>
  <c r="G2903" i="4"/>
  <c r="H2832" i="4"/>
  <c r="N2832" i="4" s="1"/>
  <c r="F3309" i="4"/>
  <c r="H2512" i="4"/>
  <c r="N2512" i="4" s="1"/>
  <c r="G2989" i="4"/>
  <c r="H2516" i="4"/>
  <c r="N2516" i="4" s="1"/>
  <c r="G2993" i="4"/>
  <c r="H2404" i="4"/>
  <c r="N2404" i="4" s="1"/>
  <c r="G2881" i="4"/>
  <c r="H2443" i="4"/>
  <c r="N2443" i="4" s="1"/>
  <c r="G2920" i="4"/>
  <c r="H2449" i="4"/>
  <c r="N2449" i="4" s="1"/>
  <c r="G2926" i="4"/>
  <c r="H2487" i="4"/>
  <c r="N2487" i="4" s="1"/>
  <c r="G2964" i="4"/>
  <c r="H2513" i="4"/>
  <c r="N2513" i="4" s="1"/>
  <c r="G2990" i="4"/>
  <c r="H2515" i="4"/>
  <c r="N2515" i="4" s="1"/>
  <c r="G2992" i="4"/>
  <c r="H2425" i="4"/>
  <c r="N2425" i="4" s="1"/>
  <c r="G2902" i="4"/>
  <c r="G2867" i="4"/>
  <c r="G3344" i="4" s="1"/>
  <c r="N2394" i="4"/>
  <c r="N1917" i="4"/>
  <c r="C1111" i="4"/>
  <c r="C1588" i="4" s="1"/>
  <c r="C2065" i="4" s="1"/>
  <c r="C2542" i="4" s="1"/>
  <c r="C3019" i="4" s="1"/>
  <c r="C3496" i="4" s="1"/>
  <c r="C1083" i="4"/>
  <c r="C1560" i="4" s="1"/>
  <c r="C2037" i="4" s="1"/>
  <c r="C2514" i="4" s="1"/>
  <c r="C2991" i="4" s="1"/>
  <c r="C3468" i="4" s="1"/>
  <c r="D1082" i="4"/>
  <c r="D1559" i="4" s="1"/>
  <c r="D2036" i="4" s="1"/>
  <c r="D2513" i="4" s="1"/>
  <c r="D2990" i="4" s="1"/>
  <c r="D3467" i="4" s="1"/>
  <c r="D131" i="3"/>
  <c r="C130" i="4"/>
  <c r="C607" i="4" s="1"/>
  <c r="D26" i="2"/>
  <c r="D159" i="3"/>
  <c r="D54" i="2"/>
  <c r="C158" i="4"/>
  <c r="C635" i="4" s="1"/>
  <c r="F131" i="3"/>
  <c r="D131" i="4" s="1"/>
  <c r="D608" i="4" s="1"/>
  <c r="E26" i="2"/>
  <c r="G26" i="2" s="1"/>
  <c r="D606" i="4"/>
  <c r="H3349" i="4" l="1"/>
  <c r="H3313" i="4"/>
  <c r="N3313" i="4" s="1"/>
  <c r="G3790" i="4"/>
  <c r="H3790" i="4" s="1"/>
  <c r="N3790" i="4" s="1"/>
  <c r="H2973" i="4"/>
  <c r="N2973" i="4" s="1"/>
  <c r="G3450" i="4"/>
  <c r="H3450" i="4" s="1"/>
  <c r="N3450" i="4" s="1"/>
  <c r="H2933" i="4"/>
  <c r="N2933" i="4" s="1"/>
  <c r="G3410" i="4"/>
  <c r="H3410" i="4" s="1"/>
  <c r="N3410" i="4" s="1"/>
  <c r="H2892" i="4"/>
  <c r="N2892" i="4" s="1"/>
  <c r="G3369" i="4"/>
  <c r="H3369" i="4" s="1"/>
  <c r="N3369" i="4" s="1"/>
  <c r="H2954" i="4"/>
  <c r="N2954" i="4" s="1"/>
  <c r="G3431" i="4"/>
  <c r="H3431" i="4" s="1"/>
  <c r="N3431" i="4" s="1"/>
  <c r="H3310" i="4"/>
  <c r="N3310" i="4" s="1"/>
  <c r="G3787" i="4"/>
  <c r="H3787" i="4" s="1"/>
  <c r="N3787" i="4" s="1"/>
  <c r="H2937" i="4"/>
  <c r="N2937" i="4" s="1"/>
  <c r="G3414" i="4"/>
  <c r="H3414" i="4" s="1"/>
  <c r="N3414" i="4" s="1"/>
  <c r="H2996" i="4"/>
  <c r="N2996" i="4" s="1"/>
  <c r="G3473" i="4"/>
  <c r="H3473" i="4" s="1"/>
  <c r="N3473" i="4" s="1"/>
  <c r="H2988" i="4"/>
  <c r="N2988" i="4" s="1"/>
  <c r="G3465" i="4"/>
  <c r="H3465" i="4" s="1"/>
  <c r="N3465" i="4" s="1"/>
  <c r="H3012" i="4"/>
  <c r="N3012" i="4" s="1"/>
  <c r="F3489" i="4"/>
  <c r="H3489" i="4" s="1"/>
  <c r="N3489" i="4" s="1"/>
  <c r="H2888" i="4"/>
  <c r="N2888" i="4" s="1"/>
  <c r="G3365" i="4"/>
  <c r="H3365" i="4" s="1"/>
  <c r="N3365" i="4" s="1"/>
  <c r="H2924" i="4"/>
  <c r="N2924" i="4" s="1"/>
  <c r="G3401" i="4"/>
  <c r="H3401" i="4" s="1"/>
  <c r="N3401" i="4" s="1"/>
  <c r="H2961" i="4"/>
  <c r="N2961" i="4" s="1"/>
  <c r="G3438" i="4"/>
  <c r="H3438" i="4" s="1"/>
  <c r="N3438" i="4" s="1"/>
  <c r="H2899" i="4"/>
  <c r="N2899" i="4" s="1"/>
  <c r="G3376" i="4"/>
  <c r="H3376" i="4" s="1"/>
  <c r="N3376" i="4" s="1"/>
  <c r="H3019" i="4"/>
  <c r="N3019" i="4" s="1"/>
  <c r="F3496" i="4"/>
  <c r="H3496" i="4" s="1"/>
  <c r="N3496" i="4" s="1"/>
  <c r="H2904" i="4"/>
  <c r="N2904" i="4" s="1"/>
  <c r="G3381" i="4"/>
  <c r="H3381" i="4" s="1"/>
  <c r="N3381" i="4" s="1"/>
  <c r="H2900" i="4"/>
  <c r="N2900" i="4" s="1"/>
  <c r="G3377" i="4"/>
  <c r="H3377" i="4" s="1"/>
  <c r="N3377" i="4" s="1"/>
  <c r="H2946" i="4"/>
  <c r="N2946" i="4" s="1"/>
  <c r="G3423" i="4"/>
  <c r="H3423" i="4" s="1"/>
  <c r="N3423" i="4" s="1"/>
  <c r="H3026" i="4"/>
  <c r="N3026" i="4" s="1"/>
  <c r="G3503" i="4"/>
  <c r="H3503" i="4" s="1"/>
  <c r="N3503" i="4" s="1"/>
  <c r="H2897" i="4"/>
  <c r="N2897" i="4" s="1"/>
  <c r="G3374" i="4"/>
  <c r="H3374" i="4" s="1"/>
  <c r="N3374" i="4" s="1"/>
  <c r="H2919" i="4"/>
  <c r="N2919" i="4" s="1"/>
  <c r="G3396" i="4"/>
  <c r="H3396" i="4" s="1"/>
  <c r="N3396" i="4" s="1"/>
  <c r="H2991" i="4"/>
  <c r="N2991" i="4" s="1"/>
  <c r="G3468" i="4"/>
  <c r="H3468" i="4" s="1"/>
  <c r="N3468" i="4" s="1"/>
  <c r="H3024" i="4"/>
  <c r="N3024" i="4" s="1"/>
  <c r="F3501" i="4"/>
  <c r="H3501" i="4" s="1"/>
  <c r="N3501" i="4" s="1"/>
  <c r="H2959" i="4"/>
  <c r="N2959" i="4" s="1"/>
  <c r="G3436" i="4"/>
  <c r="H3436" i="4" s="1"/>
  <c r="N3436" i="4" s="1"/>
  <c r="H2875" i="4"/>
  <c r="N2875" i="4" s="1"/>
  <c r="G3352" i="4"/>
  <c r="H3352" i="4" s="1"/>
  <c r="N3352" i="4" s="1"/>
  <c r="H2909" i="4"/>
  <c r="N2909" i="4" s="1"/>
  <c r="G3386" i="4"/>
  <c r="H3386" i="4" s="1"/>
  <c r="N3386" i="4" s="1"/>
  <c r="H2981" i="4"/>
  <c r="N2981" i="4" s="1"/>
  <c r="G3458" i="4"/>
  <c r="H3458" i="4" s="1"/>
  <c r="N3458" i="4" s="1"/>
  <c r="H2935" i="4"/>
  <c r="N2935" i="4" s="1"/>
  <c r="G3412" i="4"/>
  <c r="H3412" i="4" s="1"/>
  <c r="N3412" i="4" s="1"/>
  <c r="H2917" i="4"/>
  <c r="N2917" i="4" s="1"/>
  <c r="G3394" i="4"/>
  <c r="H3394" i="4" s="1"/>
  <c r="N3394" i="4" s="1"/>
  <c r="H2942" i="4"/>
  <c r="N2942" i="4" s="1"/>
  <c r="G3419" i="4"/>
  <c r="H3419" i="4" s="1"/>
  <c r="N3419" i="4" s="1"/>
  <c r="H2960" i="4"/>
  <c r="N2960" i="4" s="1"/>
  <c r="G3437" i="4"/>
  <c r="H3437" i="4" s="1"/>
  <c r="N3437" i="4" s="1"/>
  <c r="H2902" i="4"/>
  <c r="N2902" i="4" s="1"/>
  <c r="G3379" i="4"/>
  <c r="H3379" i="4" s="1"/>
  <c r="N3379" i="4" s="1"/>
  <c r="H2964" i="4"/>
  <c r="N2964" i="4" s="1"/>
  <c r="G3441" i="4"/>
  <c r="H3441" i="4" s="1"/>
  <c r="N3441" i="4" s="1"/>
  <c r="H2881" i="4"/>
  <c r="N2881" i="4" s="1"/>
  <c r="G3358" i="4"/>
  <c r="H3358" i="4" s="1"/>
  <c r="N3358" i="4" s="1"/>
  <c r="H3309" i="4"/>
  <c r="N3309" i="4" s="1"/>
  <c r="F3786" i="4"/>
  <c r="H3786" i="4" s="1"/>
  <c r="N3786" i="4" s="1"/>
  <c r="H2985" i="4"/>
  <c r="N2985" i="4" s="1"/>
  <c r="G3462" i="4"/>
  <c r="H3462" i="4" s="1"/>
  <c r="N3462" i="4" s="1"/>
  <c r="H2943" i="4"/>
  <c r="N2943" i="4" s="1"/>
  <c r="G3420" i="4"/>
  <c r="H3420" i="4" s="1"/>
  <c r="N3420" i="4" s="1"/>
  <c r="H2939" i="4"/>
  <c r="N2939" i="4" s="1"/>
  <c r="G3416" i="4"/>
  <c r="H3416" i="4" s="1"/>
  <c r="N3416" i="4" s="1"/>
  <c r="H2907" i="4"/>
  <c r="N2907" i="4" s="1"/>
  <c r="G3384" i="4"/>
  <c r="H3384" i="4" s="1"/>
  <c r="N3384" i="4" s="1"/>
  <c r="H2925" i="4"/>
  <c r="N2925" i="4" s="1"/>
  <c r="G3402" i="4"/>
  <c r="H3402" i="4" s="1"/>
  <c r="N3402" i="4" s="1"/>
  <c r="H2932" i="4"/>
  <c r="N2932" i="4" s="1"/>
  <c r="G3409" i="4"/>
  <c r="H3409" i="4" s="1"/>
  <c r="N3409" i="4" s="1"/>
  <c r="H2948" i="4"/>
  <c r="N2948" i="4" s="1"/>
  <c r="G3425" i="4"/>
  <c r="H3425" i="4" s="1"/>
  <c r="N3425" i="4" s="1"/>
  <c r="H2986" i="4"/>
  <c r="N2986" i="4" s="1"/>
  <c r="G3463" i="4"/>
  <c r="H3463" i="4" s="1"/>
  <c r="N3463" i="4" s="1"/>
  <c r="H2970" i="4"/>
  <c r="N2970" i="4" s="1"/>
  <c r="G3447" i="4"/>
  <c r="H3447" i="4" s="1"/>
  <c r="N3447" i="4" s="1"/>
  <c r="H3001" i="4"/>
  <c r="N3001" i="4" s="1"/>
  <c r="F3478" i="4"/>
  <c r="H3478" i="4" s="1"/>
  <c r="N3478" i="4" s="1"/>
  <c r="H3014" i="4"/>
  <c r="N3014" i="4" s="1"/>
  <c r="G3491" i="4"/>
  <c r="H3491" i="4" s="1"/>
  <c r="N3491" i="4" s="1"/>
  <c r="H2912" i="4"/>
  <c r="N2912" i="4" s="1"/>
  <c r="G3389" i="4"/>
  <c r="H3389" i="4" s="1"/>
  <c r="N3389" i="4" s="1"/>
  <c r="H2893" i="4"/>
  <c r="N2893" i="4" s="1"/>
  <c r="G3370" i="4"/>
  <c r="H3370" i="4" s="1"/>
  <c r="N3370" i="4" s="1"/>
  <c r="H2874" i="4"/>
  <c r="N2874" i="4" s="1"/>
  <c r="G3351" i="4"/>
  <c r="H3351" i="4" s="1"/>
  <c r="N3351" i="4" s="1"/>
  <c r="H2953" i="4"/>
  <c r="N2953" i="4" s="1"/>
  <c r="G3430" i="4"/>
  <c r="H3430" i="4" s="1"/>
  <c r="N3430" i="4" s="1"/>
  <c r="H2980" i="4"/>
  <c r="N2980" i="4" s="1"/>
  <c r="G3457" i="4"/>
  <c r="H3457" i="4" s="1"/>
  <c r="N3457" i="4" s="1"/>
  <c r="H2910" i="4"/>
  <c r="N2910" i="4" s="1"/>
  <c r="G3387" i="4"/>
  <c r="H3387" i="4" s="1"/>
  <c r="N3387" i="4" s="1"/>
  <c r="H2963" i="4"/>
  <c r="N2963" i="4" s="1"/>
  <c r="G3440" i="4"/>
  <c r="H3440" i="4" s="1"/>
  <c r="N3440" i="4" s="1"/>
  <c r="H2949" i="4"/>
  <c r="N2949" i="4" s="1"/>
  <c r="G3426" i="4"/>
  <c r="H3426" i="4" s="1"/>
  <c r="N3426" i="4" s="1"/>
  <c r="H2890" i="4"/>
  <c r="N2890" i="4" s="1"/>
  <c r="G3367" i="4"/>
  <c r="H3367" i="4" s="1"/>
  <c r="N3367" i="4" s="1"/>
  <c r="H2995" i="4"/>
  <c r="N2995" i="4" s="1"/>
  <c r="G3472" i="4"/>
  <c r="H3472" i="4" s="1"/>
  <c r="N3472" i="4" s="1"/>
  <c r="H2957" i="4"/>
  <c r="N2957" i="4" s="1"/>
  <c r="G3434" i="4"/>
  <c r="H3434" i="4" s="1"/>
  <c r="N3434" i="4" s="1"/>
  <c r="H2873" i="4"/>
  <c r="N2873" i="4" s="1"/>
  <c r="G3350" i="4"/>
  <c r="H3350" i="4" s="1"/>
  <c r="N3350" i="4" s="1"/>
  <c r="H2921" i="4"/>
  <c r="N2921" i="4" s="1"/>
  <c r="G3398" i="4"/>
  <c r="H3398" i="4" s="1"/>
  <c r="N3398" i="4" s="1"/>
  <c r="H2915" i="4"/>
  <c r="N2915" i="4" s="1"/>
  <c r="G3392" i="4"/>
  <c r="H3392" i="4" s="1"/>
  <c r="N3392" i="4" s="1"/>
  <c r="H2974" i="4"/>
  <c r="N2974" i="4" s="1"/>
  <c r="G3451" i="4"/>
  <c r="H3451" i="4" s="1"/>
  <c r="N3451" i="4" s="1"/>
  <c r="H3008" i="4"/>
  <c r="N3008" i="4" s="1"/>
  <c r="G3485" i="4"/>
  <c r="H3485" i="4" s="1"/>
  <c r="N3485" i="4" s="1"/>
  <c r="H3032" i="4"/>
  <c r="N3032" i="4" s="1"/>
  <c r="G3509" i="4"/>
  <c r="H3509" i="4" s="1"/>
  <c r="N3509" i="4" s="1"/>
  <c r="H2923" i="4"/>
  <c r="N2923" i="4" s="1"/>
  <c r="G3400" i="4"/>
  <c r="H3400" i="4" s="1"/>
  <c r="N3400" i="4" s="1"/>
  <c r="H3029" i="4"/>
  <c r="N3029" i="4" s="1"/>
  <c r="G3506" i="4"/>
  <c r="H3506" i="4" s="1"/>
  <c r="N3506" i="4" s="1"/>
  <c r="H2894" i="4"/>
  <c r="N2894" i="4" s="1"/>
  <c r="G3371" i="4"/>
  <c r="H3371" i="4" s="1"/>
  <c r="N3371" i="4" s="1"/>
  <c r="H2929" i="4"/>
  <c r="N2929" i="4" s="1"/>
  <c r="G3406" i="4"/>
  <c r="H3406" i="4" s="1"/>
  <c r="N3406" i="4" s="1"/>
  <c r="H2955" i="4"/>
  <c r="N2955" i="4" s="1"/>
  <c r="G3432" i="4"/>
  <c r="H3432" i="4" s="1"/>
  <c r="N3432" i="4" s="1"/>
  <c r="H2927" i="4"/>
  <c r="N2927" i="4" s="1"/>
  <c r="G3404" i="4"/>
  <c r="H3404" i="4" s="1"/>
  <c r="N3404" i="4" s="1"/>
  <c r="H3011" i="4"/>
  <c r="N3011" i="4" s="1"/>
  <c r="G3488" i="4"/>
  <c r="H3488" i="4" s="1"/>
  <c r="N3488" i="4" s="1"/>
  <c r="H3017" i="4"/>
  <c r="N3017" i="4" s="1"/>
  <c r="G3494" i="4"/>
  <c r="H3494" i="4" s="1"/>
  <c r="N3494" i="4" s="1"/>
  <c r="H2992" i="4"/>
  <c r="N2992" i="4" s="1"/>
  <c r="G3469" i="4"/>
  <c r="H3469" i="4" s="1"/>
  <c r="N3469" i="4" s="1"/>
  <c r="H2926" i="4"/>
  <c r="N2926" i="4" s="1"/>
  <c r="G3403" i="4"/>
  <c r="H3403" i="4" s="1"/>
  <c r="N3403" i="4" s="1"/>
  <c r="H2993" i="4"/>
  <c r="N2993" i="4" s="1"/>
  <c r="G3470" i="4"/>
  <c r="H3470" i="4" s="1"/>
  <c r="N3470" i="4" s="1"/>
  <c r="H2903" i="4"/>
  <c r="N2903" i="4" s="1"/>
  <c r="G3380" i="4"/>
  <c r="H3380" i="4" s="1"/>
  <c r="N3380" i="4" s="1"/>
  <c r="H2984" i="4"/>
  <c r="N2984" i="4" s="1"/>
  <c r="G3461" i="4"/>
  <c r="H3461" i="4" s="1"/>
  <c r="N3461" i="4" s="1"/>
  <c r="H2977" i="4"/>
  <c r="N2977" i="4" s="1"/>
  <c r="G3454" i="4"/>
  <c r="H3454" i="4" s="1"/>
  <c r="N3454" i="4" s="1"/>
  <c r="H2938" i="4"/>
  <c r="N2938" i="4" s="1"/>
  <c r="G3415" i="4"/>
  <c r="H3415" i="4" s="1"/>
  <c r="N3415" i="4" s="1"/>
  <c r="H2940" i="4"/>
  <c r="N2940" i="4" s="1"/>
  <c r="G3417" i="4"/>
  <c r="H3417" i="4" s="1"/>
  <c r="N3417" i="4" s="1"/>
  <c r="H2982" i="4"/>
  <c r="N2982" i="4" s="1"/>
  <c r="G3459" i="4"/>
  <c r="H3459" i="4" s="1"/>
  <c r="N3459" i="4" s="1"/>
  <c r="H3010" i="4"/>
  <c r="N3010" i="4" s="1"/>
  <c r="F3487" i="4"/>
  <c r="H3487" i="4" s="1"/>
  <c r="N3487" i="4" s="1"/>
  <c r="H2898" i="4"/>
  <c r="N2898" i="4" s="1"/>
  <c r="G3375" i="4"/>
  <c r="H3375" i="4" s="1"/>
  <c r="N3375" i="4" s="1"/>
  <c r="H2979" i="4"/>
  <c r="N2979" i="4" s="1"/>
  <c r="G3456" i="4"/>
  <c r="H3456" i="4" s="1"/>
  <c r="N3456" i="4" s="1"/>
  <c r="H2975" i="4"/>
  <c r="N2975" i="4" s="1"/>
  <c r="G3452" i="4"/>
  <c r="H3452" i="4" s="1"/>
  <c r="N3452" i="4" s="1"/>
  <c r="H2934" i="4"/>
  <c r="N2934" i="4" s="1"/>
  <c r="G3411" i="4"/>
  <c r="H3411" i="4" s="1"/>
  <c r="N3411" i="4" s="1"/>
  <c r="H2882" i="4"/>
  <c r="N2882" i="4" s="1"/>
  <c r="G3359" i="4"/>
  <c r="H3359" i="4" s="1"/>
  <c r="N3359" i="4" s="1"/>
  <c r="H2905" i="4"/>
  <c r="N2905" i="4" s="1"/>
  <c r="G3382" i="4"/>
  <c r="H3382" i="4" s="1"/>
  <c r="N3382" i="4" s="1"/>
  <c r="H2962" i="4"/>
  <c r="N2962" i="4" s="1"/>
  <c r="G3439" i="4"/>
  <c r="H3439" i="4" s="1"/>
  <c r="N3439" i="4" s="1"/>
  <c r="H2972" i="4"/>
  <c r="N2972" i="4" s="1"/>
  <c r="G3449" i="4"/>
  <c r="H3449" i="4" s="1"/>
  <c r="N3449" i="4" s="1"/>
  <c r="H2958" i="4"/>
  <c r="N2958" i="4" s="1"/>
  <c r="G3435" i="4"/>
  <c r="H3435" i="4" s="1"/>
  <c r="N3435" i="4" s="1"/>
  <c r="H2999" i="4"/>
  <c r="N2999" i="4" s="1"/>
  <c r="G3476" i="4"/>
  <c r="H3476" i="4" s="1"/>
  <c r="N3476" i="4" s="1"/>
  <c r="H2913" i="4"/>
  <c r="N2913" i="4" s="1"/>
  <c r="G3390" i="4"/>
  <c r="H3390" i="4" s="1"/>
  <c r="N3390" i="4" s="1"/>
  <c r="H2945" i="4"/>
  <c r="N2945" i="4" s="1"/>
  <c r="G3422" i="4"/>
  <c r="H3422" i="4" s="1"/>
  <c r="N3422" i="4" s="1"/>
  <c r="H2883" i="4"/>
  <c r="N2883" i="4" s="1"/>
  <c r="G3360" i="4"/>
  <c r="H3360" i="4" s="1"/>
  <c r="N3360" i="4" s="1"/>
  <c r="H3005" i="4"/>
  <c r="N3005" i="4" s="1"/>
  <c r="G3482" i="4"/>
  <c r="H3482" i="4" s="1"/>
  <c r="N3482" i="4" s="1"/>
  <c r="H2931" i="4"/>
  <c r="N2931" i="4" s="1"/>
  <c r="G3408" i="4"/>
  <c r="H3408" i="4" s="1"/>
  <c r="N3408" i="4" s="1"/>
  <c r="H3018" i="4"/>
  <c r="N3018" i="4" s="1"/>
  <c r="F3495" i="4"/>
  <c r="H3495" i="4" s="1"/>
  <c r="N3495" i="4" s="1"/>
  <c r="H2966" i="4"/>
  <c r="N2966" i="4" s="1"/>
  <c r="G3443" i="4"/>
  <c r="H3443" i="4" s="1"/>
  <c r="N3443" i="4" s="1"/>
  <c r="H2969" i="4"/>
  <c r="N2969" i="4" s="1"/>
  <c r="G3446" i="4"/>
  <c r="H3446" i="4" s="1"/>
  <c r="N3446" i="4" s="1"/>
  <c r="H2987" i="4"/>
  <c r="N2987" i="4" s="1"/>
  <c r="G3464" i="4"/>
  <c r="H3464" i="4" s="1"/>
  <c r="N3464" i="4" s="1"/>
  <c r="H3000" i="4"/>
  <c r="N3000" i="4" s="1"/>
  <c r="F3477" i="4"/>
  <c r="H3477" i="4" s="1"/>
  <c r="N3477" i="4" s="1"/>
  <c r="H2971" i="4"/>
  <c r="N2971" i="4" s="1"/>
  <c r="G3448" i="4"/>
  <c r="H3448" i="4" s="1"/>
  <c r="N3448" i="4" s="1"/>
  <c r="H2956" i="4"/>
  <c r="N2956" i="4" s="1"/>
  <c r="G3433" i="4"/>
  <c r="H3433" i="4" s="1"/>
  <c r="N3433" i="4" s="1"/>
  <c r="H2884" i="4"/>
  <c r="N2884" i="4" s="1"/>
  <c r="G3361" i="4"/>
  <c r="H3361" i="4" s="1"/>
  <c r="N3361" i="4" s="1"/>
  <c r="H2936" i="4"/>
  <c r="N2936" i="4" s="1"/>
  <c r="G3413" i="4"/>
  <c r="H3413" i="4" s="1"/>
  <c r="N3413" i="4" s="1"/>
  <c r="H2922" i="4"/>
  <c r="N2922" i="4" s="1"/>
  <c r="G3399" i="4"/>
  <c r="H3399" i="4" s="1"/>
  <c r="N3399" i="4" s="1"/>
  <c r="H2908" i="4"/>
  <c r="N2908" i="4" s="1"/>
  <c r="G3385" i="4"/>
  <c r="H3385" i="4" s="1"/>
  <c r="N3385" i="4" s="1"/>
  <c r="H2994" i="4"/>
  <c r="N2994" i="4" s="1"/>
  <c r="G3471" i="4"/>
  <c r="H3471" i="4" s="1"/>
  <c r="N3471" i="4" s="1"/>
  <c r="H3027" i="4"/>
  <c r="N3027" i="4" s="1"/>
  <c r="F3504" i="4"/>
  <c r="H3504" i="4" s="1"/>
  <c r="N3504" i="4" s="1"/>
  <c r="H2965" i="4"/>
  <c r="N2965" i="4" s="1"/>
  <c r="G3442" i="4"/>
  <c r="H3442" i="4" s="1"/>
  <c r="N3442" i="4" s="1"/>
  <c r="H2967" i="4"/>
  <c r="N2967" i="4" s="1"/>
  <c r="G3444" i="4"/>
  <c r="H3444" i="4" s="1"/>
  <c r="N3444" i="4" s="1"/>
  <c r="H2911" i="4"/>
  <c r="N2911" i="4" s="1"/>
  <c r="G3388" i="4"/>
  <c r="H3388" i="4" s="1"/>
  <c r="N3388" i="4" s="1"/>
  <c r="H2990" i="4"/>
  <c r="N2990" i="4" s="1"/>
  <c r="G3467" i="4"/>
  <c r="H3467" i="4" s="1"/>
  <c r="N3467" i="4" s="1"/>
  <c r="H2920" i="4"/>
  <c r="N2920" i="4" s="1"/>
  <c r="G3397" i="4"/>
  <c r="H3397" i="4" s="1"/>
  <c r="N3397" i="4" s="1"/>
  <c r="H2989" i="4"/>
  <c r="N2989" i="4" s="1"/>
  <c r="G3466" i="4"/>
  <c r="H3466" i="4" s="1"/>
  <c r="N3466" i="4" s="1"/>
  <c r="H2951" i="4"/>
  <c r="N2951" i="4" s="1"/>
  <c r="G3428" i="4"/>
  <c r="H3428" i="4" s="1"/>
  <c r="N3428" i="4" s="1"/>
  <c r="H2950" i="4"/>
  <c r="N2950" i="4" s="1"/>
  <c r="G3427" i="4"/>
  <c r="H3427" i="4" s="1"/>
  <c r="N3427" i="4" s="1"/>
  <c r="H2944" i="4"/>
  <c r="N2944" i="4" s="1"/>
  <c r="G3421" i="4"/>
  <c r="H3421" i="4" s="1"/>
  <c r="N3421" i="4" s="1"/>
  <c r="H3007" i="4"/>
  <c r="N3007" i="4" s="1"/>
  <c r="F3484" i="4"/>
  <c r="H3484" i="4" s="1"/>
  <c r="N3484" i="4" s="1"/>
  <c r="H2895" i="4"/>
  <c r="N2895" i="4" s="1"/>
  <c r="G3372" i="4"/>
  <c r="H3372" i="4" s="1"/>
  <c r="N3372" i="4" s="1"/>
  <c r="H2872" i="4"/>
  <c r="H3311" i="4"/>
  <c r="N3311" i="4" s="1"/>
  <c r="C1084" i="4"/>
  <c r="C1561" i="4" s="1"/>
  <c r="C2038" i="4" s="1"/>
  <c r="C2515" i="4" s="1"/>
  <c r="C2992" i="4" s="1"/>
  <c r="C3469" i="4" s="1"/>
  <c r="D1083" i="4"/>
  <c r="D1560" i="4" s="1"/>
  <c r="D2037" i="4" s="1"/>
  <c r="D2514" i="4" s="1"/>
  <c r="D2991" i="4" s="1"/>
  <c r="D3468" i="4" s="1"/>
  <c r="D1085" i="4"/>
  <c r="D1562" i="4" s="1"/>
  <c r="D2039" i="4" s="1"/>
  <c r="D2516" i="4" s="1"/>
  <c r="D2993" i="4" s="1"/>
  <c r="D3470" i="4" s="1"/>
  <c r="C1112" i="4"/>
  <c r="C1589" i="4" s="1"/>
  <c r="C2066" i="4" s="1"/>
  <c r="C2543" i="4" s="1"/>
  <c r="C3020" i="4" s="1"/>
  <c r="C3497" i="4" s="1"/>
  <c r="C613" i="4"/>
  <c r="C159" i="4"/>
  <c r="C636" i="4" s="1"/>
  <c r="D55" i="2"/>
  <c r="D132" i="3"/>
  <c r="D27" i="2"/>
  <c r="C131" i="4"/>
  <c r="C608" i="4" s="1"/>
  <c r="F132" i="3"/>
  <c r="D132" i="4" s="1"/>
  <c r="D609" i="4" s="1"/>
  <c r="E27" i="2"/>
  <c r="G27" i="2" s="1"/>
  <c r="G3821" i="4" l="1"/>
  <c r="N3349" i="4"/>
  <c r="N2872" i="4"/>
  <c r="C1085" i="4"/>
  <c r="C1562" i="4" s="1"/>
  <c r="C2039" i="4" s="1"/>
  <c r="C2516" i="4" s="1"/>
  <c r="C2993" i="4" s="1"/>
  <c r="C3470" i="4" s="1"/>
  <c r="C1090" i="4"/>
  <c r="C1567" i="4" s="1"/>
  <c r="C2044" i="4" s="1"/>
  <c r="C2521" i="4" s="1"/>
  <c r="C2998" i="4" s="1"/>
  <c r="C3475" i="4" s="1"/>
  <c r="D1086" i="4"/>
  <c r="D1563" i="4" s="1"/>
  <c r="D2040" i="4" s="1"/>
  <c r="D2517" i="4" s="1"/>
  <c r="D2994" i="4" s="1"/>
  <c r="D3471" i="4" s="1"/>
  <c r="C1113" i="4"/>
  <c r="C1590" i="4" s="1"/>
  <c r="C2067" i="4" s="1"/>
  <c r="C2544" i="4" s="1"/>
  <c r="C3021" i="4" s="1"/>
  <c r="C3498" i="4" s="1"/>
  <c r="D133" i="3"/>
  <c r="C132" i="4"/>
  <c r="C609" i="4" s="1"/>
  <c r="D28" i="2"/>
  <c r="F133" i="3"/>
  <c r="D133" i="4" s="1"/>
  <c r="D610" i="4" s="1"/>
  <c r="E28" i="2"/>
  <c r="G28" i="2" s="1"/>
  <c r="D607" i="4"/>
  <c r="C1086" i="4" l="1"/>
  <c r="C1563" i="4" s="1"/>
  <c r="C2040" i="4" s="1"/>
  <c r="C2517" i="4" s="1"/>
  <c r="C2994" i="4" s="1"/>
  <c r="C3471" i="4" s="1"/>
  <c r="D1084" i="4"/>
  <c r="D1561" i="4" s="1"/>
  <c r="D2038" i="4" s="1"/>
  <c r="D2515" i="4" s="1"/>
  <c r="D2992" i="4" s="1"/>
  <c r="D3469" i="4" s="1"/>
  <c r="D1087" i="4"/>
  <c r="D1564" i="4" s="1"/>
  <c r="D2041" i="4" s="1"/>
  <c r="D2518" i="4" s="1"/>
  <c r="D2995" i="4" s="1"/>
  <c r="D3472" i="4" s="1"/>
  <c r="C133" i="4"/>
  <c r="C610" i="4" s="1"/>
  <c r="D29" i="2"/>
  <c r="F134" i="3"/>
  <c r="D134" i="4" s="1"/>
  <c r="D611" i="4" s="1"/>
  <c r="E29" i="2"/>
  <c r="G29" i="2" s="1"/>
  <c r="G96" i="3"/>
  <c r="G17" i="3"/>
  <c r="H96" i="3"/>
  <c r="E96" i="4" s="1"/>
  <c r="E573" i="4" s="1"/>
  <c r="H31" i="3"/>
  <c r="E31" i="4" s="1"/>
  <c r="E508" i="4" s="1"/>
  <c r="H94" i="3"/>
  <c r="E94" i="4" s="1"/>
  <c r="E571" i="4" s="1"/>
  <c r="D1088" i="4" l="1"/>
  <c r="D1565" i="4" s="1"/>
  <c r="D2042" i="4" s="1"/>
  <c r="D2519" i="4" s="1"/>
  <c r="D2996" i="4" s="1"/>
  <c r="D3473" i="4" s="1"/>
  <c r="E1050" i="4"/>
  <c r="E1527" i="4" s="1"/>
  <c r="E2004" i="4" s="1"/>
  <c r="E2481" i="4" s="1"/>
  <c r="E2958" i="4" s="1"/>
  <c r="E3435" i="4" s="1"/>
  <c r="C1087" i="4"/>
  <c r="C1564" i="4" s="1"/>
  <c r="C2041" i="4" s="1"/>
  <c r="C2518" i="4" s="1"/>
  <c r="C2995" i="4" s="1"/>
  <c r="C3472" i="4" s="1"/>
  <c r="E1048" i="4"/>
  <c r="E1525" i="4" s="1"/>
  <c r="E2002" i="4" s="1"/>
  <c r="E2479" i="4" s="1"/>
  <c r="E2956" i="4" s="1"/>
  <c r="E3433" i="4" s="1"/>
  <c r="E985" i="4"/>
  <c r="E1462" i="4" s="1"/>
  <c r="E1939" i="4" s="1"/>
  <c r="E2416" i="4" s="1"/>
  <c r="E2893" i="4" s="1"/>
  <c r="E3370" i="4" s="1"/>
  <c r="F135" i="3"/>
  <c r="D135" i="4" s="1"/>
  <c r="D612" i="4" s="1"/>
  <c r="E30" i="2"/>
  <c r="G30" i="2" s="1"/>
  <c r="E11" i="1"/>
  <c r="AO482" i="3"/>
  <c r="H17" i="3"/>
  <c r="E17" i="4" s="1"/>
  <c r="E494" i="4" s="1"/>
  <c r="H10" i="3"/>
  <c r="E10" i="4" s="1"/>
  <c r="E487" i="4" s="1"/>
  <c r="R24" i="3"/>
  <c r="S24" i="3" s="1"/>
  <c r="F24" i="4" s="1"/>
  <c r="E964" i="4" l="1"/>
  <c r="E1441" i="4" s="1"/>
  <c r="E1918" i="4" s="1"/>
  <c r="E2395" i="4" s="1"/>
  <c r="E2872" i="4" s="1"/>
  <c r="E3349" i="4" s="1"/>
  <c r="E971" i="4"/>
  <c r="E1448" i="4" s="1"/>
  <c r="E1925" i="4" s="1"/>
  <c r="E2402" i="4" s="1"/>
  <c r="E2879" i="4" s="1"/>
  <c r="E3356" i="4" s="1"/>
  <c r="D1089" i="4"/>
  <c r="D1566" i="4" s="1"/>
  <c r="D2043" i="4" s="1"/>
  <c r="D2520" i="4" s="1"/>
  <c r="D2997" i="4" s="1"/>
  <c r="D3474" i="4" s="1"/>
  <c r="H24" i="4"/>
  <c r="F482" i="4"/>
  <c r="F501" i="4"/>
  <c r="F136" i="3"/>
  <c r="D136" i="4" s="1"/>
  <c r="D613" i="4" s="1"/>
  <c r="E31" i="2"/>
  <c r="G31" i="2" s="1"/>
  <c r="R482" i="3"/>
  <c r="E10" i="1"/>
  <c r="B2" i="1"/>
  <c r="D1" i="2"/>
  <c r="C1" i="4"/>
  <c r="F978" i="4" l="1"/>
  <c r="F1455" i="4" s="1"/>
  <c r="F1932" i="4" s="1"/>
  <c r="F2409" i="4" s="1"/>
  <c r="F2886" i="4" s="1"/>
  <c r="F3363" i="4" s="1"/>
  <c r="D1090" i="4"/>
  <c r="D1567" i="4" s="1"/>
  <c r="D2044" i="4" s="1"/>
  <c r="D2521" i="4" s="1"/>
  <c r="D2998" i="4" s="1"/>
  <c r="D3475" i="4" s="1"/>
  <c r="F959" i="4"/>
  <c r="H501" i="4"/>
  <c r="H959" i="4" s="1"/>
  <c r="N24" i="4"/>
  <c r="N482" i="4" s="1"/>
  <c r="H482" i="4"/>
  <c r="F137" i="3"/>
  <c r="D137" i="4" s="1"/>
  <c r="D614" i="4" s="1"/>
  <c r="E32" i="2"/>
  <c r="G32" i="2" s="1"/>
  <c r="I959" i="4"/>
  <c r="I12" i="1"/>
  <c r="G13" i="1"/>
  <c r="J13" i="1"/>
  <c r="H13" i="1"/>
  <c r="E13" i="1"/>
  <c r="H3363" i="4" l="1"/>
  <c r="F3821" i="4"/>
  <c r="H2886" i="4"/>
  <c r="H2409" i="4"/>
  <c r="F2867" i="4"/>
  <c r="F3344" i="4" s="1"/>
  <c r="H1932" i="4"/>
  <c r="F2390" i="4"/>
  <c r="H978" i="4"/>
  <c r="N978" i="4" s="1"/>
  <c r="N1436" i="4" s="1"/>
  <c r="F1913" i="4"/>
  <c r="H1455" i="4"/>
  <c r="N1455" i="4" s="1"/>
  <c r="N1913" i="4" s="1"/>
  <c r="F1436" i="4"/>
  <c r="D1091" i="4"/>
  <c r="D1568" i="4" s="1"/>
  <c r="D2045" i="4" s="1"/>
  <c r="D2522" i="4" s="1"/>
  <c r="D2999" i="4" s="1"/>
  <c r="D3476" i="4" s="1"/>
  <c r="N501" i="4"/>
  <c r="N959" i="4" s="1"/>
  <c r="H10" i="1"/>
  <c r="I10" i="1" s="1"/>
  <c r="F138" i="3"/>
  <c r="E33" i="2"/>
  <c r="G33" i="2" s="1"/>
  <c r="I13" i="1"/>
  <c r="N3363" i="4" l="1"/>
  <c r="N3821" i="4" s="1"/>
  <c r="H3821" i="4"/>
  <c r="H3344" i="4"/>
  <c r="N3344" i="4" s="1"/>
  <c r="N2886" i="4"/>
  <c r="N2409" i="4"/>
  <c r="N2867" i="4" s="1"/>
  <c r="H2867" i="4"/>
  <c r="H1436" i="4"/>
  <c r="N1932" i="4"/>
  <c r="N2390" i="4" s="1"/>
  <c r="H2390" i="4"/>
  <c r="H1913" i="4"/>
  <c r="E34" i="2"/>
  <c r="G34" i="2" s="1"/>
  <c r="D138" i="4"/>
  <c r="D615" i="4" s="1"/>
  <c r="B959" i="4"/>
  <c r="B1436" i="4" l="1"/>
  <c r="B1913" i="4" s="1"/>
  <c r="B2390" i="4" s="1"/>
  <c r="B2867" i="4" s="1"/>
  <c r="D1092" i="4"/>
  <c r="D1569" i="4" s="1"/>
  <c r="D2046" i="4" s="1"/>
  <c r="D2523" i="4" s="1"/>
  <c r="D3000" i="4" s="1"/>
  <c r="D3477" i="4" s="1"/>
  <c r="F12" i="1"/>
  <c r="F10" i="1"/>
  <c r="D13" i="1"/>
  <c r="F11" i="1" l="1"/>
  <c r="F13" i="1" s="1"/>
  <c r="B11" i="1" l="1"/>
  <c r="B12" i="1" s="1"/>
  <c r="B13" i="1" s="1"/>
</calcChain>
</file>

<file path=xl/comments1.xml><?xml version="1.0" encoding="utf-8"?>
<comments xmlns="http://schemas.openxmlformats.org/spreadsheetml/2006/main">
  <authors>
    <author>HP</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List>
</comments>
</file>

<file path=xl/sharedStrings.xml><?xml version="1.0" encoding="utf-8"?>
<sst xmlns="http://schemas.openxmlformats.org/spreadsheetml/2006/main" count="1693" uniqueCount="888">
  <si>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</si>
  <si>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</si>
  <si>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</si>
  <si>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</si>
  <si>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</si>
  <si>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</si>
  <si>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</si>
  <si>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</si>
  <si>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</si>
  <si>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</si>
  <si>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</si>
  <si>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</si>
  <si>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</si>
  <si>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</si>
  <si>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</si>
  <si>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</si>
  <si>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</si>
  <si>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</si>
  <si>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</si>
  <si>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</si>
  <si>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</si>
  <si>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</si>
  <si>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</si>
  <si>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</si>
  <si>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(g)</t>
  </si>
  <si>
    <t>(h)</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</si>
  <si>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</si>
  <si>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</si>
  <si>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</si>
  <si>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</si>
  <si>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</si>
  <si>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</si>
  <si>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</si>
  <si>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</si>
  <si>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</si>
  <si>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</si>
  <si>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</si>
  <si>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</si>
  <si>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</si>
  <si>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</si>
  <si>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</si>
  <si>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</si>
  <si>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</si>
  <si>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</si>
  <si>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</si>
  <si>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</si>
  <si>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</si>
  <si>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</si>
  <si>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</si>
  <si>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</si>
  <si>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</si>
  <si>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</si>
  <si>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DPR</t>
  </si>
  <si>
    <t>Scheme</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</si>
  <si>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</si>
  <si>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</si>
  <si>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</si>
  <si>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</si>
  <si>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</si>
  <si>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</si>
  <si>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</si>
  <si>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</si>
  <si>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</si>
  <si>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</si>
  <si>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</si>
  <si>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</si>
  <si>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Revised Projected</t>
  </si>
  <si>
    <t>Actual Progress till FY 2018-19</t>
  </si>
  <si>
    <t>Actual Capitalization till FY 2018-19</t>
  </si>
  <si>
    <t>Approved Project Cost</t>
  </si>
  <si>
    <t>Cumulative Expenditure Incurred till beginning of the Year</t>
  </si>
  <si>
    <t>Capital Expenditure Capitalised</t>
  </si>
  <si>
    <t>Opening CWIP</t>
  </si>
  <si>
    <t>Investment during the year</t>
  </si>
  <si>
    <t>Closing CWIP</t>
  </si>
  <si>
    <t>Works Capitalised</t>
  </si>
  <si>
    <t>Interest Capitalised</t>
  </si>
  <si>
    <t>Expenses Capitalised</t>
  </si>
  <si>
    <t>Total Capitalisation</t>
  </si>
  <si>
    <t>Total</t>
  </si>
  <si>
    <t>Not Initiated</t>
  </si>
  <si>
    <t>WIP</t>
  </si>
  <si>
    <t>Cancelled</t>
  </si>
  <si>
    <t>Current Status</t>
  </si>
  <si>
    <t>N.A.</t>
  </si>
  <si>
    <t>To be confirmed</t>
  </si>
  <si>
    <t>Capitalised</t>
  </si>
  <si>
    <t>To be cancelled</t>
  </si>
  <si>
    <t>(i) Submitted to MERC</t>
  </si>
  <si>
    <t>Non-DPR</t>
  </si>
  <si>
    <t>Capitalization</t>
  </si>
  <si>
    <t xml:space="preserve">Form 4.2: Capitalisation Plan </t>
  </si>
  <si>
    <t xml:space="preserve">Form 4.1: Capital Expenditure Plan </t>
  </si>
  <si>
    <t>Form 4.3:  Capital Work-in-progress - Project-wise details</t>
  </si>
  <si>
    <t>Old Asset retired against capitalised item (in Rs. Cr)</t>
  </si>
  <si>
    <t>Partially Capitalised</t>
  </si>
  <si>
    <t>GENERAL ASSET--AKRDFOGA01-OFFICE FURNITURE</t>
  </si>
  <si>
    <t>GENERAL ASSET--AKRDFOGA02-COMPUTERS,PRINTER,SCANNER</t>
  </si>
  <si>
    <t>GENERAL ASSET--AKRDFOGA03-AC,WATER COOLER</t>
  </si>
  <si>
    <t>GENERAL ASSET--AKRDFOGA04-AIR PURIFIER</t>
  </si>
  <si>
    <t>Flue Gas Desulphurization is for Unit 8, 9, 10 of 3x660MW Koradi TPS</t>
  </si>
  <si>
    <t>MERC/CAPEX/FY 2020-21/WFH/SBR/05</t>
  </si>
  <si>
    <t>Procurement of heating elements for RAPH installed in Unit 9 (660MW) at KTPS Koradi THROUGH LIMITED TENDER</t>
  </si>
  <si>
    <t xml:space="preserve">Replacement of heating elements for RAPH installed in Unit 9 (660MW) at KTPS Koradi </t>
  </si>
  <si>
    <t>Improvement in Regenerative Air Pre-heater Performance at Unit # 9 of 3x660 MW, Koradi TPS</t>
  </si>
  <si>
    <t>MSPGCL: Koradi 8-10</t>
  </si>
  <si>
    <t>Initial Spares</t>
  </si>
  <si>
    <t>Boiler &amp; its auxilliaries</t>
  </si>
  <si>
    <t>Turbine &amp; its auxilliaries</t>
  </si>
  <si>
    <t>ULTRAFILTRATION MEMBRANE</t>
  </si>
  <si>
    <t>Supply of Main turbine Vibration Monitoring System spares at 3x660MW, KTPS,Koradi.</t>
  </si>
  <si>
    <t>Generator &amp; its auxilliaries</t>
  </si>
  <si>
    <t>Electrical auxilliaries</t>
  </si>
  <si>
    <t>Procurement of HT Motors of BOP</t>
  </si>
  <si>
    <t>Supply of Professional Large Format Display for display of DCS parameters PCR</t>
  </si>
  <si>
    <t>Outdoor Plant i.e. CHP, AHP, WTP etc</t>
  </si>
  <si>
    <t>Procurement of Complete assembly of Dome Valve ( 100NB, 200NB, 300NB) with power cylinder for dry Ash evacuation system of 3X660MW KTPS, Koradi.</t>
  </si>
  <si>
    <t>Procurement of Wagon Tippler Spares for M/s. ELECON Engineering Company ltd. make Wagon Tippler in CHP 3X660MW Units at KTPS, Koradi.</t>
  </si>
  <si>
    <t>Procurement of Pneumatic Y Type Control Valve (Blow Valve Size 50mm &amp; 80mm) for Fly Ash Evacuation System of 3X660MW Unit KTPS, Koradi.</t>
  </si>
  <si>
    <t xml:space="preserve">Procurement of the various spares required for Warman make Ash Slurry Pump Model 10/8 EEM &amp; Over Flow Pump Model 8/6 EXU installed at AHP, 3X660 MW TPS Koradi through Limited Tender.
</t>
  </si>
  <si>
    <t>Procurement of Spares of Single Roll Clinker Grinder Ayems Engineers make, Model AE-1005-89-100 at AHP, 3X660 MW Koradi TPS.</t>
  </si>
  <si>
    <t>Procurement of Rotors, Maintenance Kits, Couplings and other spares required for Atlas Copco make Instrument Air Compressor of Ash Handling Plant of 3 X 660 MW Units at KTPS, Koradi.</t>
  </si>
  <si>
    <t>Procurement of spares of intermediate conveyor</t>
  </si>
  <si>
    <t>Procurement of GEHO Pump (Model No. TZPM 400) Spares of Ash Handling Plant, 3 X 660 MW Units, KTPS, Koradi.</t>
  </si>
  <si>
    <t>Procurement of Beater Arms for Impact crushers installed at in Coal Handling Plant of 3x660 MW at KTPS, Koradi.</t>
  </si>
  <si>
    <t>Supply of Atlas Copco make compressor spares for at Koradi TPS 660MW</t>
  </si>
  <si>
    <t>Procurement of spares for side arm charger, wagon tippler, impact crushers and stacker reclaimer at CHP 3x660 MW KTPS</t>
  </si>
  <si>
    <t>Procurement of Beater heads with Pin for Impact crushers installed at in Coal Handling Plant of 3x660 MW at KTPS, Koradi.</t>
  </si>
  <si>
    <t>Procurement of spares of Hyd Motor of SAC</t>
  </si>
  <si>
    <t>Capital Spares</t>
  </si>
  <si>
    <t>Procurement of critical insurance spares for Turbine &amp; its critical auxiliaries for 3 x 660 MW, Koradi (4370001538 dtd. 18/06/2018 d.p. 21 Months)</t>
  </si>
  <si>
    <t>Additional Capitalization</t>
  </si>
  <si>
    <t>Provision of Additional Facility for Manual Unloading Track in CHP of Koradi Unit No. 8, 9 &amp; 10</t>
  </si>
  <si>
    <t>Construction  of drains</t>
  </si>
  <si>
    <t>Provision of Ground Hopper &amp; Conveyor Belt for Conveying Unloaded Coal form Open Wagon Tippler in CHP of Koradi Unit 8, 9 &amp; 10.</t>
  </si>
  <si>
    <t>Provision of Ground Hopper &amp; Short Conveyor Belt from Existing Stackyard 1 &amp; 2 ti existing Main Stream i.e. BCN 4A/4B of CHP 3x660 MW, KTPS, Koradi</t>
  </si>
  <si>
    <t>Supply erection commissioning of medium voltage variable frequency drive for conveyors BCN 6A,6B,7A,7B in CHP 3x660MW</t>
  </si>
  <si>
    <t>Supply, Installation &amp; commissioning of 3D level sensors for first two ESP field hoppers</t>
  </si>
  <si>
    <t>Procurement of 7 nos of school buses</t>
  </si>
  <si>
    <t>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t>
  </si>
  <si>
    <t>BoP</t>
  </si>
  <si>
    <t>Supply</t>
  </si>
  <si>
    <t>Works</t>
  </si>
  <si>
    <t>Taxes and duties</t>
  </si>
  <si>
    <t>Civil</t>
  </si>
  <si>
    <t>Mandatory Spares</t>
  </si>
  <si>
    <t>BTG (L&amp;T) Work</t>
  </si>
  <si>
    <t>Fully Integrated Security System</t>
  </si>
  <si>
    <t>Administrative Expenses and overhead</t>
  </si>
  <si>
    <t>Contingencies E&amp;M</t>
  </si>
  <si>
    <t>Mobile storage racks, fork lifts, hoists &amp; hydra for
material handling in major stores shed</t>
  </si>
  <si>
    <t>Development of working models of Plant Layout, Boiler, Turbine- Generetaor, Coal mill, Fans, etc. at
KTC, Koradi.</t>
  </si>
  <si>
    <t>Workshop equipment</t>
  </si>
  <si>
    <t>Supply, installation &amp; commissioning of water flow meters including required SCADA software and other accessories for water management system</t>
  </si>
  <si>
    <t>Procurement of portable mercury analyser for flue gas monitoring</t>
  </si>
  <si>
    <t>Road, Bridges railway system</t>
  </si>
  <si>
    <t>Staff quarters</t>
  </si>
  <si>
    <t>Other Misc &amp; Unforseen Item</t>
  </si>
  <si>
    <t>Const. facility</t>
  </si>
  <si>
    <t>Contigency Other Civil Work</t>
  </si>
  <si>
    <t>Future unforseen works(Jalyukta Shiwar)</t>
  </si>
  <si>
    <t>Landscaping work</t>
  </si>
  <si>
    <t xml:space="preserve">Check Post, Inspection Office &amp; Facility Complex </t>
  </si>
  <si>
    <t>CPRI Building</t>
  </si>
  <si>
    <t>S&amp;T System with Panel Interlocking System</t>
  </si>
  <si>
    <t>Scheme capitalization is not done as on date but will be capitalised by 2022-2023</t>
  </si>
  <si>
    <t>Sanctioned amount of this scheme is diverted to "Procurement of Critical Insurance Spares for L&amp;T-MHI Make Turbine for attending major overhauling work of Turbine at KTPS, 3x660MW Units Koradi."PO NO. 4385000537</t>
  </si>
  <si>
    <t xml:space="preserve">This scheme is cancelled </t>
  </si>
  <si>
    <t>Project</t>
  </si>
  <si>
    <t>Capitalisation done</t>
  </si>
  <si>
    <t xml:space="preserve">Complete Scheme is cancelled </t>
  </si>
  <si>
    <t>completion date upto 31.03.2023</t>
  </si>
  <si>
    <t>The expenditure/capitalisation under this head till date is nil, however the expenditure/capitalisation shown in financial year 2022-23 may be done upto 31.03.2023</t>
  </si>
  <si>
    <t>Administrative Expenses salary &amp; overhead was not included in ongoing project of Pipe Conveyor System, hence the cost of establishment were expended from this budget head.  As on date expenses of 30.73 Cr.is there &amp; expected expenditure of 10.17 Cr. will be made upto 31.03.2023, till date no capatalisation in 2022-23. Complete expenditure upto date will be capatalisied before 31.03.2023.</t>
  </si>
  <si>
    <t>Amount exceeded due to applicability of Price Variation in Contract.</t>
  </si>
  <si>
    <t>A</t>
  </si>
  <si>
    <t>B</t>
  </si>
  <si>
    <t>C</t>
  </si>
  <si>
    <t>C1</t>
  </si>
  <si>
    <t>C2</t>
  </si>
  <si>
    <t>C3</t>
  </si>
  <si>
    <t>C4</t>
  </si>
  <si>
    <t>C5</t>
  </si>
  <si>
    <t>C6</t>
  </si>
  <si>
    <t>D</t>
  </si>
  <si>
    <t>D1</t>
  </si>
  <si>
    <t>D2</t>
  </si>
  <si>
    <t>D3</t>
  </si>
  <si>
    <t>D4</t>
  </si>
  <si>
    <t>D5</t>
  </si>
  <si>
    <t>D6</t>
  </si>
  <si>
    <t>D7</t>
  </si>
  <si>
    <t>D8</t>
  </si>
  <si>
    <t>E1</t>
  </si>
  <si>
    <t>E2</t>
  </si>
  <si>
    <t>E3</t>
  </si>
  <si>
    <t>E4</t>
  </si>
  <si>
    <t>E5</t>
  </si>
  <si>
    <t>E6</t>
  </si>
  <si>
    <t>E7</t>
  </si>
  <si>
    <t>F</t>
  </si>
  <si>
    <t>Other Works (Plant)</t>
  </si>
  <si>
    <t>Design, engg, manufacture, supply , erection, testing &amp; commissioning of Ozonization Plant for circulating
cooling water system</t>
  </si>
  <si>
    <t>A) Approved Add cap:</t>
  </si>
  <si>
    <t>B) DPR Schemes</t>
  </si>
  <si>
    <t>C) DPRs Yet to be submitted to MERC</t>
  </si>
  <si>
    <t>D) Non-DPR Schemes</t>
  </si>
  <si>
    <r>
      <rPr>
        <sz val="12"/>
        <rFont val="Calibri"/>
        <family val="2"/>
        <scheme val="minor"/>
      </rPr>
      <t>Provision of wet ash evacuation system for first two
rows of ESP for Unit-8,9 &amp; 19</t>
    </r>
  </si>
  <si>
    <r>
      <rPr>
        <sz val="12"/>
        <rFont val="Calibri"/>
        <family val="2"/>
        <scheme val="minor"/>
      </rPr>
      <t>Adminstrative Exp. &amp; Overhead (Salary &amp; Overhead,
Civil &amp; E&amp;M)</t>
    </r>
  </si>
  <si>
    <t>Contruction of various infrastructure such as roads etc and public amenities in the rehabilitated villages of
koradi and khasara</t>
  </si>
  <si>
    <t>i</t>
  </si>
  <si>
    <t>ii</t>
  </si>
  <si>
    <t>iii</t>
  </si>
  <si>
    <t>iv</t>
  </si>
  <si>
    <t>v</t>
  </si>
  <si>
    <t>vi</t>
  </si>
  <si>
    <t>vii</t>
  </si>
  <si>
    <t>viii</t>
  </si>
  <si>
    <t>ix</t>
  </si>
  <si>
    <t>x</t>
  </si>
  <si>
    <t>xi</t>
  </si>
  <si>
    <t>xii</t>
  </si>
  <si>
    <t>xiii</t>
  </si>
  <si>
    <t>xiv</t>
  </si>
  <si>
    <t>xv</t>
  </si>
  <si>
    <t>xvi</t>
  </si>
  <si>
    <t>xvii</t>
  </si>
  <si>
    <t>xviii</t>
  </si>
  <si>
    <t>xix</t>
  </si>
  <si>
    <t>xx</t>
  </si>
  <si>
    <t>xxi</t>
  </si>
  <si>
    <t>xxii</t>
  </si>
  <si>
    <t>xxiii</t>
  </si>
  <si>
    <t>xxiv</t>
  </si>
  <si>
    <t>xxv</t>
  </si>
  <si>
    <t>xxvi</t>
  </si>
  <si>
    <t>xxvii</t>
  </si>
  <si>
    <t>xxviii</t>
  </si>
  <si>
    <t>xxix</t>
  </si>
  <si>
    <t>xxx</t>
  </si>
  <si>
    <t>xxxi</t>
  </si>
  <si>
    <t>E</t>
  </si>
  <si>
    <r>
      <rPr>
        <b/>
        <u/>
        <sz val="12"/>
        <color rgb="FFFF0000"/>
        <rFont val="Calibri"/>
        <family val="2"/>
        <scheme val="minor"/>
      </rPr>
      <t>Other Works (Civil)</t>
    </r>
  </si>
  <si>
    <r>
      <rPr>
        <b/>
        <u/>
        <sz val="12"/>
        <color rgb="FFFF0000"/>
        <rFont val="Calibri"/>
        <family val="2"/>
        <scheme val="minor"/>
      </rPr>
      <t>BTG</t>
    </r>
  </si>
  <si>
    <t>Foam cum DCP fire tender- 1</t>
  </si>
  <si>
    <t>Fire water Bowser-cum-fire Tender- 1No.</t>
  </si>
  <si>
    <t>BTG balance billing to be capitalised in March 2023</t>
  </si>
  <si>
    <t>Procurement of Table liners and Roller liners Of MVM 32R Coal Mills of 3 X 660MW Units at KTPS, Koradi</t>
  </si>
  <si>
    <t>Procurement of Hydraulic motor for wagon tippler drive in CHP, 3X660 MW, KTPS, Koradi.</t>
  </si>
  <si>
    <t>Procurement of couplings for Coal mill MVM 32 R of 3 X 660 MW Units at KTPS, Koradi</t>
  </si>
  <si>
    <t>Procurement of Set of internal spares for Coal Mill Gear Box (KMP-450) for 3 X 660MW Units at KTPS, Koradi</t>
  </si>
  <si>
    <t>Procurement of Cartridge for Turbine Driven Boiler Feed Pump (Model No.: FK6E40) at 3X660 MW KTPS Koradi</t>
  </si>
  <si>
    <t>Procurement of Critical Insurance Spares for L&amp;T-MHI Make Turbine for attending major overhauling work of Turbine at KTPS, 3x660MW Units Koradi.</t>
  </si>
  <si>
    <t>Supply of Schneider make Differential Protection Relays for 3X660 MW, Koradi (OEM)</t>
  </si>
  <si>
    <t>Procurement of ABT Energy meter with software for 3X660 MW, TPS, Koradi</t>
  </si>
  <si>
    <t>Procurement of Forced Lubrication system for Premium make Gear box B3-450 installed for bunker conveyor BCN 7A/B at CHP 3X660MW Units at KTPS, Koradi.</t>
  </si>
  <si>
    <t>Procurement of rotary spares for travel drive of Stacker and conveyor drive system in Coal Handling Plant of 3x660 MW Units at KTPS, Koradi.</t>
  </si>
  <si>
    <t>Procurement of Modified Apron Pans for M/s. ELECON Engineering Company ltd make Apron Feeder in CHP 3x660MW Units at KTPS, Koradi.</t>
  </si>
  <si>
    <t>Procurement of Single Roll Clinker Grinder with Feed Sump and Jet Pump Complete Assembly with Drive, Driven Sprocket and Chain at AHP, 3X660 MW, KTPS, Koradi.</t>
  </si>
  <si>
    <t>Procurement of spares of Dome Valve (100NB, 200NB, 300NB) for Ash Evacuation System of 3X660MW Unit KTPS, Koradi.</t>
  </si>
  <si>
    <t>Procurement of Hydraulic Motor for Apron feeder in Coal Handling Plant 3X660 MW, KTPS, Koradi.</t>
  </si>
  <si>
    <t>Procurement of Peristaltic Hose Pump (Model no: RP2 – 40) Spares for HCSD System of Ash Handling Plant, 3X660 MW, KTPS, Koradi.</t>
  </si>
  <si>
    <t>Procurement of spares for HP Water Pump, Mather &amp; Platt make,     model 10/12 EME for AHP at 3X660 MW, KTPS, Koradi</t>
  </si>
  <si>
    <t>Procurement of Rotor shaft assembly for M/s. ELECON Engineering Company ltd make Impact Crusher in CHP 3x660MW Units at KTPS, Koradi.</t>
  </si>
  <si>
    <t>Procurement of Sam Turbo Make Pumps Spare parts for Ash Handling Plant of 3X660 MW Units at KTPS, Koradi</t>
  </si>
  <si>
    <t>Procurement of Hydraulic Motor for Bucket Wheel of Stacker Reclaimer in CHP, 3X660MW, KTPS, Koradi.</t>
  </si>
  <si>
    <t>Procurement of hydraulic power packs for Flap Gates in CHP 3X660MW, KTPS, Koradi.</t>
  </si>
  <si>
    <t>Procurement of Mobile Grilling Equipment for CHP 3x660MW, KTPS, Koradi.</t>
  </si>
  <si>
    <t>Procurement of Weld overlay Flap Gate assembly in CHP 3x660MW, KTPS, Koradi.</t>
  </si>
  <si>
    <t>Sanctioned - 54.05 Cr, Mahagenco has placed P.O. for 3*15 Kg amounting Rs. 29.73 Cr. &amp; decided to place balance amount of PO after satisisfactory performance of placed PO. Amount of Rs. 24.47 is consided in year 22-23 below as a second phase.</t>
  </si>
  <si>
    <t>Compressor of Hydrogen plant</t>
  </si>
  <si>
    <t>Rail Cum road stone grabbler</t>
  </si>
  <si>
    <t>Discharge of UDL</t>
  </si>
  <si>
    <t>Development of green belt &amp; fodder farm for fulfillment of environmental clearance of MoEF for Koradi 3x660MW</t>
  </si>
  <si>
    <t>Asset Addition due to change in classification of inventory</t>
  </si>
  <si>
    <t>Koradi TPS 660MW is in receipt of varoius critical spares required for turbine and generator capital overhaul. These spares are procured in O&amp;M Budget but the COH is differed due to some technical reasons resulting in inflation of inventory at Koradi TPS.
hence, as a part of implementing advisory issued by Central Electricity Authority (CEA) regarding spare part management; Koradi TPS has undertaken the activity of identifying the critical spares. These spares are not easily available in the market &amp; may not be utilised for routine maintenance work &amp; are procured from OEM.</t>
  </si>
  <si>
    <t>B1</t>
  </si>
  <si>
    <t>B2</t>
  </si>
  <si>
    <t>B3</t>
  </si>
  <si>
    <t>B4</t>
  </si>
  <si>
    <t>B5</t>
  </si>
  <si>
    <t>B6</t>
  </si>
  <si>
    <t>C7</t>
  </si>
  <si>
    <t>C8</t>
  </si>
  <si>
    <t>C9</t>
  </si>
  <si>
    <t>C10</t>
  </si>
  <si>
    <t>C11</t>
  </si>
  <si>
    <t>C12</t>
  </si>
  <si>
    <t>C13</t>
  </si>
  <si>
    <t>G</t>
  </si>
  <si>
    <t>H</t>
  </si>
  <si>
    <t>Medical Oxygen Gr&amp;Cyl Ozonization Plant (Covid Related Work)</t>
  </si>
  <si>
    <t>I</t>
  </si>
  <si>
    <t>HO DPR 13</t>
  </si>
  <si>
    <t>Construction of new admin building at Vidyut Bhavan, Katol Road, Nagpur</t>
  </si>
  <si>
    <t>MERC/Capex/2021-2022/MSPGCL/063</t>
  </si>
  <si>
    <t>HO DPR 13.1</t>
  </si>
  <si>
    <t>Design, Engineering, Supply, Installation, Testing, Commissioning including all civil works for Natural resource treatment and Laboratory equipment with mandatory spares at Koradi TPS, 3 X 660 MW</t>
  </si>
  <si>
    <t>Allowable Capitalisation</t>
  </si>
  <si>
    <t>Probable Disallowance</t>
  </si>
  <si>
    <t>MERC/CAPEX/MSPGCL/2023-24/0177</t>
  </si>
  <si>
    <t>Supply of Natural resource treatment and lab equipment for Water, Coal, Oil, Meteorology with supporting AI computing, all auxiliaries, and accessories.</t>
  </si>
  <si>
    <t>Supply of Mandatory spares on lump-sum basis.</t>
  </si>
  <si>
    <t>Supply of Tools and Tackles on lump-sum basis.</t>
  </si>
  <si>
    <t>Complete Civil Work with 10 KLD ETP/ STP on lump-sum basis.</t>
  </si>
  <si>
    <t>Services - Charges of Inland transport of plant and equipment on lump-sum basis.</t>
  </si>
  <si>
    <t>Charges for Testing, Commissioning and PG Test of plant and equipment.</t>
  </si>
  <si>
    <t>MERC/CAPEX/2022-2023/0469</t>
  </si>
  <si>
    <t>Improvement in Regenerative Air Preheater Performance &amp; Complete Replacement of NDCT fills at Unit # 10, Koradi TPS</t>
  </si>
  <si>
    <t>MERC/CAPEX/MSPGCL/2023-24/0249</t>
  </si>
  <si>
    <t>Procurement of heating elements for RAPH installed in Unit 10 (660MW) at KTPS Koradi through OEM</t>
  </si>
  <si>
    <t>Complete Supply &amp; Replacement of NDCT fills of U#10.</t>
  </si>
  <si>
    <t>CHP Improvement (7 Nos) Schemes &amp; Procurement of Bulldozers, Wheel Loaders and Hydraulic Cranes at CHP 3X660MW, KTPS, Koradi</t>
  </si>
  <si>
    <t>MERC/CAPEX/MSPGCL/2024-25/0252</t>
  </si>
  <si>
    <r>
      <t xml:space="preserve">Sch-1: </t>
    </r>
    <r>
      <rPr>
        <sz val="12"/>
        <color theme="1"/>
        <rFont val="Bookman Old Style"/>
        <family val="1"/>
      </rPr>
      <t xml:space="preserve">Revamping of Apron Feeder in CHP at 3X660MW, KTPS, Koradi. </t>
    </r>
  </si>
  <si>
    <r>
      <t xml:space="preserve">Sch-2: </t>
    </r>
    <r>
      <rPr>
        <sz val="12"/>
        <color theme="1"/>
        <rFont val="Bookman Old Style"/>
        <family val="1"/>
      </rPr>
      <t>Procurement of Hydraulic motors and pumps in CHP at 3X660 MW, KTPS, Koradi</t>
    </r>
  </si>
  <si>
    <r>
      <t xml:space="preserve">Sch-3: </t>
    </r>
    <r>
      <rPr>
        <sz val="12"/>
        <color theme="1"/>
        <rFont val="Bookman Old Style"/>
        <family val="1"/>
      </rPr>
      <t>Capacity enhancement of Hydraulic motor of Apron Feeder in CHP, 3X660 MW, KTPS, Koradi</t>
    </r>
  </si>
  <si>
    <r>
      <t xml:space="preserve">Sch-4: </t>
    </r>
    <r>
      <rPr>
        <sz val="12"/>
        <color theme="1"/>
        <rFont val="Bookman Old Style"/>
        <family val="1"/>
      </rPr>
      <t>Modification, supply and replacement of Transfer chutes in CHP 3x660MW KTPS, Koradi.</t>
    </r>
  </si>
  <si>
    <r>
      <t xml:space="preserve">Sch-5: </t>
    </r>
    <r>
      <rPr>
        <sz val="12"/>
        <color theme="1"/>
        <rFont val="Bookman Old Style"/>
        <family val="1"/>
      </rPr>
      <t>Design, supply, installation &amp; commissioning of High performance IGUS energy chain system with chain flex cable for Tripper trolleys at CHP at 3x660 MW, KTPS, Koradi.</t>
    </r>
  </si>
  <si>
    <r>
      <t xml:space="preserve">Sch-6: </t>
    </r>
    <r>
      <rPr>
        <sz val="12"/>
        <color theme="1"/>
        <rFont val="Bookman Old Style"/>
        <family val="1"/>
      </rPr>
      <t>Procurement of B3-630 gear box for BCN 6 A/B in CHP at 3x660 MW, KTPS, Koradi.</t>
    </r>
  </si>
  <si>
    <r>
      <t xml:space="preserve">Sch-7: </t>
    </r>
    <r>
      <rPr>
        <sz val="12"/>
        <color theme="1"/>
        <rFont val="Bookman Old Style"/>
        <family val="1"/>
      </rPr>
      <t>Supply and installation of Belt tear detector system for conveyor belt in CHP 3x660 MW, KTPS, Koradi.</t>
    </r>
  </si>
  <si>
    <r>
      <t xml:space="preserve">Sch-8: </t>
    </r>
    <r>
      <rPr>
        <sz val="12"/>
        <color theme="1"/>
        <rFont val="Bookman Old Style"/>
        <family val="1"/>
      </rPr>
      <t>Procurement of 5 Nos of Bulldozers BD 155 at CHP 3X660 MW Koradi Thermal Power station.</t>
    </r>
  </si>
  <si>
    <r>
      <t>Sch-9</t>
    </r>
    <r>
      <rPr>
        <sz val="12"/>
        <color theme="1"/>
        <rFont val="Bookman Old Style"/>
        <family val="1"/>
      </rPr>
      <t>:-  Procurement of 02 nos. of Wheel loaders at CHP 3X660 MW, KTPS, Koradi.</t>
    </r>
  </si>
  <si>
    <r>
      <t>Sch-10</t>
    </r>
    <r>
      <rPr>
        <sz val="12"/>
        <color theme="1"/>
        <rFont val="Bookman Old Style"/>
        <family val="1"/>
      </rPr>
      <t>:-  Procurement of 15 Ton &amp; 20 Ton capacity hydraulic Cranes at CHP 3X660 MW, KTPS, Koradi.</t>
    </r>
  </si>
  <si>
    <t>Construction of bridge cum bandhara across Pond No. 3 and allied works at Pond No. 3 at Koradi TPS</t>
  </si>
  <si>
    <t>MERC/CAPEX/2024-25/MSPGCL/0250</t>
  </si>
  <si>
    <t>Construction of cement concrete bridge cum bandhara alongwith gated arrangement.</t>
  </si>
  <si>
    <t>Construction of earthen embankment connecting bridge cum bandhara on both side of embankment by excavating soil / typha / silt from Pond No.3 &amp; tree plantation.</t>
  </si>
  <si>
    <t>Providing structural steel pathway on the existing waste weir (west side of the Pond No.3) and roads connecting to bridge behind Pond No.3 and bridge cum bandhara.</t>
  </si>
  <si>
    <t>Procurement &amp; replacement of Superheater Pass Economizer Coils (Modified Design) for Unit 8, 9 &amp; 10 at 3x660MW KTPS, Koradi</t>
  </si>
  <si>
    <t>Improvement in Boiler Performance at U-8,9 &amp; 10 KTPS, Koradi</t>
  </si>
  <si>
    <t>Centralized Monitoring Solution</t>
  </si>
  <si>
    <t>MERC/CAPEX/MSPGCL/2023-24/0576</t>
  </si>
  <si>
    <t>HMI (Human Machine Interface) Upgradation of ‘SSPA-T3000’ DCS (Distribution Control System), Rockwell make PLC System installed at 3x660MW Unit No. 8, 9 &amp; 10 at Koradi TPS and HMI (Human Machine Interface) Upgradation of MaxDNA DCS System at Unit 8-9, CSTPS, Chandrapur</t>
  </si>
  <si>
    <t>MERC/CAPEX/2023-2024/MSPGCL/0515</t>
  </si>
  <si>
    <t>Supply: HMI (Human machine Interface) up gradation of maxDNA DCS system at Unit – 8 &amp; 9, CSTPS, Chandrapur.</t>
  </si>
  <si>
    <t>Works: HMI (Human machine Interface) up gradation of maxDNA DCS system at Unit – 8 &amp; 9, CSTPS, Chandrapur.</t>
  </si>
  <si>
    <t>HO
DPR 14</t>
  </si>
  <si>
    <t>HO DPR 14.1</t>
  </si>
  <si>
    <t>HO
DPR 15</t>
  </si>
  <si>
    <t>HO DPR 15.1</t>
  </si>
  <si>
    <t>HO DPR 15.2</t>
  </si>
  <si>
    <t>HMI (Human Machine Interface) Upgradation of ‘SPPA-T3000’ DCS (Distributed Control System) installed at 3x660MW Unit- 8, 9 &amp; 10 at Koradi TPS to match with the external aspects and process improvement</t>
  </si>
  <si>
    <t xml:space="preserve">Upgradation of Rockwell Make PLC System installed at 3x660MW  ,Koradi TPS to match with the external aspects and process improvement.(C&amp;I)
</t>
  </si>
  <si>
    <t>Work of provision of platform beside railway siding at backside of chord cabin for loading of fly ash in railway wagon for ash
utilization at 3x660 MW TPS, Koradi</t>
  </si>
  <si>
    <t>Scheme processed through ASH revenue fund but capitalized as NO-DPR scheme in FY 2022-23,however rectified in FY 2023-24.</t>
  </si>
  <si>
    <t>GENERAL ASSET</t>
  </si>
  <si>
    <t xml:space="preserve">Procurement of KLEP Unit for 'HCSD Pump
</t>
  </si>
  <si>
    <t>BOP Justification: Mahagenco had issued PO to M/s LITL for BOP works on dtd. 27.07.2010 amounting to Rs. (1305.72 Inc. Taxes)  Crores. However M/s LITL has not completed the BOP works due to finanacial crises and bankruptcy. Hence, Mahagenco has terminated the contract and decided to carry out the work at the Risk &amp; Cost of M/s LITL.
Mahagenco has made payment to M/s LITL= Rs. 1247.54 Cr (Inc. Taxes).
Expenditure incurred after termination of contract till 31.03.2022 is Rs. 170.12 Cr. (Inc. Taxes) &amp; estimated cost of future work is Rs. 50.23 Cr  (Inc. Taxes) .Therefore total revised expenditure of BOP Package is Rs. 1467.89 Cr. (Inc. Taxes) till date.
Cost of BoP package is enhanced due revision in rates. Expected date of completion of BoP package is 31-07-2023.
Reason for delay in works is as follows:
1) MSPGCL has issued P.O. to sub -vendors of M/s LITL at the same terms and condition of LITL P.O., however sub-vendors has not executed the work of CW treatment and ETP plant.                                               2) Due to covid-19 pandemic and lock-down, vendors were unable to visit the site for survey and budgetory offer. After relaxation in lockdowns some vendors have visited the sith and submitted their offers.
3) After preparation of proposals and approvals of competent authority; Koradi Projects has recently floated tenders. In view of above, BoP package shall complete by 31st July 2023.
Remarks- As on date expenses of 10.56 Cr. are there &amp; expected expenditure of 17.70 Cr. will be made upto 31.03.2023, till date no capatalisation in 2022-23. Complete expenditure of 2022-23 may be capatalisied before 31.05.2023.</t>
  </si>
  <si>
    <t>Excesses amounting to Rs. 6.72 Cr has been approved vide BR No. 2019/2946 Dt. 18.02.2019 and excesses amounting to Rs. 12.53 Cr has been approved vide BR No. MSPGCL/CS/BM-215/215.31 Dt. 05.01.2023.</t>
  </si>
  <si>
    <t>CAPITALIZED  in F.Y.2022-23(4500119316)</t>
  </si>
  <si>
    <t>CAPITALIZED  in F.Y.2022-23[(a)4385000570
b)4385000571]</t>
  </si>
  <si>
    <t>*Audited PR sent to HO on Dt.22.02.2023
*Reply to observations sent to Ho on Dt.11.04.2024</t>
  </si>
  <si>
    <t>Tender refloating under process</t>
  </si>
  <si>
    <t>-</t>
  </si>
  <si>
    <t>MYT Order
(227 of 2022)</t>
  </si>
  <si>
    <t>(i)</t>
  </si>
  <si>
    <t>(j) = (h )+ (i)</t>
  </si>
  <si>
    <t>(k) = (j) - (g)</t>
  </si>
  <si>
    <t xml:space="preserve"> </t>
  </si>
  <si>
    <t>FY 2025-26</t>
  </si>
  <si>
    <t>FY 2026-27</t>
  </si>
  <si>
    <t>FY 2027-28</t>
  </si>
  <si>
    <r>
      <rPr>
        <b/>
        <sz val="11"/>
        <rFont val="Times New Roman"/>
        <family val="1"/>
      </rPr>
      <t>Note</t>
    </r>
    <r>
      <rPr>
        <sz val="11"/>
        <rFont val="Times New Roman"/>
        <family val="1"/>
      </rPr>
      <t>: * - Truing Up for FY 2022-23 &amp; FY 2023-24 to be done under MERC MYT Regulations 2015 with reference to amounts approved in the MYT Order for FY 2020-21 to FY 2024-25.</t>
    </r>
  </si>
  <si>
    <t>Restoration of Boiler Circulation Pump at 3X660MW KTPS, Koradi</t>
  </si>
  <si>
    <t>Procurement of Coal Compartment Assemblies for Unit-10 at 3x660MW KTPS, Koradi.</t>
  </si>
  <si>
    <t>Double Roll Clinker Grinder</t>
  </si>
  <si>
    <t xml:space="preserve">Procurement of spares for L&amp;T-MHI make Turbine for COH work of Turbine at KTPS, 3x660MW units Koradi  </t>
  </si>
  <si>
    <t>Procurement of spares for L&amp;T-MHI make Turbine for COH work of Turbine at KTPS, 3x660MW units Koradi</t>
  </si>
  <si>
    <t>Procurement of HP Nozzle assembly for L&amp;T-MHI Make Turbine installed at 3x660MW Units Koradi</t>
  </si>
  <si>
    <t>Revised Estimated</t>
  </si>
  <si>
    <t>Improvement in Boiler performance-II at  3X660MW,KTPS,Koradi</t>
  </si>
  <si>
    <t>Improvement in Coal Mill performance-IV at  3X660MW,KTPS,Koradi</t>
  </si>
  <si>
    <t>Improvement in Boiler performance-III at  3X660MW,KTPS,Koradi</t>
  </si>
  <si>
    <t>Improvement in Coal Mill performance-V at  3X660MW,KTPS,Koradi</t>
  </si>
  <si>
    <t>Improvement in Boiler performance-IV at  3X660MW,KTPS,Koradi</t>
  </si>
  <si>
    <t>DPR on Procurement of Critical Speares for L&amp;T make Main Turbine(typeTC4F-30) installed at 3x660MW KTPS Koradi.</t>
  </si>
  <si>
    <t xml:space="preserve">Scheme No. 1 :Procurement of Critical Speares for L&amp;T make Main Turbine(typeTC4F-30) installed at 3x660MW KTPS Koradi.                                                                                                                                                                                                                                                                                                                                </t>
  </si>
  <si>
    <t xml:space="preserve">Scheme No. 1 : Performance Improvement of Unloading System Wagon Tipplers at CHP 3x660MW KTPS Koradi                                                                
 </t>
  </si>
  <si>
    <t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t>
  </si>
  <si>
    <t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t>
  </si>
  <si>
    <t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t>
  </si>
  <si>
    <t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t>
  </si>
  <si>
    <t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t>
  </si>
  <si>
    <t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t>
  </si>
  <si>
    <t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t>
  </si>
  <si>
    <t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t>
  </si>
  <si>
    <t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t>
  </si>
  <si>
    <t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t>
  </si>
  <si>
    <t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t>
  </si>
  <si>
    <t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t>
  </si>
  <si>
    <t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t>
  </si>
  <si>
    <t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t>
  </si>
  <si>
    <t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t>
  </si>
  <si>
    <t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t>
  </si>
  <si>
    <t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t>
  </si>
  <si>
    <t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t>
  </si>
  <si>
    <t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t>
  </si>
  <si>
    <t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t>
  </si>
  <si>
    <t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t>
  </si>
  <si>
    <t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t>
  </si>
  <si>
    <t>DPR for Coal Handling Plant Performance Improvement Schemes -VI at 3x660MW KTPS ,Koradi.</t>
  </si>
  <si>
    <t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t>
  </si>
  <si>
    <t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t>
  </si>
  <si>
    <t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t>
  </si>
  <si>
    <t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t>
  </si>
  <si>
    <t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t>
  </si>
  <si>
    <t>DPR for Procurment of various Heavy Vehicles at CHP 3x660MW KTPS ,Koradi.</t>
  </si>
  <si>
    <t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t>
  </si>
  <si>
    <t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t>
  </si>
  <si>
    <t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t>
  </si>
  <si>
    <t>DPR for Coal Handling Plant Performance Improvement Schemes -VII at 3x660MW KTPS ,Koradi.</t>
  </si>
  <si>
    <t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t>
  </si>
  <si>
    <t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t>
  </si>
  <si>
    <t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t>
  </si>
  <si>
    <t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t>
  </si>
  <si>
    <t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t>
  </si>
  <si>
    <t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t>
  </si>
  <si>
    <t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t>
  </si>
  <si>
    <t>DPR for Coal Handling Plant Performance Improvement Schemes -VIII at 3x660MW KTPS ,Koradi.</t>
  </si>
  <si>
    <t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t>
  </si>
  <si>
    <t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t>
  </si>
  <si>
    <t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t>
  </si>
  <si>
    <t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t>
  </si>
  <si>
    <t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t>
  </si>
  <si>
    <t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t>
  </si>
  <si>
    <t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t>
  </si>
  <si>
    <t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t>
  </si>
  <si>
    <t>DPR for Coal Handling Plant Performance Improvement Schemes -IX at 3x660MW KTPS ,Koradi.</t>
  </si>
  <si>
    <t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t>
  </si>
  <si>
    <t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t>
  </si>
  <si>
    <t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t>
  </si>
  <si>
    <t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t>
  </si>
  <si>
    <t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t>
  </si>
  <si>
    <t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t>
  </si>
  <si>
    <t xml:space="preserve">Scheme No. 1 : Performance Improvement of Unloading System Wagon Tipplers at CHP 3x660MW KTPS Koradi                                                                
  Estimated Cost : 3.6 Cr.                                                                                 
</t>
  </si>
  <si>
    <t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t>
  </si>
  <si>
    <t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t>
  </si>
  <si>
    <t xml:space="preserve">Scheme No.  7 : Other Mislenious Schemes  at CHP 3x660MW KTPS Koradi                                                             
 A) Brief scope of work:   
Other Mislenious   works                                                                            Justification  
1. Increase in useful life of entire project/scheme/assets
2. Renovation and Modernisation for life extension of entire project.
</t>
  </si>
  <si>
    <t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t>
  </si>
  <si>
    <t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t>
  </si>
  <si>
    <t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t>
  </si>
  <si>
    <t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t>
  </si>
  <si>
    <t>Design &amp; engineering, procurement, supply, installation &amp; commissioning of Ozone Generator system of capacity 45.0 Kg/hr for CW system</t>
  </si>
  <si>
    <t>Scheme1:Design &amp; engineering, procurement, supply, installation &amp; commissioning of Ozone Generator system of capacity 45.0 Kg/hr for CW system</t>
  </si>
  <si>
    <t>Pipeline expansion to improve dry ash evacuation system</t>
  </si>
  <si>
    <t>Modification at intermediate silo and HCSD system</t>
  </si>
  <si>
    <t>ESP field strengthening at U#8</t>
  </si>
  <si>
    <t>Procurement of various pumps for AHP performance improvement</t>
  </si>
  <si>
    <t>Modification in Dry Ash Evacuation System D/V Assemblies &amp; allied equipments to improve performance</t>
  </si>
  <si>
    <t>Additional IAC house for Intermediate silo and Remote silo along with erection of S.S. Pipeline</t>
  </si>
  <si>
    <t>Waste water system modification to have zero water discharge</t>
  </si>
  <si>
    <t>ESP field strengthening at U#9</t>
  </si>
  <si>
    <t>Procurement of HCSD GEHO Pump (TZPM-400) critical items sub-assemblies</t>
  </si>
  <si>
    <t>Scheme1: Procurement of HCSD GEHO Pump TZPM-400) critical items sub-assemblies.</t>
  </si>
  <si>
    <t>Improvement in Ash Water Recovery System</t>
  </si>
  <si>
    <t>Replacement of Instrument air pipeline from M.S. to S.S for AHP main plant</t>
  </si>
  <si>
    <t>Modification of sludge pumps and its pipeline with pumps of higher capacity and discharge line of higher capacity.</t>
  </si>
  <si>
    <t>ESP field strengthening at U#10</t>
  </si>
  <si>
    <t>Replacement of IAC for AHP Main Plant</t>
  </si>
  <si>
    <t>Procurement of Ingersoll Rand Make Transport Air Compressors Critical/Non-Critical Spares sub-assembly for performance improvement.</t>
  </si>
  <si>
    <t>Detailed project report for various works of security section as per the IB recommendations.</t>
  </si>
  <si>
    <t xml:space="preserve"> Repairing &amp; raising height of compound wall with provision of concertina coil at various location of peripheral compound wall at 3x660MW KTPS Koradi.</t>
  </si>
  <si>
    <t>Work of Providing structural three quarter turn staircase with landing along pheriphery of FISS watch tower at 3x660MW, TPS, Koradi.</t>
  </si>
  <si>
    <t>Estimated</t>
  </si>
  <si>
    <t>FY 2028-29</t>
  </si>
  <si>
    <t>FY 2029-30</t>
  </si>
  <si>
    <t xml:space="preserve">Capital Exenditure schemes for in-principle clearance regarding "EPC contract for the wok of construction of quarters and development of KTPS colony at Koradi" under CAPEX scheme </t>
  </si>
  <si>
    <t>MERC/CAPEX/MSPGCL/2024-12/0569 DTD.13.09.2024</t>
  </si>
  <si>
    <t>DPR pertains to Project Civil.</t>
  </si>
  <si>
    <t>1. PO- 4500136124 &amp; 4550022732 dispatched</t>
  </si>
  <si>
    <t>Control &amp; instrumentation related Various  Upgradation schemes viz.Emission Monitoring &amp; Water Quality Analysers ,Vibration Monitoring Schemes,Water Flow Monitoring etc. at 3X660MW, KTPS, Koradi</t>
  </si>
  <si>
    <t>1. DPR sent to HO on Dt.10.06.2023
2. Third party vetting awaited. 
3. Datagap reply sent to third party on Dt.17.02.2024.
4. Sent to E&amp;S for vetting Sept 2023.</t>
  </si>
  <si>
    <t xml:space="preserve">Upgradation of Emission Monitoring Analysers </t>
  </si>
  <si>
    <t xml:space="preserve">Upgradation of Water Quality Analysers </t>
  </si>
  <si>
    <t xml:space="preserve">Revamping &amp; Supply Of Upgraded VM7B Version of Vibration Monitoring Rack </t>
  </si>
  <si>
    <t>Implementation of ‘Flow Monitoring System’ at 3x660MW Balance of Plant (BOP) Unit- 8, 9 &amp; 10 at Koradi TPS</t>
  </si>
  <si>
    <t xml:space="preserve">     CHP Improvement Scheme-I</t>
  </si>
  <si>
    <t>Supply, Erection, Commissioning of set of Internals for Wagon Tipplers at CHP 3X660MW, KTPS, Koradi.</t>
  </si>
  <si>
    <t xml:space="preserve">Supply, Erection, Commissioning of set of Internals for Side Arm Chargers at CHP 3X660MW, KTPS, Koradi. </t>
  </si>
  <si>
    <t>Supply, Erection, Commissioning of set of Internals for Wobbler Feeders at CHP 3X660MW, KTPS, Koradi.</t>
  </si>
  <si>
    <t>Supply, Erection, Commissioning of set of Internals for Apron Feeders at CHP 3X660MW, KTPS, Koradi.</t>
  </si>
  <si>
    <t>Supply, Erection, Commissioning of set of Internals for Impact Crushers at CHP 3X660MW, KTPS, Koradi.</t>
  </si>
  <si>
    <t>Supply, Erection, Commissioning of set of Internals for Stacker cum Reclaimers at CHP 3X660MW, KTPS, Koradi.</t>
  </si>
  <si>
    <t>Performance improvement and availability of various Auxiliaries of TG at 3x660MW KTPS Koradi.</t>
  </si>
  <si>
    <t>Performance improvement and availability of various Auxiliaries for Oil Systems of Main Turbine.</t>
  </si>
  <si>
    <t>Performance improvement and availability of various Auxiliaries of Generator System.</t>
  </si>
  <si>
    <t>Performance improvement and availability of Feed Water System.</t>
  </si>
  <si>
    <t>Performance improvement and availability of Vacuum System.</t>
  </si>
  <si>
    <t>Performance improvement and availability of CEP System.</t>
  </si>
  <si>
    <t>Procurement of Complete Pull out Assembly along with Impeller and wear ring of Cooling Water Pump.</t>
  </si>
  <si>
    <t>Procurement of complete assembly of HP and LP Elements for Atlas Copco make Compressors.</t>
  </si>
  <si>
    <t>Improvement in Wet ash evacuation system at 3x660MW Units, KTPS, Koradi</t>
  </si>
  <si>
    <t>Procurement &amp; installation of Ash Slurry Series Pump Assembly with modified metallurgy and Critical Wet End Sub Assembly to enhance the performance &amp; slurry disposal capacity.</t>
  </si>
  <si>
    <t>Procurement &amp; installation of Ash Slurry Series Pump Assembly with modified metallurgy along with Gear Box, Fluid Coupling &amp; Motor (4’th Series) and Critical Wet End Sub Assembly to enhance the performance &amp; slurry disposal capacity.</t>
  </si>
  <si>
    <t>Procurement &amp; installation of Overflow Transfer Pump Assembly with upgradation in metallurgy and Critical Wet End Sub Assembly to enhance the performance.</t>
  </si>
  <si>
    <r>
      <t xml:space="preserve">Procurement &amp; installation of IAC Compressor Assembly: Model –ZR110 STD 7.5 IMD Atlas Copco Make Oil free water cooled screw air compressor with inbuilt atlas copco make heat of </t>
    </r>
    <r>
      <rPr>
        <sz val="12"/>
        <color theme="1"/>
        <rFont val="Calibri"/>
        <family val="2"/>
        <scheme val="minor"/>
      </rPr>
      <t>compression single drum rotator air dryer to enhance the performance.</t>
    </r>
  </si>
  <si>
    <t>HMI Upgradation of Diasys Netmation DCS at 3x660MW KTPS Koradi Units 8,9 &amp; 9</t>
  </si>
  <si>
    <t>HMI Upgradation of Diasys Netmation DCS at 3x660MW KTPS Koradi Units 8,9 &amp; 10</t>
  </si>
  <si>
    <t>Improvement in   Dry ash evacuation system at 3x660MW Units, KTPS, Koradi</t>
  </si>
  <si>
    <t>MSERW Pipes for Garlanding arrangement</t>
  </si>
  <si>
    <t>Work of Garlanding arrangement to changeover ash slurry feed points for even filling of pond by providing MSERW Pipes along the periphery of Ash Bund Dyke Wall at Khasara Ash Bund.</t>
  </si>
  <si>
    <t>Capacity Enhancement &amp; Performance optimization at WTP 3X660MW,KTPS,Koradi</t>
  </si>
  <si>
    <t>Capacity enhancement of DM water stream in WTP at 3X660MW, KTPS, Koradi.</t>
  </si>
  <si>
    <t>Capacity enhancement Condensate polishing unit regeneration area in WTP at 3X660 MW, KTPS, Koradi</t>
  </si>
  <si>
    <t>Provision of Ozone generating plant of 1.0 Kg capacity in WTP at 3X660 MW, KTPS, Koradi</t>
  </si>
  <si>
    <t>DPR for Construction of CC Road alongwith RCC Drain, CC platform for heavy machinery movement at 3x660  MW, TPS, Koradi</t>
  </si>
  <si>
    <t>Improvement in Coal Mill Performance-I</t>
  </si>
  <si>
    <t>Procurement of Roller journal Assembly set for coal mill MVM 32R at 3x660 MW Units at KTPS, Koradi through OEM.</t>
  </si>
  <si>
    <t>Procurement of Mill Rotary Separator Blades for coal mill MVM 32R at 3x660 MW, KTPS, Koradi through open tender</t>
  </si>
  <si>
    <t xml:space="preserve"> Procurement of SINTERCAST TABLE LINERS AND SINTERCAST ROLLER LINERS for coal mill MVM32R at 3x660 MW, KTPS, Koradi through OEM.</t>
  </si>
  <si>
    <t>Procurement of Bearings for roller Journal Assembly &amp; Rotary Separator for coal mill MVM 32R at 3x660 MW, KTPS, Koradi through OEM</t>
  </si>
  <si>
    <t xml:space="preserve">Scheme1:Procurement of Coal compartment assembly for Unit8 at 3x660MW KTPS, Koradi </t>
  </si>
  <si>
    <t>Scheme2:Procurement of blade sets for ID, FD &amp; PA Fan at 3x660 MW, Units at KTPS Koradi through OEM.</t>
  </si>
  <si>
    <t>Scheme3:Procurement of  RAPH internal Spares  for 3X660MW units at KTPS Koradi through OEM (Qty- 6 Sets)</t>
  </si>
  <si>
    <t>Scheme4:Procurement of RAPH Sector plate with Actuating mechanism assembly for Unit9 3 X 660MW Units at KTPS, Koradi.</t>
  </si>
  <si>
    <t>Improvement in Coal Mill performance-II at  3X660MW,KTPS,Koradi</t>
  </si>
  <si>
    <r>
      <t>Scheme1:</t>
    </r>
    <r>
      <rPr>
        <sz val="12"/>
        <rFont val="Calibri"/>
        <family val="2"/>
        <scheme val="minor"/>
      </rPr>
      <t xml:space="preserve">Procurement of Roller journal Assembly set for coal mill MVM 32R at 3x660 MW Units at KTPS, Koradi </t>
    </r>
  </si>
  <si>
    <r>
      <t>Scheme2:</t>
    </r>
    <r>
      <rPr>
        <sz val="12"/>
        <rFont val="Calibri"/>
        <family val="2"/>
        <scheme val="minor"/>
      </rPr>
      <t>Procurement of SINTERCAST TABLE LINERS AND SINTERCAST ROLLER LINERS for coal mill MVM32R at 3x660 MW, KTPS, Koradi</t>
    </r>
  </si>
  <si>
    <r>
      <t>Scheme3:</t>
    </r>
    <r>
      <rPr>
        <sz val="12"/>
        <rFont val="Calibri"/>
        <family val="2"/>
        <scheme val="minor"/>
      </rPr>
      <t>Procurement of Bearings for roller Journal Assembly &amp; Rotary Separator for coal mill MVM 32R at 3x660 MW, KTPS, Koradi</t>
    </r>
  </si>
  <si>
    <r>
      <t>Scheme4:</t>
    </r>
    <r>
      <rPr>
        <sz val="12"/>
        <rFont val="Calibri"/>
        <family val="2"/>
        <scheme val="minor"/>
      </rPr>
      <t>Procurement of Coal Pipe Orifice for Unit10 at 3x660 MW, KTPS, Koradi</t>
    </r>
  </si>
  <si>
    <r>
      <t>Scheme5:</t>
    </r>
    <r>
      <rPr>
        <sz val="12"/>
        <rFont val="Calibri"/>
        <family val="2"/>
        <scheme val="minor"/>
      </rPr>
      <t>Procurement of Complete MRHS System along with Pneumatic Compressors at 3x660 MW, KTPS, Koradi</t>
    </r>
  </si>
  <si>
    <r>
      <t>Scheme1:</t>
    </r>
    <r>
      <rPr>
        <sz val="12"/>
        <color theme="1"/>
        <rFont val="Calibri"/>
        <family val="2"/>
        <scheme val="minor"/>
      </rPr>
      <t xml:space="preserve">Procurement of Coal compartment assembly for Unit8at 3x660MW KTPS, Koradi </t>
    </r>
  </si>
  <si>
    <r>
      <t>Scheme2:</t>
    </r>
    <r>
      <rPr>
        <sz val="12"/>
        <color theme="1"/>
        <rFont val="Calibri"/>
        <family val="2"/>
        <scheme val="minor"/>
      </rPr>
      <t>Procurement of blade sets for ID, FD &amp; PA Fan at 3x660 MW, Units at KTPS Koradi through OEM.</t>
    </r>
  </si>
  <si>
    <r>
      <rPr>
        <b/>
        <sz val="12"/>
        <color theme="1"/>
        <rFont val="Calibri"/>
        <family val="2"/>
        <scheme val="minor"/>
      </rPr>
      <t>Scheme3</t>
    </r>
    <r>
      <rPr>
        <sz val="12"/>
        <color theme="1"/>
        <rFont val="Calibri"/>
        <family val="2"/>
        <scheme val="minor"/>
      </rPr>
      <t>:Procurement and replacement of heating elements for RAPH installed in Unit 9 (660MW) at KTPS Koradi THROUGH OEM/OES (Qty- 2 Sets)</t>
    </r>
  </si>
  <si>
    <r>
      <t>Scheme4:</t>
    </r>
    <r>
      <rPr>
        <sz val="12"/>
        <color theme="1"/>
        <rFont val="Calibri"/>
        <family val="2"/>
        <scheme val="minor"/>
      </rPr>
      <t xml:space="preserve">Procurement of  HP valves, safety valves and ERV's for 3X660MW units at KTPS Koradi through OEM </t>
    </r>
  </si>
  <si>
    <t>Scheme5:Procurement of RAPH Sector plate with Actuating mechanism assembly for Unit8 3 X 660MW Units at KTPS, Koradi.</t>
  </si>
  <si>
    <t>Improvement in Coal Mill performance-III at  3X660MW,KTPS,Koradi</t>
  </si>
  <si>
    <r>
      <t>Scheme1:</t>
    </r>
    <r>
      <rPr>
        <sz val="12"/>
        <color theme="1"/>
        <rFont val="Calibri"/>
        <family val="2"/>
        <scheme val="minor"/>
      </rPr>
      <t>Procurement of Roller journal Assembly set for coal mill MVM 32R at 3x660 MW Units at KTPS, Koradi</t>
    </r>
  </si>
  <si>
    <r>
      <t>Scheme2:</t>
    </r>
    <r>
      <rPr>
        <sz val="12"/>
        <color theme="1"/>
        <rFont val="Calibri"/>
        <family val="2"/>
        <scheme val="minor"/>
      </rPr>
      <t>Procurement of SINTERCAST TABLE LINERS AND SINTERCAST ROLLER LINERS for coal mill MVM32R at 3x660 MW, KTPS, Koradi</t>
    </r>
  </si>
  <si>
    <r>
      <t>Scheme3:</t>
    </r>
    <r>
      <rPr>
        <sz val="12"/>
        <color theme="1"/>
        <rFont val="Calibri"/>
        <family val="2"/>
        <scheme val="minor"/>
      </rPr>
      <t>Procurement of Bearings for roller Journal Assembly &amp; Rotary Separator for coal mill MVM 32R at 3x660 MW, KTPS, Koradi</t>
    </r>
  </si>
  <si>
    <r>
      <t>Scheme4:</t>
    </r>
    <r>
      <rPr>
        <sz val="12"/>
        <color theme="1"/>
        <rFont val="Calibri"/>
        <family val="2"/>
        <scheme val="minor"/>
      </rPr>
      <t>Procurement of Coal Pipe Orifice for Unit8 at 3x660 MW, KTPS, Koradi</t>
    </r>
  </si>
  <si>
    <r>
      <rPr>
        <b/>
        <sz val="12"/>
        <color theme="1"/>
        <rFont val="Calibri"/>
        <family val="2"/>
        <scheme val="minor"/>
      </rPr>
      <t>Scheme1:</t>
    </r>
    <r>
      <rPr>
        <sz val="12"/>
        <color theme="1"/>
        <rFont val="Calibri"/>
        <family val="2"/>
        <scheme val="minor"/>
      </rPr>
      <t>Procurement of Roller journal Assembly set for coal mill MVM 32R at 3x660 MW Units at KTPS, Koradi</t>
    </r>
  </si>
  <si>
    <r>
      <t>Scheme4:</t>
    </r>
    <r>
      <rPr>
        <sz val="12"/>
        <color theme="1"/>
        <rFont val="Calibri"/>
        <family val="2"/>
        <scheme val="minor"/>
      </rPr>
      <t>Procurement of Coal Pipe Orifice for Unit9 at 3x660 MW, KTPS, Koradi</t>
    </r>
  </si>
  <si>
    <r>
      <rPr>
        <b/>
        <sz val="12"/>
        <color theme="1"/>
        <rFont val="Calibri"/>
        <family val="2"/>
        <scheme val="minor"/>
      </rPr>
      <t>Scheme1:</t>
    </r>
    <r>
      <rPr>
        <sz val="12"/>
        <color theme="1"/>
        <rFont val="Calibri"/>
        <family val="2"/>
        <scheme val="minor"/>
      </rPr>
      <t xml:space="preserve">Procurement of Coal compartment assembly for Unit8 at 3x660MW KTPS, Koradi </t>
    </r>
  </si>
  <si>
    <r>
      <t>Scheme3:</t>
    </r>
    <r>
      <rPr>
        <sz val="12"/>
        <color theme="1"/>
        <rFont val="Calibri"/>
        <family val="2"/>
        <scheme val="minor"/>
      </rPr>
      <t xml:space="preserve">Procurement of RAPH bottom support bearing assembly for 3X660MW units at KTPS Koradi through OEM  (Qty- 2 Sets) </t>
    </r>
  </si>
  <si>
    <r>
      <t>Scheme4:</t>
    </r>
    <r>
      <rPr>
        <sz val="12"/>
        <color theme="1"/>
        <rFont val="Calibri"/>
        <family val="2"/>
        <scheme val="minor"/>
      </rPr>
      <t>Procurement of RAPH top guide bearing assembly for 3X660MW units at KTPS Koradi</t>
    </r>
  </si>
  <si>
    <r>
      <t>Scheme5:</t>
    </r>
    <r>
      <rPr>
        <sz val="12"/>
        <color theme="1"/>
        <rFont val="Calibri"/>
        <family val="2"/>
        <scheme val="minor"/>
      </rPr>
      <t>Procurement of  RAPH Gear Box  for 3X660MW units at KTPS Koradi through OEM (Qty- 1 Sets)</t>
    </r>
  </si>
  <si>
    <r>
      <t>Scheme6:</t>
    </r>
    <r>
      <rPr>
        <sz val="12"/>
        <color theme="1"/>
        <rFont val="Calibri"/>
        <family val="2"/>
        <scheme val="minor"/>
      </rPr>
      <t>Procurement of RAPH Sector plate with Actuating mechanism assembly for Unit10 at 3 X 660MW Units at KTPS, Koradi.</t>
    </r>
  </si>
  <si>
    <r>
      <t>Scheme7:</t>
    </r>
    <r>
      <rPr>
        <sz val="12"/>
        <color theme="1"/>
        <rFont val="Calibri"/>
        <family val="2"/>
        <scheme val="minor"/>
      </rPr>
      <t>Procurement and replacement of heating elements for RAPH installed in Unit 10 (660MW) at KTPS Koradi THROUGH OEM/OES (Qty- 2 Sets)</t>
    </r>
  </si>
  <si>
    <r>
      <t>Scheme8:</t>
    </r>
    <r>
      <rPr>
        <sz val="12"/>
        <color theme="1"/>
        <rFont val="Calibri"/>
        <family val="2"/>
        <scheme val="minor"/>
      </rPr>
      <t>Procurement of  Boiler Circulating Pump  (1 Nos)</t>
    </r>
  </si>
  <si>
    <t>Reliability Improvement schemes of generators at 3X660MW, KTPS, Koradi</t>
  </si>
  <si>
    <r>
      <rPr>
        <b/>
        <sz val="12"/>
        <color theme="1"/>
        <rFont val="Calibri"/>
        <family val="2"/>
        <scheme val="minor"/>
      </rPr>
      <t xml:space="preserve">Scheme No. 1 </t>
    </r>
    <r>
      <rPr>
        <sz val="12"/>
        <color theme="1"/>
        <rFont val="Calibri"/>
        <family val="2"/>
        <scheme val="minor"/>
      </rPr>
      <t>:PROCUREMENT OF MELCO/LMTG MAKE GENERATOR ROTOR ASSEMBLY with excitation transformer AT 3X660MW KTPS, KORADI THROUGH OEM</t>
    </r>
  </si>
  <si>
    <r>
      <rPr>
        <b/>
        <sz val="12"/>
        <color theme="1"/>
        <rFont val="Calibri"/>
        <family val="2"/>
        <scheme val="minor"/>
      </rPr>
      <t>Scheme No. 2:</t>
    </r>
    <r>
      <rPr>
        <sz val="12"/>
        <color theme="1"/>
        <rFont val="Calibri"/>
        <family val="2"/>
        <scheme val="minor"/>
      </rPr>
      <t>PROCUREMENT OF ONE COMPLETE SET OF GENERATOR STATOR COILS FOR GENERATOR AT 3X660MW UNITS AT KTPS KORADI THROUGH OEM</t>
    </r>
  </si>
  <si>
    <t xml:space="preserve">DPR for Coal Handling Plant Performance Improvement Schemes -II  at 3x660MW KTPS ,Koradi.
</t>
  </si>
  <si>
    <t>DPR for Coal Handling Plant Performance Improvement Schemes -III  at 3x660MW KTPS ,Koradi.</t>
  </si>
  <si>
    <t>DPR for Coal Handling Plant Performance Improvement Schemes -IV at 3x660MW KTPS ,Koradi.</t>
  </si>
  <si>
    <t>DPR for Coal Handling Plant Performance Improvement Schemes -V at 3x660MW KTPS ,Koradi.</t>
  </si>
  <si>
    <t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t>
  </si>
  <si>
    <t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t>
  </si>
  <si>
    <r>
      <t xml:space="preserve">Scheme1: </t>
    </r>
    <r>
      <rPr>
        <sz val="12"/>
        <color theme="1"/>
        <rFont val="Calibri"/>
        <family val="2"/>
        <scheme val="minor"/>
      </rPr>
      <t>Pipeline expansion to improve dry ash evacuation system along with target box modification and also to erect &amp; commission dry ash evacuation directly to remote silo.</t>
    </r>
  </si>
  <si>
    <r>
      <t xml:space="preserve">Scheme1: </t>
    </r>
    <r>
      <rPr>
        <sz val="12"/>
        <color theme="1"/>
        <rFont val="Calibri"/>
        <family val="2"/>
        <scheme val="minor"/>
      </rPr>
      <t>Additional charge pump.</t>
    </r>
  </si>
  <si>
    <r>
      <t>Scheme 2:</t>
    </r>
    <r>
      <rPr>
        <sz val="12"/>
        <color theme="1"/>
        <rFont val="Calibri"/>
        <family val="2"/>
        <scheme val="minor"/>
      </rPr>
      <t xml:space="preserve"> Supply &amp; Installation Air washery at silo top.</t>
    </r>
  </si>
  <si>
    <r>
      <t xml:space="preserve">Scheme 3: </t>
    </r>
    <r>
      <rPr>
        <sz val="12"/>
        <color theme="1"/>
        <rFont val="Calibri"/>
        <family val="2"/>
        <scheme val="minor"/>
      </rPr>
      <t>Shed above silo top.</t>
    </r>
  </si>
  <si>
    <r>
      <t>Scheme 4:</t>
    </r>
    <r>
      <rPr>
        <sz val="12"/>
        <color theme="1"/>
        <rFont val="Calibri"/>
        <family val="2"/>
        <scheme val="minor"/>
      </rPr>
      <t xml:space="preserve"> Supply &amp; Installation Construction of platform at pipe rack up to Remote silo.</t>
    </r>
  </si>
  <si>
    <r>
      <t xml:space="preserve">Scheme 5: </t>
    </r>
    <r>
      <rPr>
        <sz val="12"/>
        <color theme="1"/>
        <rFont val="Calibri"/>
        <family val="2"/>
        <scheme val="minor"/>
      </rPr>
      <t>Shifting of pipeline above pipe rack.</t>
    </r>
  </si>
  <si>
    <r>
      <t xml:space="preserve">Scheme 6: </t>
    </r>
    <r>
      <rPr>
        <sz val="12"/>
        <color theme="1"/>
        <rFont val="Calibri"/>
        <family val="2"/>
        <scheme val="minor"/>
      </rPr>
      <t>Supply &amp; Installation ART sub assemblies.</t>
    </r>
  </si>
  <si>
    <r>
      <t xml:space="preserve">Scheme1: </t>
    </r>
    <r>
      <rPr>
        <sz val="12"/>
        <color theme="1"/>
        <rFont val="Calibri"/>
        <family val="2"/>
        <scheme val="minor"/>
      </rPr>
      <t>ESP field strengthening at U#8</t>
    </r>
  </si>
  <si>
    <r>
      <t xml:space="preserve">Scheme1: </t>
    </r>
    <r>
      <rPr>
        <sz val="12"/>
        <color theme="1"/>
        <rFont val="Calibri"/>
        <family val="2"/>
        <scheme val="minor"/>
      </rPr>
      <t>Procurement of various pumps for AHP performance improvement.</t>
    </r>
  </si>
  <si>
    <r>
      <t>Scheme1:</t>
    </r>
    <r>
      <rPr>
        <sz val="12"/>
        <color theme="1"/>
        <rFont val="Calibri"/>
        <family val="2"/>
        <scheme val="minor"/>
      </rPr>
      <t xml:space="preserve"> Procurement of D/V Assemblies &amp; allied equipments to improve performance.</t>
    </r>
  </si>
  <si>
    <r>
      <t xml:space="preserve">Scheme1: </t>
    </r>
    <r>
      <rPr>
        <sz val="12"/>
        <color theme="1"/>
        <rFont val="Calibri"/>
        <family val="2"/>
        <scheme val="minor"/>
      </rPr>
      <t>Supply &amp; Installation Additional IAC house for Intermediate silo and Remote silo along with erection of S.S. Pipeline</t>
    </r>
  </si>
  <si>
    <r>
      <t xml:space="preserve">Scheme1: </t>
    </r>
    <r>
      <rPr>
        <sz val="12"/>
        <color theme="1"/>
        <rFont val="Calibri"/>
        <family val="2"/>
        <scheme val="minor"/>
      </rPr>
      <t>Waste water system modification to have zero water discharge at 3x660MW, KTPS, Koradi along with Pump Procurement along with arrangement of sludge discharge at ESP water Washing system.</t>
    </r>
  </si>
  <si>
    <r>
      <t xml:space="preserve">Scheme1: </t>
    </r>
    <r>
      <rPr>
        <sz val="12"/>
        <color theme="1"/>
        <rFont val="Calibri"/>
        <family val="2"/>
        <scheme val="minor"/>
      </rPr>
      <t>ESP field strengthening at U#9</t>
    </r>
  </si>
  <si>
    <r>
      <t xml:space="preserve">Scheme1: </t>
    </r>
    <r>
      <rPr>
        <sz val="12"/>
        <color theme="1"/>
        <rFont val="Calibri"/>
        <family val="2"/>
        <scheme val="minor"/>
      </rPr>
      <t>Supply &amp; Work of Replacement of MSERW Pipes &amp; Seamless Pipes in Bottom ash/Coarse ash evacuation &amp; Ash Slurry Disposal Pipelines, Dry ash conveying system in phase manner to improve the ash evacuation performance.</t>
    </r>
  </si>
  <si>
    <r>
      <t>Scheme1:</t>
    </r>
    <r>
      <rPr>
        <sz val="12"/>
        <color theme="1"/>
        <rFont val="Calibri"/>
        <family val="2"/>
        <scheme val="minor"/>
      </rPr>
      <t xml:space="preserve"> Supply &amp; Installation of Pumps along with Pipeline for Improvement in Ash Water Recovery System.</t>
    </r>
  </si>
  <si>
    <r>
      <t xml:space="preserve">Scheme1: </t>
    </r>
    <r>
      <rPr>
        <sz val="12"/>
        <color theme="1"/>
        <rFont val="Calibri"/>
        <family val="2"/>
        <scheme val="minor"/>
      </rPr>
      <t>Replacement of Instrument air pipeline from M.S. to S.S for AHP main plant</t>
    </r>
  </si>
  <si>
    <r>
      <t xml:space="preserve">Scheme1: </t>
    </r>
    <r>
      <rPr>
        <sz val="12"/>
        <color theme="1"/>
        <rFont val="Calibri"/>
        <family val="2"/>
        <scheme val="minor"/>
      </rPr>
      <t>Modification of sludge pumps and its pipeline with pumps of higher capacity and discharge line of higher capacity.</t>
    </r>
  </si>
  <si>
    <r>
      <t xml:space="preserve">Scheme1: </t>
    </r>
    <r>
      <rPr>
        <sz val="12"/>
        <color theme="1"/>
        <rFont val="Calibri"/>
        <family val="2"/>
        <scheme val="minor"/>
      </rPr>
      <t>ESP field strengthening at U#10</t>
    </r>
  </si>
  <si>
    <r>
      <t xml:space="preserve">Scheme1: </t>
    </r>
    <r>
      <rPr>
        <sz val="12"/>
        <color theme="1"/>
        <rFont val="Calibri"/>
        <family val="2"/>
        <scheme val="minor"/>
      </rPr>
      <t>Supply &amp; Installation of IAC for AHP Main Plant</t>
    </r>
  </si>
  <si>
    <r>
      <t xml:space="preserve">Scheme1: </t>
    </r>
    <r>
      <rPr>
        <sz val="12"/>
        <color theme="1"/>
        <rFont val="Calibri"/>
        <family val="2"/>
        <scheme val="minor"/>
      </rPr>
      <t>Supply &amp; Installation of TAC, Replacement of Air Lock Vessel, Various Valves, ESP Hopper Doors, ESP access doors.</t>
    </r>
  </si>
  <si>
    <r>
      <rPr>
        <b/>
        <sz val="12"/>
        <color theme="1"/>
        <rFont val="Calibri"/>
        <family val="2"/>
        <scheme val="minor"/>
      </rPr>
      <t>Scheme1:</t>
    </r>
    <r>
      <rPr>
        <sz val="12"/>
        <color theme="1"/>
        <rFont val="Calibri"/>
        <family val="2"/>
        <scheme val="minor"/>
      </rPr>
      <t xml:space="preserve"> Procurement of Ingersoll Rand Make </t>
    </r>
    <r>
      <rPr>
        <sz val="12"/>
        <color indexed="8"/>
        <rFont val="Calibri"/>
        <family val="2"/>
        <scheme val="minor"/>
      </rPr>
      <t>Transport Air Compressors Critical/Non-Critical Spares sub-assembly for performance improvement.</t>
    </r>
  </si>
  <si>
    <t>Supply &amp; Installation of Fiber Optic Sensing System for Conveyor Health Monitoring At CHP 3x660MW KTPS, Koradi</t>
  </si>
  <si>
    <t>Procurement of Leak- proof make complete Mechanical Seal Assembly for Concrete Volute CW Pump installed at 3X660MW KTPS,Koradi on OEM bASIS.</t>
  </si>
  <si>
    <t>Work of Design , Engineering , Manufacturing , Supply Erection &amp; Commissioning of Conveyor Belt From Discharge of RBF 1 &amp;2 at Crusher House to Stack Yard At CHP 3x660MW KTPS, Koradi .</t>
  </si>
  <si>
    <t>1. NON-DPR sent to H.O.dt.18.05.2024.
Third Party vetting under process</t>
  </si>
  <si>
    <t>Supply &amp; Installation of Artificial Intelligence PMMS Accurex Diagnostic matrix based vibration &amp; temperature monitoring for critical auxiliaries at CHP 3x660MW KTPS, Koradi.</t>
  </si>
  <si>
    <t>Restoration of online dissolved gas analysers of Unit 8,9,10</t>
  </si>
  <si>
    <t>Complete Replacement of Existing Water Separator Drain Tank Control (WDC) Valves with New Valves of modified trim design along with hydraulic Actuators, Power Pack assembly, necessary instrumentation, erection &amp; commissioning 3X660MW KTPS, Koradi.</t>
  </si>
  <si>
    <t>Procurement of mandatory set of Hydraulic system internals for Wagon Tippler Drive &amp; side arm charger Drive at CHP,3X660MW,KTPS ,Koradi</t>
  </si>
  <si>
    <t>1. NON-DPR sent to H.O.on dt.13.07.2024</t>
  </si>
  <si>
    <t>"Supply &amp; installation of Anodized winding Oil cooled over band magnetic separator &amp; control panel for conveyor 5A,5B &amp;13C at CHP 3x660MW KTPS, Koradi.</t>
  </si>
  <si>
    <t xml:space="preserve">Procurement of Grinding Wall Assembly for Impact Crusher At CHP 3x660MW KTPS, Koradi </t>
  </si>
  <si>
    <t>1. NON-DPR sent to H.O.on dt.03.08.2024</t>
  </si>
  <si>
    <t>Restoration of Boiler Circulation Pump of U10 at 3X660MW KTPS, Koradi</t>
  </si>
  <si>
    <t>NON-DPR scrutiny under process.</t>
  </si>
  <si>
    <t>Design,Engineering,Customization,Implementation,Installation &amp; testing of Data Analytical/Artificial Intellegence softwae for automated monitoring &amp; diagnostics system to improve Power plant reliability &amp; efficiency,at one unit of 3X660MW KTPS, Koradi.</t>
  </si>
  <si>
    <t>Not Approved</t>
  </si>
  <si>
    <t>1) By modified design it will easy for inspection and maintenance of economizer coils, hence preventive measures can be taken on eoded tubes to avoid the BTL. 
2)  By implementing this scheme BTL will reduce in economizer coils.</t>
  </si>
  <si>
    <t>PR SENT TO H.O.</t>
  </si>
  <si>
    <r>
      <t>Scheme-1:</t>
    </r>
    <r>
      <rPr>
        <sz val="12"/>
        <color theme="1"/>
        <rFont val="Calibri"/>
        <family val="2"/>
        <scheme val="minor"/>
      </rPr>
      <t xml:space="preserve"> Procurement of Blade Sets for ID, FD &amp; PA Fans at 3x660MW Units.</t>
    </r>
  </si>
  <si>
    <t>1) Availability &amp; Reliability of fans will be increased
2) Breakdown of fans will be avoided.</t>
  </si>
  <si>
    <r>
      <t>Scheme-2</t>
    </r>
    <r>
      <rPr>
        <b/>
        <sz val="12"/>
        <color theme="1"/>
        <rFont val="Calibri"/>
        <family val="2"/>
        <scheme val="minor"/>
      </rPr>
      <t>:</t>
    </r>
    <r>
      <rPr>
        <sz val="12"/>
        <color theme="1"/>
        <rFont val="Calibri"/>
        <family val="2"/>
        <scheme val="minor"/>
      </rPr>
      <t xml:space="preserve"> Procurement of RAPH Bottom Support Bearing Assembly at 3X660MW Units.</t>
    </r>
  </si>
  <si>
    <t>1) Long shutdown of unit shall be avoided. As the availability of this bearing in stock shall be replaced one to one as and when required, which reduces the outage of unit and generation loss thereof.</t>
  </si>
  <si>
    <r>
      <t>Scheme-3</t>
    </r>
    <r>
      <rPr>
        <b/>
        <sz val="12"/>
        <color theme="1"/>
        <rFont val="Calibri"/>
        <family val="2"/>
        <scheme val="minor"/>
      </rPr>
      <t>:</t>
    </r>
    <r>
      <rPr>
        <sz val="12"/>
        <color theme="1"/>
        <rFont val="Calibri"/>
        <family val="2"/>
        <scheme val="minor"/>
      </rPr>
      <t xml:space="preserve"> Procurement of RAPH Top Guide Bearing Assembly at 3x660MW Units.</t>
    </r>
  </si>
  <si>
    <r>
      <t>Scheme-4:</t>
    </r>
    <r>
      <rPr>
        <sz val="12"/>
        <color theme="1"/>
        <rFont val="Calibri"/>
        <family val="2"/>
        <scheme val="minor"/>
      </rPr>
      <t xml:space="preserve"> Procurement of RAPH Gear Box at 3x660MW Units.</t>
    </r>
  </si>
  <si>
    <t>1) Long shutdown of unit shall be avoided.  As the availability of this gearbox in stock shall be replaced one to one as and when required, which reduces the outage of unit and generation loss thereof.</t>
  </si>
  <si>
    <r>
      <t>Scheme-5:</t>
    </r>
    <r>
      <rPr>
        <sz val="12"/>
        <color theme="1"/>
        <rFont val="Calibri"/>
        <family val="2"/>
        <scheme val="minor"/>
      </rPr>
      <t xml:space="preserve"> Procurement of RAPH Spares at 3x660MW Units.</t>
    </r>
  </si>
  <si>
    <t>1) Availability of these spares will keep RAPH internal sealing system in healthy condition. Which will reduce heat loss, erosion of internals of RAPH and reduce Fans loading.</t>
  </si>
  <si>
    <r>
      <t>Scheme-6:</t>
    </r>
    <r>
      <rPr>
        <sz val="12"/>
        <color theme="1"/>
        <rFont val="Calibri"/>
        <family val="2"/>
        <scheme val="minor"/>
      </rPr>
      <t xml:space="preserve"> Procurement of Coal Burner Assembly with windbox air nozzles for Unit 8 &amp; 9 at 3x660MW.</t>
    </r>
  </si>
  <si>
    <t>1) Combustion tunning will improve
2) Reduction in tube leakages due to temperature excursion</t>
  </si>
  <si>
    <r>
      <t>Scheme-7:</t>
    </r>
    <r>
      <rPr>
        <sz val="12"/>
        <color theme="1"/>
        <rFont val="Calibri"/>
        <family val="2"/>
        <scheme val="minor"/>
      </rPr>
      <t xml:space="preserve"> Procurement of Boiler Circulation Pump (BCP) with Impeller &amp; Diffuser at 3x660MW Units.</t>
    </r>
  </si>
  <si>
    <t xml:space="preserve">1) 100% availability of all the Boiler Circulation Pumps will help to reduce fuel consumption during the start-up/light-up activities  
2) Delay for synchronization will reduce by 2-3 hrs. 
</t>
  </si>
  <si>
    <r>
      <t>Scheme-8:</t>
    </r>
    <r>
      <rPr>
        <sz val="12"/>
        <color theme="1"/>
        <rFont val="Calibri"/>
        <family val="2"/>
        <scheme val="minor"/>
      </rPr>
      <t xml:space="preserve"> Procurement and Replacement of Heating Elements for RAPH Installed for Unit 8 at 3x660MW.</t>
    </r>
  </si>
  <si>
    <t>• Reduction in loss due to Dry flue gas 
• Reduction in PA fan &amp; FD loading.
• Improvement in unit heat rate.</t>
  </si>
  <si>
    <t>DPR under preparation</t>
  </si>
  <si>
    <t>Procurement of FLENDER make Gearbox model kmp-450 along with motor for coal mill MVM32R at 3x660mw KTPS, koradi through OEM.</t>
  </si>
  <si>
    <t>1) With availability of gear box, and motor, Outage/down time will reduce.                                           2) With availability of gear box and motor availability of Coal Mill will get increase.                                 3) With availability of gear box, and motor generation loss on account of mill will reduce.</t>
  </si>
  <si>
    <t>Proposal not initiated yet</t>
  </si>
  <si>
    <t>Procurement of complete set of couplings for PA, ID &amp; FD fans at 3X660MW units at KTPS Koradi through OEM</t>
  </si>
  <si>
    <t>1)With availability of another spare ID, FD &amp; PA Fan couplings the reliability of operation will increase. Also, in case of major work in running fan, by replacing with spare couplings, availability of fans will increase.                                                                                                                                  2)Reduction in auxiliary down time.                                                                                                      3)Reduction in generation loss due to outages</t>
  </si>
  <si>
    <t>1) Reduction in loss due to Dry flue gas 
2)Reduction in PA fan &amp; FD loading.
3)Improvement in unit heat rate.</t>
  </si>
  <si>
    <t>1) Improvement in heat rate
2) Improvement in boiler efficiency</t>
  </si>
  <si>
    <t>1) By implementing this scheme the availability and loadability of Coal Mills will Increase.
2)  Generation loss will reduce on account of coal mills</t>
  </si>
  <si>
    <t>1) Combustion tunning of furnace will improve which will further reduce BTL due to temp excursion
2) Mill availability will improve</t>
  </si>
  <si>
    <t>Improvement in Coal Mill performance-VI at  3X660MW,KTPS,Koradi</t>
  </si>
  <si>
    <t xml:space="preserve">• Reduction in operational and maintenance cost.
• Reduction in Coal Handling Plant downtime.
• Reduction in wear &amp; tear of wagon tippler internals
• Improvement in coal flow in rainy season.
• System outages will be reduced.
• Life enhancement of auxiliary
</t>
  </si>
  <si>
    <t xml:space="preserve">• Reduction in operational and maintenance cost.
• Reduction in Coal Handling Plant downtime.
• Reduction in wear &amp; tear of side arm charger internals
• System outages will be reduced.
• Life enhancement of auxiliary
</t>
  </si>
  <si>
    <t xml:space="preserve">• Reduction in operational and maintenance cost.
• Reduction in Coal Handling Plant downtime.
• Reduction in wear &amp; tear of Apron Feeder  internals
• System outages will be reduced.
• Life enhancement of auxiliary
</t>
  </si>
  <si>
    <t xml:space="preserve">• Reduction in operational and maintenance cost.
• Reduction in Coal Handling Plant downtime.
• Reduction in wear &amp; tear of Stacker cum reclaimer internals
• System outages will be reduced.
• Life enhancement of auxiliary
</t>
  </si>
  <si>
    <t xml:space="preserve">• Reduction in operational and maintenance cost.
• Reduction in Coal Handling Plant downtime.
• Reduction in wear &amp; tear of Impact Crusher  internals
• System outages will be reduced.
• Life enhancement of auxiliary
</t>
  </si>
  <si>
    <t xml:space="preserve">• Reduction in operational and maintenance cost.
• Reduction in Coal Handling Plant downtime.
• Reduction in wear &amp; tear of Stacker cum reclaimer internals
• System outages will be reduced.
• Life enhancement of auxiliary  • safety operation                                                                                                                       
</t>
  </si>
  <si>
    <t xml:space="preserve">• Reduction in demurrages.
• Spare motor and pump ensure system availability in case of failure of existing one.
• Increase plant availability &amp; reduction in generation loss
</t>
  </si>
  <si>
    <t xml:space="preserve">• Reduction in demurrages.
• motor and pump  failure will be reduced 
• Increase plant availability &amp; reduction in generation loss
</t>
  </si>
  <si>
    <t>• Reduction in demurrages.
• Spare power cylinders  ensure system availability in case of failure of existing one.
• Increase plant availability &amp; reduction in generation loss</t>
  </si>
  <si>
    <t xml:space="preserve">• Reduction in demurrages.
• hydraulic system  ensure system availability in case of failure of existing one.
• Increase plant availability &amp; reduction in generation loss
</t>
  </si>
  <si>
    <t xml:space="preserve">• Reduction in demurrages.
• improved efficiency at night hours .
• Increase plant availability &amp; reduction in generation loss  • reduction in accidents /mishaps
</t>
  </si>
  <si>
    <t xml:space="preserve">• Reduction in demurrages.
• motor  failure will be reduced 
• Increase plant availability &amp; reduction in generation loss • improved efficiency of motors • reduction in energy consumption
</t>
  </si>
  <si>
    <t xml:space="preserve">• Coal requirement can be catered, even after non availability of existing stacking stream BCN-13A /13B .
• Similarly receipt of wet and sticky coal particularly in rainy season choke up the wagon tippler hoppers and also receiving as well as discharge chute of conveyor belt. Many times, rakes are received in Bunching. Due to above reasons heavy demurrage is to be paid to Railway. Due to system constraints of above mention reason, number of times it is essential to stack the coal wagons at CHP stack yard instead of bunkering. Such coal can be stacked by using this short conveyor and can be used later. Stacker reclaimer can be used for bunkering mode with good quality coal. 
• Additional / alternate stream for stacking with less energy consumption compared to existing Stacker reclaimer stream due to involvement of lesser auxiliaries &amp; short set up. 
• Planned maintenance outage of conveyor stram &amp; stacker reclaimer can be carried out as additional stacking stream is available. 
• Parallel stacking can be made possible thereby increasing the plant loadability and decreasing demurrage charges . 
• Overloading of belt can be eliminated.
• Increase in overall plant loadability &amp; booster for achieving the maximum PLF.
• High reliability due to less auxiliaries.      </t>
  </si>
  <si>
    <t>1)  Increase plant availability &amp; reduction in generation loss 2) avaibility of converyors will be incrased 3) reduction in system down time</t>
  </si>
  <si>
    <t>1. strengthening of Existing Travel Track structure for Side Arm Charger &amp; Stacker Reclaimer                                                                                 
Increases in useful life of travel structure
2. Renovation and Modernisation for minimizing failures</t>
  </si>
  <si>
    <t>1. improved safety of operation &amp; maintenance in WT area   2. reduction in accidents   3.Increase in efficiency of plant</t>
  </si>
  <si>
    <t>1. Better monitoring of auxiliaries 2. Increased efficiency of plant  3. reduction in energy consumption</t>
  </si>
  <si>
    <t xml:space="preserve">• Eliminates belt slip.
• Increased running life of lagging up to 5 years.
• Increased availability/loadability of belt conveyor system.
• Reduces overall operating cost.
• Generation loss will decrease.
</t>
  </si>
  <si>
    <t>1. Efficiency of plant increases 2. reduction in accidents 3. Unloding of wagons will be improved</t>
  </si>
  <si>
    <t>1. Efficiency of plant increases 2. reduction in accidents 3. Unloding of wagons will be improved by better communication among working manpower</t>
  </si>
  <si>
    <t>1. Plant availability increases 2. Reduction in belt wear &amp; tear  3. Improvement in plant house keeping</t>
  </si>
  <si>
    <t xml:space="preserve">1. Reduction in pollution 2. Better working environment 3. Efficiency of plant increases </t>
  </si>
  <si>
    <t xml:space="preserve">• Improvement in performance of unloading &amp; reduction in generation loss.
• Demurrage charges will be reduced
• Reduction in wear &amp; tear of wobbler feeder internals
• System outages will be reduced.
• Life enhancement of auxiliary
</t>
  </si>
  <si>
    <t xml:space="preserve">• Reduction in conveyor stream outages.
• Reduction in maintenance cost.
• Reduction in cleaning problems.
• Improvement in performance of unloading &amp; reduction in generation loss.
• Demurrage charges will be reduced.
</t>
  </si>
  <si>
    <t>1. Upgradation in fire fighting opeartion system 2. Efficiency of plant incrases 3. reduction in pant mishaps</t>
  </si>
  <si>
    <t>1. Efficient operation of Bunker TTR</t>
  </si>
  <si>
    <t>• 100% availability of all the 3 nos. Charge Pumps for suction of Geho Pumps, thus reduction in system outages.
• Generation loss incurred due to non-availability of auxiliaries &amp; ash slurry disposal through HCSD System may be avoided.</t>
  </si>
  <si>
    <t>• Dust emmission in to the atmosphere will be avoided from top of silo due to Dust suppression system.
• Downtime of system will be reduced.</t>
  </si>
  <si>
    <t>• Silo top will be protected from Rain water ingress inside Silo.
• Downtime of system will be reduced.</t>
  </si>
  <si>
    <t>• Approach will be available for day to day mantenance works.
• Downtime of system will be reduced.</t>
  </si>
  <si>
    <t>• Easy for inspection &amp; thickness survey of line.
• Day to day mantenance works &amp; defect attending will be more feasible.
• Downtime of system will be reduced.</t>
  </si>
  <si>
    <t>• 100% availability of all the 3 nos. ART Gear Box Drive Units, thus reduction in system outages.
• Generation loss incurred due to non-availability of auxiliaries &amp; ash slurry disposal through HCSD System may be avoided.</t>
  </si>
  <si>
    <t>• Existing Unit#8 ESP F-Pass : Collecting &amp; Emitting Electrodes are found heavily bend leading to Low Field Strength. Therefore, Field strengthening by replacement of Collecting &amp; Emitting Electrodes will ensure the enhanced performance of ESP &amp; thereby reduced stack emission so that SPM level can be maintained within permissible limit.
• ESP Field availability will be increased that will lead to smooth functioning of dry ash evacuation system.
• Reduction in wear &amp; tear of spares thereby Downtime will be reduced.
• Work planning will be better, hence maintenance cost will be reduced.
• Due to minimized wear &amp; tear, spares damage will be reduced.</t>
  </si>
  <si>
    <t>• 100% availability of all pumps including stand-by auxilliaries. It will lead to reduction in system outages.
• Water Consumption &amp; Power Consumption will be optimum.
• System performance &amp; efficiency will be improved.
• Generation loss incurred due to non-availability of auxiliaries will be avoided.</t>
  </si>
  <si>
    <t>• Dome Valves availability will be ensured for dry ash evacuation system. It will lead to reduction in system outages.
• System performance &amp; efficiency will be improved.
• Work planning will be better. Inventory of spares will be reduced as life of spares will be enhanced.
• Stack emmission will be minimum as the system will work more efficiently &amp; effectively.</t>
  </si>
  <si>
    <t>• IAC availability will be increased that will lead to ash evacuation system smooth operation.
• Downtime will be reduced as SS pipelines are corrosion &amp; wear resistant, thereby reduction in frequent maintenance.
• Work planning will be better hence maintenance cost will be reduced.
• Due to minimized wear &amp; tear, spares breakage will be reduced.
• System availability will be increased &amp; system outages will be reduced.
• Due to frequent failures of IAC, it becomes mandatory to repair the damaged one on priority that creates an emergency for maintenance activities.
• By implementing above scheme, there will be substantial reduction in outages of the IAC which will confirm improvement in the performance of Ash Handling Plant.</t>
  </si>
  <si>
    <t>• Water consumption will be minimised.
• Running hours of the various sub-systems will be minimised. That will lead to reduction in spares consumption, inventory cost &amp; outages.</t>
  </si>
  <si>
    <t>• 100% availability of all the 3 nos. of Geho Pumps, thus reduction in water consumption.
• Generation loss incurred due to non-availability of auxiliaries &amp; ash slurry disposal through HCSD System may be avoided.</t>
  </si>
  <si>
    <t>MSERW Pipes &amp; Seamless Pipes replacement to improve ash conveying &amp; its disposal-1</t>
  </si>
  <si>
    <t>• Less wear &amp; tear as compaired with existing MS Seamless Pipes.
• Frequent line leakages, System down time &amp; Maintenance will be reduced.
• Material consumption &amp; inventory cost will be minimised.
• System availability &amp; performance will be enhanced.</t>
  </si>
  <si>
    <t>• Higher capacity pumps will be provided to enhance the ash water recovery capacity.
• Water consumption will be minimised.</t>
  </si>
  <si>
    <t>• Ash Handling System outages will be reduced.
• Due to moisture and rust free air, life &amp; performance of instrumentation installed at AHP such as pressure switches, Solenoid operating valves (SOV), etc. will be improved. Due to frequent failure of instrumentations, secondary damages of various valves such as dome vale, poppet valve has increased significantly leading to excessive maintenance outages, addition in spares/material consumption, etc. 
• Due to moisture and rust free air, clogging of Filter bags while purging will be reduced significantly, thereby Silo pressurization issues will be minimized.
• Due to moisture and rust free air, issues observed on rotor assembly of Transport Air Compressor will be avoided. Being high value items, its replacement/repairing cost will be saved and its life &amp; performance will be enhanced.
• Vibration probe &amp; gauges functioning will be better.
• Increase plant availability &amp; reduction in generation loss.
• Inventory of spares will be reduced. Work planning will be better.</t>
  </si>
  <si>
    <t>• Due to ash sludge pump capacity enhancement, Wet Ash Evacuation will be done in minimum time.
• Due to enhancement, bottom ash pile up condition will be minimized.
• Work planning will be better &amp; it will make redundancy in ash sludge disposal pipelines operation &amp; maintenance.
• Inventory of spares will be reduced as life of spares will be enhanced.</t>
  </si>
  <si>
    <t>MSERW Pipes &amp; Seamless Pipes replacement to improve ash conveying &amp; its disposal-2</t>
  </si>
  <si>
    <t>Improvement in DRY ASH Evacuation system-2</t>
  </si>
  <si>
    <t>• TAC availability will be increased that will lead to smooth functioning of dry ash evacuation system.
• Reduction in wear &amp; tear of spares thereby Downtime will be reduced.
• Work planning will be better hence maintenance cost will be reduced.
• Due to minimized wear &amp; tear, spares damage will be reduced.</t>
  </si>
  <si>
    <t>Improvement in DRY ASH Evacuation system-3</t>
  </si>
  <si>
    <t>• TAC availability will be increased that will lead to smooth functioning of dry ash evacuation system.
• Reduction in wear &amp; tear of spares thereby Downtime will be reduced.
• Work planning will be better hence maintenance cost will be reduced.
• Due to minimized wear &amp; tear, spares damage will be reduced.
• Spare sub-assembly ensure the system availability in case of failure of existing one.
• Being unavailability of sub-assemblies, it becomes mandatory to repair/replace the damaged spares on priority that creates an emergency for maintenance activities. Hence one to one replacement is essential to reduce the down time and fast availability of auxiliary in time.</t>
  </si>
  <si>
    <t>Supply, installation, comissioning and testing of 220V station &amp; 360V UPS batteries installed at U 8, 9 &amp; 0 of 3x660 MW KTPS, Koradi.</t>
  </si>
  <si>
    <t>Supply, installation, comissioning and testing of 220V station &amp; 360V UPS batteries installed at U 8, 9 &amp; 0 of 3x660 MW KTPS, Koradi. (scheme)</t>
  </si>
  <si>
    <t>TDBFP Governing valve's LPCV ,HPCV MSV AND Trip lock replacement</t>
  </si>
  <si>
    <t>Procurement &amp; replacement of HP Heaters at 3x660 MW KTPS, Koradi.</t>
  </si>
  <si>
    <t>Upgradation of Vibration Monitoring &amp; Analysis system installed at 3x660MW Koradi TPS.</t>
  </si>
  <si>
    <t>2025-26</t>
  </si>
  <si>
    <r>
      <rPr>
        <b/>
        <sz val="12"/>
        <color theme="1"/>
        <rFont val="Calibri"/>
        <family val="2"/>
        <scheme val="minor"/>
      </rPr>
      <t>Scheme 1:</t>
    </r>
    <r>
      <rPr>
        <sz val="12"/>
        <color theme="1"/>
        <rFont val="Calibri"/>
        <family val="2"/>
        <scheme val="minor"/>
      </rPr>
      <t xml:space="preserve"> Upgradation of sinkawa make vibration monitoring and Analysis system for main turbine at 3x660MW koradi TPS.</t>
    </r>
  </si>
  <si>
    <t>The scheme is proposed as necessity Scheme which is essential for implementation  to Keep the system up and running.
To ensure Turbine supervisory instruments &amp; protections in service.</t>
  </si>
  <si>
    <t>Newly added Scheme</t>
  </si>
  <si>
    <r>
      <rPr>
        <b/>
        <sz val="12"/>
        <color theme="1"/>
        <rFont val="Calibri"/>
        <family val="2"/>
        <scheme val="minor"/>
      </rPr>
      <t>Scheme 2:</t>
    </r>
    <r>
      <rPr>
        <sz val="12"/>
        <color theme="1"/>
        <rFont val="Calibri"/>
        <family val="2"/>
        <scheme val="minor"/>
      </rPr>
      <t xml:space="preserve"> Upgradation of Bently Nevada make vibration monitoring and Analysis system for RMCMS system at 3x660MW Koradi TPS.</t>
    </r>
  </si>
  <si>
    <t>The scheme is proposed as necessity Scheme which is essential for implementation  to Keep the system up and running.
To ensure all HT/LT auxiliaries supervisory instruments &amp; protections in service.</t>
  </si>
  <si>
    <r>
      <rPr>
        <b/>
        <sz val="12"/>
        <color theme="1"/>
        <rFont val="Calibri"/>
        <family val="2"/>
        <scheme val="minor"/>
      </rPr>
      <t>Scheme 3</t>
    </r>
    <r>
      <rPr>
        <sz val="12"/>
        <color theme="1"/>
        <rFont val="Calibri"/>
        <family val="2"/>
        <scheme val="minor"/>
      </rPr>
      <t xml:space="preserve"> :-Emerson PLC upgradation</t>
    </r>
  </si>
  <si>
    <t>The scheme is proposed as necessity Scheme which is essential for implementation  to Keep the system up and running.</t>
  </si>
  <si>
    <t xml:space="preserve"> Upgradation of various Level Transmitters installed at 3x660 MW koradi TPS. </t>
  </si>
  <si>
    <t>2027-28</t>
  </si>
  <si>
    <r>
      <rPr>
        <b/>
        <sz val="12"/>
        <color theme="1"/>
        <rFont val="Calibri"/>
        <family val="2"/>
        <scheme val="minor"/>
      </rPr>
      <t>Scheme 1:</t>
    </r>
    <r>
      <rPr>
        <sz val="12"/>
        <color theme="1"/>
        <rFont val="Calibri"/>
        <family val="2"/>
        <scheme val="minor"/>
      </rPr>
      <t xml:space="preserve"> Upgradation of Guided wave Radar Level TX installed at Condenser Hotwell and LPH 1,2 and 3 </t>
    </r>
  </si>
  <si>
    <t>1. For process improvement and to ensure auto control loops in service
2.Reduction in Manpower Hrs required for troubleshooting</t>
  </si>
  <si>
    <r>
      <rPr>
        <b/>
        <sz val="12"/>
        <color theme="1"/>
        <rFont val="Calibri"/>
        <family val="2"/>
        <scheme val="minor"/>
      </rPr>
      <t xml:space="preserve">Scheme 2: </t>
    </r>
    <r>
      <rPr>
        <sz val="12"/>
        <color theme="1"/>
        <rFont val="Calibri"/>
        <family val="2"/>
        <scheme val="minor"/>
      </rPr>
      <t xml:space="preserve">Upgradation of Displacer type level TX into Guided wave radar level Tx installed at various Drain Tank, Flash tank and pit </t>
    </r>
  </si>
  <si>
    <r>
      <rPr>
        <b/>
        <sz val="12"/>
        <color theme="1"/>
        <rFont val="Calibri"/>
        <family val="2"/>
        <scheme val="minor"/>
      </rPr>
      <t>Scheme 3:</t>
    </r>
    <r>
      <rPr>
        <sz val="12"/>
        <color theme="1"/>
        <rFont val="Calibri"/>
        <family val="2"/>
        <scheme val="minor"/>
      </rPr>
      <t xml:space="preserve"> Upgradation of non- contact type Ultrasonic level Tx into IP68 non- contact type Radar level TX.</t>
    </r>
  </si>
  <si>
    <t xml:space="preserve">Upgradation of ESP Hopper level Probes installed at 3x660 MW koradi TPS. </t>
  </si>
  <si>
    <t>2026-27</t>
  </si>
  <si>
    <r>
      <rPr>
        <b/>
        <sz val="12"/>
        <color theme="1"/>
        <rFont val="Calibri"/>
        <family val="2"/>
        <scheme val="minor"/>
      </rPr>
      <t>Scheme 1:</t>
    </r>
    <r>
      <rPr>
        <sz val="12"/>
        <color theme="1"/>
        <rFont val="Calibri"/>
        <family val="2"/>
        <scheme val="minor"/>
      </rPr>
      <t xml:space="preserve"> Upgradation of 1st three fields ESP Hopper level probes into continuous level monitoring NOGS system at 3x660 MW Koradi TPS.</t>
    </r>
  </si>
  <si>
    <t>1. For process improvement
2.Reduction in Manpower Hrs required for troubleshooting</t>
  </si>
  <si>
    <r>
      <rPr>
        <b/>
        <sz val="12"/>
        <color theme="1"/>
        <rFont val="Calibri"/>
        <family val="2"/>
        <scheme val="minor"/>
      </rPr>
      <t xml:space="preserve">Scheme 2: </t>
    </r>
    <r>
      <rPr>
        <sz val="12"/>
        <color theme="1"/>
        <rFont val="Calibri"/>
        <family val="2"/>
        <scheme val="minor"/>
      </rPr>
      <t xml:space="preserve">Upgradation of RF capacitance Hopper level probe into of RF admittance level probe at 4,5,6,7,8 &amp; 9 ESP Hoppers </t>
    </r>
  </si>
  <si>
    <r>
      <rPr>
        <b/>
        <sz val="12"/>
        <color theme="1"/>
        <rFont val="Calibri"/>
        <family val="2"/>
        <scheme val="minor"/>
      </rPr>
      <t>Scheme 3:</t>
    </r>
    <r>
      <rPr>
        <sz val="12"/>
        <color theme="1"/>
        <rFont val="Calibri"/>
        <family val="2"/>
        <scheme val="minor"/>
      </rPr>
      <t xml:space="preserve"> Upgradation of ESP hopper heater monitoring , control and  real time monitoring system at 3X660MW Koradi TPS</t>
    </r>
  </si>
  <si>
    <t xml:space="preserve">Upgradation of various scheme viz ASLD, Furnace tv camera FEGT and acoustic Pyrometer installed at 3x660 MW koradi TPS. </t>
  </si>
  <si>
    <r>
      <rPr>
        <b/>
        <sz val="12"/>
        <color theme="1"/>
        <rFont val="Calibri"/>
        <family val="2"/>
        <scheme val="minor"/>
      </rPr>
      <t>Scheme 1:</t>
    </r>
    <r>
      <rPr>
        <sz val="12"/>
        <color theme="1"/>
        <rFont val="Calibri"/>
        <family val="2"/>
        <scheme val="minor"/>
      </rPr>
      <t xml:space="preserve"> Upgradation of ASLD system </t>
    </r>
  </si>
  <si>
    <t>1. For process improvement
2. Reduction in Unit downtime</t>
  </si>
  <si>
    <r>
      <rPr>
        <b/>
        <sz val="12"/>
        <color theme="1"/>
        <rFont val="Calibri"/>
        <family val="2"/>
        <scheme val="minor"/>
      </rPr>
      <t xml:space="preserve">Scheme 2: </t>
    </r>
    <r>
      <rPr>
        <sz val="12"/>
        <color theme="1"/>
        <rFont val="Calibri"/>
        <family val="2"/>
        <scheme val="minor"/>
      </rPr>
      <t>Upgradation of Furnace TV Camera</t>
    </r>
  </si>
  <si>
    <t>1. For process improvement
2. Combustion tuning</t>
  </si>
  <si>
    <r>
      <rPr>
        <b/>
        <sz val="12"/>
        <color theme="1"/>
        <rFont val="Calibri"/>
        <family val="2"/>
        <scheme val="minor"/>
      </rPr>
      <t>Scheme 3:</t>
    </r>
    <r>
      <rPr>
        <sz val="12"/>
        <color theme="1"/>
        <rFont val="Calibri"/>
        <family val="2"/>
        <scheme val="minor"/>
      </rPr>
      <t xml:space="preserve">Upgradation of FEGT system </t>
    </r>
  </si>
  <si>
    <r>
      <rPr>
        <b/>
        <sz val="12"/>
        <color theme="1"/>
        <rFont val="Calibri"/>
        <family val="2"/>
        <scheme val="minor"/>
      </rPr>
      <t>Scheme 4:</t>
    </r>
    <r>
      <rPr>
        <sz val="12"/>
        <color theme="1"/>
        <rFont val="Calibri"/>
        <family val="2"/>
        <scheme val="minor"/>
      </rPr>
      <t xml:space="preserve">Upgradation of acoustic pyrometer </t>
    </r>
  </si>
  <si>
    <t xml:space="preserve"> Upgradation of various scheme viz instrument Air pipe at ESP Area, wet Ash Evacuation system, HCSD Silo.</t>
  </si>
  <si>
    <r>
      <rPr>
        <b/>
        <sz val="12"/>
        <color theme="1"/>
        <rFont val="Calibri"/>
        <family val="2"/>
        <scheme val="minor"/>
      </rPr>
      <t>Scheme 1:</t>
    </r>
    <r>
      <rPr>
        <sz val="12"/>
        <color theme="1"/>
        <rFont val="Calibri"/>
        <family val="2"/>
        <scheme val="minor"/>
      </rPr>
      <t xml:space="preserve"> Upgradation of instrument Air pipeline system at ESP of M.S into SS installed at 3x660 MW Koradi TPS. </t>
    </r>
  </si>
  <si>
    <r>
      <rPr>
        <b/>
        <sz val="12"/>
        <color theme="1"/>
        <rFont val="Calibri"/>
        <family val="2"/>
        <scheme val="minor"/>
      </rPr>
      <t xml:space="preserve">Scheme 2: </t>
    </r>
    <r>
      <rPr>
        <sz val="12"/>
        <color theme="1"/>
        <rFont val="Calibri"/>
        <family val="2"/>
        <scheme val="minor"/>
      </rPr>
      <t>Upgradation of instrument Air pipeline system at wet Ash system of M.S into SS .</t>
    </r>
  </si>
  <si>
    <r>
      <rPr>
        <b/>
        <sz val="12"/>
        <color theme="1"/>
        <rFont val="Calibri"/>
        <family val="2"/>
        <scheme val="minor"/>
      </rPr>
      <t>Scheme 3:</t>
    </r>
    <r>
      <rPr>
        <sz val="12"/>
        <color theme="1"/>
        <rFont val="Calibri"/>
        <family val="2"/>
        <scheme val="minor"/>
      </rPr>
      <t xml:space="preserve"> Upgradation of instrument Air pipeline system at HCSD silo of M.S. into SS.</t>
    </r>
  </si>
  <si>
    <r>
      <rPr>
        <b/>
        <sz val="12"/>
        <color theme="1"/>
        <rFont val="Calibri"/>
        <family val="2"/>
        <scheme val="minor"/>
      </rPr>
      <t xml:space="preserve">Scheme 4: </t>
    </r>
    <r>
      <rPr>
        <sz val="12"/>
        <color theme="1"/>
        <rFont val="Calibri"/>
        <family val="2"/>
        <scheme val="minor"/>
      </rPr>
      <t xml:space="preserve">Upgradation of instrument Air pipeline system at Remote Silo of M.S into SS. </t>
    </r>
  </si>
  <si>
    <r>
      <rPr>
        <b/>
        <sz val="12"/>
        <color theme="1"/>
        <rFont val="Calibri"/>
        <family val="2"/>
        <scheme val="minor"/>
      </rPr>
      <t xml:space="preserve">Scheme 5: </t>
    </r>
    <r>
      <rPr>
        <sz val="12"/>
        <color theme="1"/>
        <rFont val="Calibri"/>
        <family val="2"/>
        <scheme val="minor"/>
      </rPr>
      <t>Upgradation of Control &amp; Instrument section  lab with Hydraulic Servo Valve Test, Pneumatic System test and calibration lab set up.</t>
    </r>
  </si>
  <si>
    <t>Upgradation of Flame scanner for flexible operation of 3X660MW Koradi TPS.</t>
  </si>
  <si>
    <r>
      <rPr>
        <b/>
        <sz val="12"/>
        <color theme="1"/>
        <rFont val="Calibri"/>
        <family val="2"/>
        <scheme val="minor"/>
      </rPr>
      <t xml:space="preserve">Scheme 1: </t>
    </r>
    <r>
      <rPr>
        <sz val="12"/>
        <color theme="1"/>
        <rFont val="Calibri"/>
        <family val="2"/>
        <scheme val="minor"/>
      </rPr>
      <t>Upgradation of Flame scanner for flexible operation of 3X660MW Koradi TPS.</t>
    </r>
  </si>
  <si>
    <t>For process improvement during mandatory flexible operation of unit</t>
  </si>
  <si>
    <t>Replacement of DRC Pipes, Bends &amp; Fittings in phase manner to improve the dry ash conveying &amp; its disposal (2 years)</t>
  </si>
  <si>
    <r>
      <t xml:space="preserve">Replacement of DRC Pipes, Bends &amp; Fittings in phase manner to improve the dry ash conveying &amp; its disposal (2 years) </t>
    </r>
    <r>
      <rPr>
        <b/>
        <sz val="12"/>
        <color indexed="8"/>
        <rFont val="Calibri"/>
        <family val="2"/>
        <scheme val="minor"/>
      </rPr>
      <t>(Rs.30 Cr.)
(Bottom ash/Coarse ash evacuation &amp; Ash Slurry Disposal Pipelines, Dry ash conveying system)</t>
    </r>
  </si>
  <si>
    <t>Augmentation of Coarse Ash disposal system at U10 at KTPS, Koradi</t>
  </si>
  <si>
    <t>WORK OF INSTALLATION &amp; COMMISSIONING OF ASH DISPOSAL SYSTEM AT UNIT#10</t>
  </si>
  <si>
    <t xml:space="preserve">• Due to ash slurry series capacity enhancement, U#10 Wet Ash Evacuation will be done in minimum time. Existing slurry pump house is away from Unit#10, however in proposed scheme new slurry pump house is near Unit#10 bottom ash area.
• Proposed slurry pump house will take seperate load of Unit#10 for wet ash evacuation. Hence, loading in existing slurry pump house will be minimised.
• Due to reduction in time for evacuation, grinders running hours will be reduced which will reduce wear &amp; tear of spares, hence repetitive maintenance will be minimised. Due to reduction in grinders running hours, water consumption will be reduced. Also bottom ash pile up condition will be minimized.
• To meet the site requirement, ash slurry pumps &amp; HP pumps are running continuously as 1 series pump is taking 2-3 jet pump (each jet pump of 225m3 flow). So at a time only 6 jets can be taken in service from respective area, so parallel evacuation is having this limit. For taking evacuation one by one in all three units, it requires sufficient time for changeover, flushing of lines as only one ash water pump house and ash slurry pump house is available.
• Also for wet ash evacuation of ESP 1'st and 2'nd field, new HP pump house and wet ash evacuation system (feeder ejectors &amp; submersible slurry pumps) was commissioned &amp; handed over by project in the year of 2022. But considering the extra burden on existing slurry series pumps, no additional slurry series was provided. The proposed scheme will fulfill this requirement.
• Design of new slurry system is taken by considering ash slurry pump to ash pond distance - 3.5 Kms. This distance is increased to 7-8 Kms now.
• Work planning will be better as inclusion of garlanding work in proposed scheme will make redundancy in ash slurry disposal pipelines operation &amp; maintenance.
• Inventory of spares will be reduced as life of spares will be enhanced as separate scheme for Unit#10 will be installed &amp; burden on existing system will be reduced.
• Reduction in bottom ash evacuation timing will lead to reduction in generation loss due to bottom ash pile up.
• Uniform ash deposition will be done in ash bund due to garlanding of pipelines for various ash slurry feed points in ash bund. That will lead to elimination of excessive pressurization of ash water accumulated in specific area.
• Ash spreads in layers enabling vertical filling, hence land requirement is reduced.
• Due to uniform ash deposition, more margin will be made available for ash accumulation.
• No water releases out due to uniform deposition, hence no need for water retaining walls.
• Frequent diversion of dropping ends of ash slurry pipelines will be eliminated. Hence, Maintenance cost will be reduced.
• Lower velocity, hence longer life of pipe line. It will enhance the feasibility of ash lifting and therefore maximum ash utilization.
• Ash slurry disposal will be done effectively as per the lagoons availability &amp; margin for ash deposition.
• Due to garlanding of pipelines, availability of dropping ends for ash deposition.
</t>
  </si>
  <si>
    <t>DPR for Railway Track Siding  Performance Improvement Schemes at 3x660MW KTPS ,Koradi.</t>
  </si>
  <si>
    <t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t>
  </si>
  <si>
    <t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t>
  </si>
  <si>
    <t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t>
  </si>
  <si>
    <t>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t>
  </si>
  <si>
    <t>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t>
  </si>
  <si>
    <t>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t>
  </si>
  <si>
    <t>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t>
  </si>
  <si>
    <t>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t>
  </si>
  <si>
    <t>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t>
  </si>
  <si>
    <t>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t>
  </si>
  <si>
    <t>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t>
  </si>
  <si>
    <t xml:space="preserve">DPR for Provision of cover shed for stack yard -2  at 3x660MW KTPS ,Koradi.
</t>
  </si>
  <si>
    <t>Scheme No. 1 : Provision of cover shed for stack yard -2  at 3x660MW KTPS ,Koradi.</t>
  </si>
  <si>
    <t xml:space="preserve">DPR for Procurement of Pipe Conveyor Drive System Internals   at 3x660MW KTPS ,Koradi.
</t>
  </si>
  <si>
    <t>Scheme No. 1 : Procurement of Pipe Conveyor Drive System Internals   at 3x660MW KTPS ,Koradi.</t>
  </si>
  <si>
    <t xml:space="preserve">DPR for Provision of service building along with vehicle bay   at 3x660MW KTPS ,Koradi.
</t>
  </si>
  <si>
    <t>Scheme No. 1 : Provision of service building along with vehicle bay   at 3x660MW KTPS ,Koradi.</t>
  </si>
  <si>
    <t>Supply of Feed Gate Complete Assembly along with installation to enhance the performance of Feed Gate at Ash Handling Plant, 3x660MW, KTPS, Koradi.</t>
  </si>
  <si>
    <t>• Wet Ash Evacuation System outages will be reduced.
• Due to modified metallurgy, wear &amp; tear of spares will be reduced, hence repetitive maintenance will be minimized.
• Maximum Double Roll Clinker grinders will be guaranteed available for bottom ash evacuation.
• Work planning will be better. Inventory of spares will be reduced as life of spares will be enhanced.
• Due to modifications in internal spares design &amp; MOC, leakages will be minimized that will reduce the wear &amp; tear of other related parts and wastage of water.
• Being unavailability of spare Double Roll Clinker Grinder Assembly with Drive Unit, it becomes mandatory to repair the damaged grinder on priority that creates an emergency for maintenance activities. Increase plant availability &amp; reduction in generation loss.</t>
  </si>
  <si>
    <t>Design, Supply, Installation &amp; Commissioning of Instrument Air Dryer Assembly with Prefilters &amp; Stainless steel piping along with valves suitable for Instrument Air Compressors at AHP, 3x660MW Units, KTPS, Koradi</t>
  </si>
  <si>
    <t>• Ash Handling System outages will be reduced.
• Due to moisture free air, life &amp; performance of instrumentation installed at AHP such as pressure switches, Solenoid operating valves (SOV), etc. will be improved. Due to frequent failure of instrumentations, secondary damages of various valves such as dome vale, poppet valve has increased significantly leading to excessive maintenance outages, addition in spares/material consumption, etc. This can be avoided by installation of new Dryers. 
• Due to moisture free air, clogging of Filter bags while purging will be reduced significantly, thereby Silo pressurization issues will be minimized.
• Due to moisture free air, rusting issues observed on rotor assembly of Transport Air Compressor will be avoided. Being high value items, its replacement/repairing cost will be saved and its life &amp; performance will be enhanced.
• Vibration probe &amp; gauges functioning will be better.
• Being unavailability of spares, it becomes mandatory to repair installed dryers on priority that creates an emergency for maintenance activities.
• Increase plant availability &amp; reduction in generation loss.
• Due to latest design &amp; MOC, maintenance will be minimized that will reduce the wear &amp; tear of other related systems.
• Inventory of spares will be reduced. Work planning will be better.</t>
  </si>
  <si>
    <t>1. To maintain parameters as per MPCB/CPCB Statutory norms
2.Reduction in Manpower Hrs required for troubleshooting</t>
  </si>
  <si>
    <t>Reduction in Raw &amp; DM water consumption
Reduction in Manpower Hrs required for troubleshooting.</t>
  </si>
  <si>
    <t xml:space="preserve">Scheme-1 (Detail Submission on Page No- 77of the DPR)
Payback Period:
Payback period = (Cost of capital spares/disallowance fixed cost saved              per day per unit.)
Payback Period = 3.25 / 2.01 = 1.61 ~ 02 Days
Thus, the payback period comes out to be 02 Days.
Scheme-2 (Detail Submission on Page No- 78of the DPR)
Payback Period:
Payback period = (Cost of capital spares/disallowance fixed cost saved              per day per unit.)
Payback Period = 7.30 / 2.01 = 3.63 ~ 04 Days
Thus, the payback period comes out to be 04 Days.
Scheme-3 (Detail Submission on Page No- 80of the DPR)
Payback Period:
Payback period = (Cost of capital spares/disallowance fixed cost saved              per day per unit.)
Payback Period = 10.54 / 1.207 = 8.73 ~ 09 Days
Thus, the payback period comes out to be 09 Days.
Scheme-4 (Detail Submission on Page No- 81of the DPR)
Payback Period:
Payback period = (Cost of capital spares/disallowance fixed cost saved              per day per unit.)
Payback Period = 2.279 / 0.105 = 21.7 ~ 22 Days
Thus, the payback period comes out to be 22 Days.
Scheme-5 (Detail Submission on Page No- 82of the DPR)
Payback Period:
Payback period = (Cost of capital spares/disallowance fixed cost saved              per day per unit.)
Payback Period = 7.83 / 2.01 = 3.89~ 04 Days
Thus, the payback period comes out to be 04 Days.
Scheme-6 (Detail Submission on Page No- 83of the DPR)
Payback Period:
Payback period = (Cost of capital spares/disallowance fixed cost saved              per day per unit.)
Payback Period = 14.86 / 0.804 = 18.49~ 18 Days
Thus, the payback period comes out to be 18 Days.
Scheme-7 (Detail Submission on Page No- 85of the DPR)
As the scheme is for Process Improvement and to save our assets, exact cost benefit and payback period cannot be calculated.
</t>
  </si>
  <si>
    <t>• Wet Ash Evacuation System outages will be reduced.
• Due to modified metallurgy, wear &amp; tear of spares will be reduced, hence repetitive maintenance will be minimised.
• Maximum ash slurry series pumps will be guaranteed available for ash disposal.
• Work planning will be better.
• Inventory of spares will be reduced as life of spares will be enhanced.
• Due to modifications in internal spares design &amp; MOC, leakages will be minimised that will reduce the wear &amp; tear of other related parts and wastage of water.
• Being unavailability of ash slurry pump series, it becomes mandatory to repair the damaged pump on priority that creates an emergency for maintenance activities.
• Increased pump Head &amp; ash disposal capacity will enhance the performance of ash evacuation system. 
• Increase in plant availability.</t>
  </si>
  <si>
    <t>• Wet Ash Evacuation System outages will be reduced.
• Due to modified metallurgy, wear &amp; tear of spares will be reduced, hence repetitive maintenance will be minimised.
• Due to 4’th series, maximum ash slurry series pumps will be guaranteed available for ash disposal.
• Work planning will be better.
• Inventory of spares will be reduced as life of spares will be enhanced.
• Due to modifications in internal spares design &amp; MOC, leakages will be minimised that will reduce the wear &amp; tear of other related parts and wastage of water.
• Being unavailability of ash slurry pump series, it becomes mandatory to repair the damaged pump on priority that creates an emergency for maintenance activities.
• Increased pump Head &amp; ash disposal capacity will enhance the performance of ash evacuation system. 
• Increase plant availability.</t>
  </si>
  <si>
    <t>• Wet Ash Evacuation System outages will be reduced.
• Ash water overflowing &amp; spreading will be avoided due to installation of higher capacity pumps.
• Due to modified metallurgy, wear &amp; tear of spares will be reduced, hence repetitive maintenance will be minimised.
• Due to installation of higher capacity pumps, cleaning &amp; housekeeping in bottom ash area, delay in maintenance activities can be minimised.
• Hazardous situation due to unsafe work condition will be eliminated.
• Work planning will be better.
• Inventory of spares will be reduced as life of spares will be enhanced.
• Due to modifications in internal spares design &amp; MOC, leakages will be minimised that will reduce the wear &amp; tear of other related parts and wastage of water.
• Being unavailability of spare Overflow Transfer Pump, it becomes mandatory to repair the damaged pump on priority that creates an emergency for maintenance activities.
• Modified metallurgy &amp; capacity will enhance the performance of ash evacuation system.
• Increase plant availability.</t>
  </si>
  <si>
    <t xml:space="preserve">• Damaged spares when replaced, it does not give its full efficiency as the allied spares have been completed it noticeable life or worn out up to the remarkable extent &amp; may fail at any time. Hence, replacement of complete assembly will give maximum performance &amp; reliability.
• IAC availability will be increased that will lead to ash evacuation system smooth operation.
• Downtime will be reduced thereby reduction in wear &amp; tear of spares.
• Work planning will be better hence maintenance cost will be reduced.
• Due to minimized wear &amp; tear, spares breakage will be reduced.
• System availability will be increased &amp; system outages will be reduced.
• Due to frequent failures of IAC, it becomes mandatory to repair the damaged one on priority that creates an emergency for maintenance activities.
• By implementing above scheme, there will be substantial reduction in outages of the IAC which will confirm improvement in the performance of Ash Handling Plant.
</t>
  </si>
  <si>
    <t>The scheme is proposed as necessity Scheme which is essential for implementation to Keep the system up and running.</t>
  </si>
  <si>
    <t>• Uniform ash deposition will be done in ash bund.
• Excessive pressurization of ash water accumulated in specific area will be eliminated.
• Ash spreads in layers enabling vertical filling, hence land requirement is reduced.
• Due to uniform ash deposition, more margin will be made available for ash accumulation.
• No water releases out due to uniform deposition, hence no need for water retaining walls.
• Reduced leaches at the ash disposal area. Hence dyke wall can be protected.
• Frequent diversion of dropping ends of ash slurry pipelines will be eliminated. Hence, Maintenance cost will be reduced.
• In order to have effective drainage of clear water, inspection &amp; maintenance of drain well can be easily carried out.
• Ash bund area slope can be maintained towards Waste-Weir side due to feasibility of various dropping points made available.
• Improvement in structural stability and safety of ash bund can be ensured.
• Lower velocity, hence longer life of pipe line.
• Raising of ash bund dyke wall can be done uniformly.
• It will enhance the feasibility of ash lifting and therefore maximum ash utilization.
• Ash slurry disposal will be done effectively as per the lagoons availability &amp; margin for ash deposition.
• Due to garlanding of pipelines, availability of dropping ends for ash deposition.</t>
  </si>
  <si>
    <t>1) By implementing this scheme one spares assembly will be available in stock which will ensure availability of auxiliary.
2) In case of failure of existing assembly, the outage till will reduce, as the available assembly will be replaced one to one.</t>
  </si>
  <si>
    <t>• 100% availability of all the 3 nos. of Geho Pumps, thus reduction in water consumption.
• Generation loss incurred due to non-availability of auxiliaries may be avoided.</t>
  </si>
  <si>
    <t>Scheme-1  As such this Non- DPR is does not has direct implication on system improvement or any adaption of new technology. The Non DPR scheme is proposed as a remedial measure to prevent the tremendous loss on account of unforeseen failures of TDBFP cartridge by reducing the auxiliary downtime and restoration. Hence impact on tariff cannot be calculated since there is no impact on plant operating parameters.  
The implementation of scheme shall ensure reduction in the downtime for auxiliary restoration, it will increase system reliability, TDBFP system efficiency and also improve the plant loadability in long run. 
Payback calculation is done on the basis of lead time of 10 Months that is required to make TDBFP cartridge available in case when it is not readily available at section for immediate replacement:- 
The implementation of scheme shall ensure reduction in the downtime for auxiliary restoration, it will increase system reliability, TDBFP system efficiency and also improve the plant loadability in long run and also payback period is calculated. Simple payback comes out to be 09 Days (0.314 Months)</t>
  </si>
  <si>
    <t xml:space="preserve">1) This will ensure safety of persons working at height
2) With complete set availability, the BTL attending time will reduce
</t>
  </si>
  <si>
    <t>• Due to enhancement of jet pump inlet pressure, U#10 Bottom Ash Evacuation will be done in minimum time.
• Due to enhancement of pressure, bottom ash pile up condition will be minimized.
• Due to reduction in time for evacuation, grinders running hours will be reduced which will reduce wear &amp; tear of spares, hence repetitive maintenance will be minimized.
• Work planning will be better.
• Inventory of spares will be reduced as life of spares will be enhanced.
• Due to reduction in grinders running hours, water consumption will be reduced.
Reduction in bottom ash evacuation timing will lead to reduction in generation loss due to bottom ash pile up.</t>
  </si>
  <si>
    <t>• Wet Ash Evacuation System outages will be reduced.
• Due to modified metallurgy, wear &amp; tear of spares will be reduced, hence repetitive maintenance will be minimized.
• Maximum Single Roll Clinker grinders will be guaranteed available for bottom ash evacuation.
• Work planning will be better. Inventory of spares will be reduced as life of spares will be enhanced.
• Due to modifications in internal spares design &amp; MOC, leakages will be minimized that will reduce the wear &amp; tear of other related parts and wastage of water.
• Being unavailability of spare Single Roll Clinker Grinder Assembly, it becomes mandatory to repair the damaged grinder on priority that creates an emergency for maintenance activities.
Increase plant availability &amp; reduction in generation loss.</t>
  </si>
  <si>
    <t>The removed HIP Rotor is rejected as per OEM standards and it is a sitting liability.This rotor cannot be used unless it is repaired and refurbished. Also,it’s balancing and over speed trial is essential. Furthermore, the cost for repairing and refurbishment of HIP Rotor is less than procuring a new HIP Rotor by Rs.27.18 Cr. which is a huge saving in itself. Thus, to make the HIP rotor available,the scheme is proposed. The implementation of scheme shall ensure availability of HIP Rotor, reduction in the downtime for restoration and shall help in saving huge financial loss on account of unavailability of HIP Rotor.The payback period is also calculated considering the delay for restoration in case the HIP Rotor is not available.</t>
  </si>
  <si>
    <t xml:space="preserve">The proposed Non-DPR have a direct implication on system improvement which can be deduced from following :- 
• Shall prevent any forced outages on account of WDC.
• Reliable valve operation.
• Better control.
• Reduction on condenser loading.
• Improvement in plant parameters
• Increase in plant loadability.
• Increase in plant availability.
• Increase in plant reliability.
In addition to this, the replacement of existing valves with hydraulic actuators and with modified trip design is an adaptation of new technology that shall bring upon following improvements :- 
• Long service life. 
• Better performance of WDC System.
• Precision in control.
• Valve tightness with no passing of valves.
The Non-DPR scheme is proposed as a remedial measure to prevent unit tripping on account of WDC valve getting stuck/ inoperative during system emergencies or unit commissioning activities and thus shall help in saving the tremendous loss on account of WDC. It is submitted to the Honorable Commission that under conditions where other parameters are adversely affected, demonstration of the projected improvement may not be achieved to the full extent. However, it is submitted that it will be the endeavor of the plant to achieve the full benefits from the implementation of scheme. Furthermore, payback period is also calculated which comes out to be just 3 days.CASE-1: When the New Hydraulic Valves are Not Available
Ø Minimum time required to supply and make the Hydraulic valves available at site is11 Months i.e. 330 Days.
Ø Minimum time required for replacement after it is made available at site is 30 days
Ø Total No. of days for days unit will be under shutdown = 360 days
Now, 
Fixed cost disallowance per unit per day for generation= Rs. 2.05 Cr.
Thus, total loss due to unit outage for 360 days = 360 x 2.05
                                                                         = Rs. 738 Cr.
CASE-2: If the Hydraulic Valves are kept available at site
Ø Time required for valves replacement = 30 days                   
Now, 
Fixed cost disallowance per unit per day for generation= Rs. 2.05 Cr.
Thus, total loss due to unit outage for 30 days = 30 x 2.05
                                                                         = Rs. 61.5Cr.
Hence, considering both the cases, if the Hydraulic valves are kept available for replacement, then the availability of unit increases by 330 Days.
Total savings for 330 Days = 330 x 2.05 = Rs. 676.5 Cr.
Payback Period:
Payback period = (Cost of capital spares/disallowance fixed cost saved per day per unit.)
Payback Period = 5.33 / 2.05 = 2.6 ~ 03 Days
Thus, the payback period comes out to be 03 Days.
</t>
  </si>
  <si>
    <t>In one Pass of Unit#9 ESP:
• Collecting &amp; Emitting Electrodes are found heavily bend leading to Low Field Strength. Therefore, Field strengthening by replacement of Collecting &amp; Emitting Electrodes will ensure the enhanced performance of ESP &amp; thereby reduced stack emission so that SPM level can be maintained within permissible limit.
• ESP Field availability will be increased that will lead to smooth functioning of dry ash evacuation system.
• Reduction in wear &amp; tear of spares thereby Downtime will be reduced.
• Work planning will be better, hence maintenance cost will be reduced.
• Due to minimized wear &amp; tear, spares damage will be reduced.</t>
  </si>
  <si>
    <t>In one Pass of Unit#10 ESP:
• Collecting &amp; Emitting Electrodes are found heavily bend leading to Low Field Strength. Therefore, Field strengthening by replacement of Collecting &amp; Emitting Electrodes will ensure the enhanced performance of ESP &amp; thereby reduced stack emission so that SPM level can be maintained within permissible limit.
• ESP Field availability will be increased that will lead to smooth functioning of dry ash evacuation system.
• Reduction in wear &amp; tear of spares thereby Downtime will be reduced.
• Work planning will be better, hence maintenance cost will be reduced.
• Due to minimized wear &amp; tear, spares damage will be reduced.</t>
  </si>
  <si>
    <t>Being critical items for overhaul; amount of following schemes are diverted for this scheme to avoid overall cost overrun:
1)Provision of additional facility for manual unloading track in CHP of Koradi TPS U-8,9 &amp; 10 (Rs.5.12Cr)
2)3D LEVEL SCANNER  (Rs.4.00Cr)</t>
  </si>
  <si>
    <t>WILL be capitalized in F.Y.2024-12</t>
  </si>
  <si>
    <t>DPR pertains to project civil</t>
  </si>
  <si>
    <t>Tender under process at H.O.</t>
  </si>
  <si>
    <t xml:space="preserve">CAPITALIZED  in F.Y.2023-24 
Supply PO-44500126618(14.14Cr.)
Work  PO a)4550019652 
                 b) 4550019653 (0.29Cr.)
</t>
  </si>
  <si>
    <t>1. PR 1100136920, Enquiry opened. 
2. To MPD for budget 12.09.2024, sent to Purchase 14.09.2024</t>
  </si>
  <si>
    <t>PR approval received on Dt.12.04.2024.enquiry 48175 dispatched LSD 10.05.2024 .ENQUIRY EXTENDED</t>
  </si>
  <si>
    <t xml:space="preserve">CHP PO-4370003368 DISP DT.-02/05/2024     
CNI DPO -4370003322 DISP DT.-22/08/2024     </t>
  </si>
  <si>
    <t>*PO 4385000679 DISP VIDE DISP NO-01299 DT.-26/10/2023
Capitalized in F.Y.2023-24</t>
  </si>
  <si>
    <t>1. Capitalized in April 2024.</t>
  </si>
  <si>
    <t>1. BOARD APPROVED.
2. PO 4370003260 placed.
3. Material Awaited​</t>
  </si>
  <si>
    <t>1. BOARD APPROVED.
2. PO 4385000770 Dispatched</t>
  </si>
  <si>
    <t xml:space="preserve">1. PO 4370003475 Dispatched.
2. Material awaited </t>
  </si>
  <si>
    <t>1. BOARD APPROVED.
2. PO-4385000766 Dispatched</t>
  </si>
  <si>
    <t>1. PR Sent to H.O. on Dt.22.08.2024, 
2. H.O. Observations received 27.08.2024</t>
  </si>
  <si>
    <t>1. NON-DPR Sent to HO on dt.23.08.2023.
2. Datagaps reply sent to H.O. on Dt.12.09.2024</t>
  </si>
  <si>
    <t>1. NON-DPR sent to H.O. on dt.21.05.2024 
2. PR-1100160480 sent to H.O. on Dt.08.08.2024 
3. Reply ro HO observation sent on dt 31.08.2024</t>
  </si>
  <si>
    <t>1. NON-DPR sent to H.O.on dt.31.07.2024
2. Data gap reply sent 17.09.2024</t>
  </si>
  <si>
    <t xml:space="preserve">1. BOARD APPROVED.
2. PR Sent to HO on dt.30.01.2024
3. Reply to H.O. observations sent on Dt. 26.07.2024.
</t>
  </si>
  <si>
    <t>MERC/CAPEX/MSPGCL/2023-24/0638</t>
  </si>
  <si>
    <t>MERC/CAPEX/MSPGCL/2023-24/0639</t>
  </si>
  <si>
    <t>Repairing and Refurbishment of TDBFP cartridge Model FK6E40 installed at 3X660MW KTPS, Koradi</t>
  </si>
  <si>
    <t>Non-DPR for Upgradation of Honeywell Make PLC for Mill Reject Handling System installed at 3x660MW Balance of Plant (BOP) Unit- 8, 9 &amp; 10 at Koradi TPS</t>
  </si>
  <si>
    <t>Procurement of Sky Climber for furnace repairing at 3x660MW KTPS, Koradi</t>
  </si>
  <si>
    <t>Procurement along with Installation of Clear Water Booster Pump with Motor, Panel Cable and other allied accessories in Unit#10 bottom ash area at AHP, 3x660MW, KTPS, Koradi.</t>
  </si>
  <si>
    <t>Procurement of single Roll Clinker Grinder with Feed Pump &amp; Jet Pump Complete Assembly with modified metallurgy installed at AHP ,3x660MW Units, KTPs, Koradi</t>
  </si>
  <si>
    <t>Work of Repairing and Refurbishment of HIP Rotor along with balancing and over speed trial for L&amp;T-MHI make turbine (Type: TC4F-30”) installed at 3X660MW KTPS, Koradi</t>
  </si>
  <si>
    <t>Procurement of spares for Flue gas distribution dampers, PA fan discharge dampers and Coal mill Hot PA Gate and Dampers at 3x660mw KTPS units through OEM</t>
  </si>
  <si>
    <t>Work of Modification &amp; Installation of Take up trolley &amp; arrangement for take up lifting for conveyor BCN-13A at CHP 3X660MW,KTPS,Koradi</t>
  </si>
  <si>
    <t>Work of Design, Modification &amp; streingthening of Tripper trolley structure with provision of Antiwear plates discharge chute box at CHP 3X660MW,KTPS,Koradi</t>
  </si>
  <si>
    <t>Upgradation of Management Information System (MIS) Server and Associated Software for C&amp;I at 3x660MW Unit- 8, 9 &amp; 10 at Koradi TPS</t>
  </si>
  <si>
    <t>Procurement of Vibrating Tranfer chute with double exciter Drive for stacker reclaimer at CHP,3X660MW,KTPS ,Koradi</t>
  </si>
  <si>
    <t>Supply &amp; Installation of Ash Slurry Density Transmitter at High Concentrated Slurry Disposal (HCSD) System of BOP area of 3x660MW Unit- 8, 9 &amp; 10 at Koradi TPS</t>
  </si>
  <si>
    <t>Actual Capex till FY 2021-22</t>
  </si>
  <si>
    <t>Actual Capitalization till FY 2021-22</t>
  </si>
  <si>
    <t>Ensuing Years</t>
  </si>
  <si>
    <t>Projected</t>
  </si>
  <si>
    <t xml:space="preserve">The projected benefits by implementation of schemes are as follows:
a) Reduced downtime during overhaul/ breakdown.
b) Fitment guarantee.
c) Long service life for equipment.
d)  Reliability of equipment.
e)  Improvement in unit loadability.
f) Performance guarantee of equipment.
</t>
  </si>
  <si>
    <t xml:space="preserve">• Gross Turbine Heat rate.
• Gross Turbine Cycle Efficiency.
• HPT_A1 Efficiency- HPT Stage-8 to Ext. HPH8.
• HPT_A1Efficiency-- HPT Stage-11 to  Ext HPH7
• IPT Stage A1 Efficiency (Ext. 6)
• IPT Stage A2 Efficiency (Ext. 5)
• Heat Rate saving.
• APC saving.
</t>
  </si>
  <si>
    <t xml:space="preserve">• System outages will be reduced.
• Unloading time will be improved thereby reduce demurrages.
• Demurrage charges will be reduced. 
• Maintenance cost of apron feeder will be reduced.
</t>
  </si>
  <si>
    <t xml:space="preserve">• Reduction in conveyor stream outages.
• Reduction in demurrage charges.
• Capacity of apron feeder will increase 
• Higher unloading rate
• System availability will increase.
• Repetitive maintenances will reduce.
• Reduction in the inventory.
</t>
  </si>
  <si>
    <t xml:space="preserve">• Less down time of critical auxiliary
• Less maintenance cost
• Increase in reliability
• Uninterrupted coal bunkering
• Less downtime of critical auxiliary
• Increase in plant loadability and availability
• Aversion of generation loss
</t>
  </si>
  <si>
    <t xml:space="preserve">• Higher system availability with high bunker level
• Spare gear box ensure system availability in case of failure of existing one.
• Increase plant availability &amp; reduction in generation loss
</t>
  </si>
  <si>
    <t xml:space="preserve">• Costly conveyor will be protected 
• Reduction in conveyor stream outages.
• Reduction in maintenance cost.
• Reduction in cleaning problems.
• Consumption of the costly conveyor belt will be reduced.
</t>
  </si>
  <si>
    <t xml:space="preserve">• System outages will be reduced.
• Unloading time will be improved thereby reduce demurrages.
• Maximum power &amp; efficiency of equipment based on load. 
• Service &amp; Maintenance cost will be reduced.
• Proper stack yard management
Less diesel consumption
</t>
  </si>
  <si>
    <t xml:space="preserve">• Unloading time will be improved thereby reduce demurrages. 
• Move more coal/material in less time with less fuel.
• Service &amp; Maintenance cost will be reduced.
• Proper stack yard management
Less diesel consumption
</t>
  </si>
  <si>
    <t xml:space="preserve">• Safe and reliable operation.
• Time saving and reduction in manpower 
• Down time of auxiliaries will reduced
• System availability will increase.
</t>
  </si>
  <si>
    <t>To optimize the Turbine System performance with respect to availability &amp; reliability</t>
  </si>
  <si>
    <t xml:space="preserve">During capital overhaul of Unit-10 in the month of July-August-2023, on inspection it is observed that HP Nozzle assembly of HIP Turbine is completely damaged. As per OEM experts’ recommendation, the HP nozzle assembly needs to be spared to complete capital overhaul in stipulated time period and in view of last experience of U#10 COH. </t>
  </si>
  <si>
    <t xml:space="preserve"> No additional cost/modification in existing system.
 Maintenance cost of will be reduced.
 Generation losses will be reduced.
 No costs overruns due to unavailability of equipments.
 Inventory will reduce.
 Improvement in Plant Loadability.
 Minimum time required for system restoration.
 Long Service life with minimum maintenance cost.
</t>
  </si>
  <si>
    <t>1. TAC availabilty will be increased that will lead to dry ash evacuation system smooth operation. 
2. Downtime will reduced thereby reduction in wear tear of spares</t>
  </si>
  <si>
    <t xml:space="preserve">• Prevention or minimising the unforeseen failures
• Conservation and protection of natural resources
</t>
  </si>
  <si>
    <t>• Flexibility of system shall be available for Resin regeneration.</t>
  </si>
  <si>
    <t xml:space="preserve">. Reduced microbiological impurities.
. Do not have any adverse impact on DM plant performance like chlorine gas.
. No adverse effect associated auxiliaries due to sludge formation from other   disinfectant.
. No adverse health hazard effect. 
. Prevent algae and bio growth.  </t>
  </si>
  <si>
    <t xml:space="preserve">
</t>
  </si>
  <si>
    <t>1. Vehicle will move in safe condition
2. Accidents/casualities will be avoided by providing cement/concrete
3. Regular maintainance cost will be zero
4. Air/ Enviornmental pollution will be zero</t>
  </si>
  <si>
    <t>To maintain the maximum plant availability (PLF) of all the units, the generator insurance spares (Generator stator coils,Rotor,Excitation transformer) availability at site will facilitate to reduce the time to restore in case of major fault as the lead time to procure these spares are almost 14 months as per OEM 2)                                                               </t>
  </si>
  <si>
    <t xml:space="preserve">• No schedule over-run or delay during overhaul/ breakdown on account of unavailability of these critical spares.
• Capitalized under insured spares hence help in reducing the high cost inventory.
• PLF improvement.
• Stable operation and increase in plant availability.
• Long service life hence reduced maintenance cost.
</t>
  </si>
  <si>
    <t xml:space="preserve">
1. It help to prevent from fire in yard during heavy summer.
2. with help of sprinkling dust pollution can be avoided.
</t>
  </si>
  <si>
    <t xml:space="preserve">• System outages will be reduced.
• Unloading time will be improved thereby reduce demurrages.
• Demurrage charges will be reduced. 
• safe environment for working persons.
</t>
  </si>
  <si>
    <t>• System outages will be reduced.
• Unloading time will be improved thereby reduce demurrages.
• Maximum power &amp; efficiency of equipment based on load. 
• Service &amp; Maintenance cost will be reduced.
• Proper coal sample  management</t>
  </si>
  <si>
    <t xml:space="preserve">1. Reduction in environmental pollution                                               2. Safe working for humans                                                                     3. Redution in coal losses </t>
  </si>
  <si>
    <t xml:space="preserve">• System outages will be reduced.
• Unloading time will be improved thereby reduce demurrages.
• Demurrage charges will be reduced. 
• Maintenance cost of SR /SAC will be reduced.
</t>
  </si>
  <si>
    <t xml:space="preserve">• System outages will be reduced.
• Unloading time will be improved thereby reduce demurrages.
• Maximum power &amp; efficiency of equipment based on load. 
• Service &amp; Maintenance cost will be reduced.
</t>
  </si>
  <si>
    <t xml:space="preserve">• Reduction in demurrages.
• Available  Spares ensure system availability in case of failure of existing one.
• Increase plant availability &amp; reduction in generation loss
</t>
  </si>
  <si>
    <t xml:space="preserve">• Spare vibrating feeder assembly ensures system healthiness &amp; availability in case of failure of existing one.
• Unloading time of coal rakes will be reduced resulting into reduction in demurrage charges further overall performance of CHP will be improved. 
• Increase plant availability &amp; reduction in generation loss.
</t>
  </si>
  <si>
    <t xml:space="preserve">• System outages will be reduced.
• Unloading time will be improved thereby reduce demurrages.
• Maximum power &amp; efficiency of equipment based on load. 
• Service &amp; Maintenance cost will be reduced.
• Proper stack yard management
</t>
  </si>
  <si>
    <t xml:space="preserve">• Less friction of rollers with conveyor belt resulting in increase of belt life.
• No rusting tendency, high rollers life.
• Less maintenance. Decrease the repeated damage of rollers.
• System availability will increase.
• Generation loss will decrease.
</t>
  </si>
  <si>
    <t xml:space="preserve">• Higher system availability 
• Uninterrupted coal stacking and bunkering
• Less downtime of critical auxiliary
• Increase in plant loadability and availability
• Aversion of demurrage charges  
• Aversion of generation loss
• Increase in reliability
</t>
  </si>
  <si>
    <t xml:space="preserve">• Higher system availability 
• Uninterrupted coal bunkering
• Less downtime of critical auxiliary
• Increase in plant loadability and availability
• Aversion of demurrage charges  
• Aversion of generation loss
• Increase in reliability
</t>
  </si>
  <si>
    <t xml:space="preserve">• Higher system availability 
• Uninterrupted coal stacking and bunkering
• Less downtime of critical auxiliary
• Increase in plant loadability and availability
• Aversion of demurrage charges  
• Aversion of generation loss
• Increase in reliability                                                Increase in industrial safety
</t>
  </si>
  <si>
    <t xml:space="preserve">• Reduction in conveyor stream outages.
• Reduction in demurrage charges.
• Capacity of SAC feeder will increase 
• Higher unloading rate
• System availability will increase.
• Repetitive maintenances will reduce.
• Reduction in the inventory.
</t>
  </si>
  <si>
    <t xml:space="preserve">• Reduction in conveyor stream outages.
• Reduction in demurrage charges.
• Capacity ofstacker  will increase 
• Higher unloading rate
• System availability will increase.
• Repetitive maintenances will reduce.
• Reduction in the inventory.
</t>
  </si>
  <si>
    <t xml:space="preserve">• Reduction in conveyor stream outages.
• Reduction in demurrage charges.
• Capacity of crusher will increase 
• Higher unloading rate
• System availability will increase.
• Repetitive maintenances will reduce.
• Reduction in the inventory.
</t>
  </si>
  <si>
    <t xml:space="preserve">
• Reduction in demurrage charges.
• Higher unloading rate
• System availability will increase.
• Repetitive maintenances will reduce.
• Reduction in the inventory.
</t>
  </si>
  <si>
    <t xml:space="preserve">• Reduction in conveyor stream outages.
• Reduction in demurrage charges.
• Higher unloading rate
• System availability will increase.
• Repetitive maintenances will reduce.
• Reduction in the inventory.
</t>
  </si>
  <si>
    <t xml:space="preserve">• Higher system availability 
• Uninterrupted OPERATION OF CHP 
• Less downtime of critical auxiliary
• Increase in plant loadability and availability
• Aversion of demurrage charges  
• Aversion of generation loss
• Increase in reliability
</t>
  </si>
  <si>
    <t>Due to non-availability of battery supply in case of A.C failure, major damages may take place to the various important auxiliaries such as Turbine and Generator due to non availability of lub oil and seal oil system. This may further increase the breakdown period of unit resulting in heavy economic loss which cannot be quantified exactly. The new battery set will help to enhance the safe operation of system.</t>
  </si>
  <si>
    <t xml:space="preserve">A) Improvement in system heat rate.b.)Improvement in performance of hp heaters c) Improvement in PLF D.) Stable operation and increase plat availiability. E)Long service life hence reduce mainteance cost. G) Capitalised under isured spares hence help reducing the hihg cost inventroy . </t>
  </si>
  <si>
    <t>1) Protection from weather conditions
2) Improved livestock handling
3) Enhanced operational efficiency
4) Increased longitivity of equipment 
5) Cleaner working conditions
6) Reduction in manpower fatigue</t>
  </si>
  <si>
    <t>1)Due to availability of BCP the heat recovery by means of recirculation is achieved.                                              2)Delay in synchronization for achieving water chemistry &amp; temperature gets reduced. This also result in reduced fuel oil consumption. </t>
  </si>
  <si>
    <t xml:space="preserve">a. To make compatible existing PLC hardware with new operating system.
b. To prevent operating system from virus attack by installing latest antivirus software.
c. Make compatible current market software with new operating system.
d. To cope up with current Honeywell Automation hardware support.
e. To avail new software product from M/s Honeywell Automation Pvt. Ltd.
f. To achieve spare workstations machines availability for hardware failure replacements.
</t>
  </si>
  <si>
    <t xml:space="preserve">• Expedite the work with safe working condition 
• Damaging to the costly take up pulleys will decrease.
• Consumption of conveyor pulleys will be decreased.
• System availability will increase.
• Generation loss will decrease.
• Avoid subsequent damages and heavy generation loss
</t>
  </si>
  <si>
    <t xml:space="preserve">• Decrease in breakdown of tripper trolley
• Damaging to the costly conveyor belt will decrease.
• System availability will increase.
• Less maintenance time required 
• Generation loss will decrease.
</t>
  </si>
  <si>
    <t>1. For process improvement
2. Reduction in Manpower Hrs required for troubleshooting.</t>
  </si>
  <si>
    <t>1) Early detection warnings allow operator to control down time &amp; avoid catastrophic costly unplanned shutdown.
2) Increase plant availability &amp; reduction in generation loss.
3) Reduction in demurrage charges</t>
  </si>
  <si>
    <t xml:space="preserve">All the three Units are in continuous working on optimum load. Presently, CWP-10A is running with mechanical seal leakage, for which continuous monitoring and dewatering is required. CW Pumps are itself critical and crucial auxiliary in generation path. </t>
  </si>
  <si>
    <t xml:space="preserve">• Coal requirement can be catered, even after non availability of existing stacking stream BCN-13A /13B .
• Similarly receipt of wet and sticky coal particularly in rainy season choke up the wagon tippler hoppers and also receiving as well as discharge chute of conveyor belt. Many times, rakes are received in Bunching. Due to above reasons heavy demurrage is to be paid to Railway. Due to system constraints of above mention reason, number of times it is essential to stack the coal wagons at CHP stack yard instead of bunkering. Such coal can be stacked by using this short conveyor and can be used later. Stacker reclaimer can be used for bunkering mode with good quality coal. 
• Additional / alternate stream for stacking with less energy consumption compared to existing Stacker reclaimer stream due to involvement of lesser auxiliaries &amp; short set up. 
• Planned maintenance outage of conveyor stram &amp; stacker reclaimer can be carried out as additional stacking stream is available. 
• Parallel stacking can be made possible thereby increasing the plant loadability and decreasing demurrage charges . 
• Overloading of belt can be eliminated.
• Increase in overall plant loadability &amp; booster for achieving the maximum PLF.
• High reliability due to less auxiliaries
</t>
  </si>
  <si>
    <t xml:space="preserve">• Reduction in demurrages.
• Spare Prime mover and Drive ensure system availability in case of failure of existing one.
• Increase plant availability &amp; reduction in generation loss.
</t>
  </si>
  <si>
    <t>1) Damaging to the costly conveyor belt will decrease.
2) Consumption of conveyor belt will be decreased.
3) Belt replacement and belt jointing time will be decrease.
4) System availability will increase.
5) Generation loss will decrease.</t>
  </si>
  <si>
    <t>• Spare Grinding Wall Assembly ensures system healthiness &amp; availability in case of failure of existing one.
• Unloading time of coal rakes will be reduced resulting into reduction in demurrage charges further overall performance of CHP will be improved. 
• Increase plant availability &amp; reduction in generation loss.
• Reduction in operational and maintenance cost.
• Reduction in Coal Handling Plant downtime.
• Reduction in wear &amp; tear of  Coal Mills internals due to proper sized coal supply
• System outages will be reduced.
• Life enhancement of auxiliary</t>
  </si>
  <si>
    <t xml:space="preserve">1. PO- 4370003294 placed by HO of Rs.48.14Cr for U8 on Dt.04.03.2024
2.Put up to MERC on Dt.17.10.2024
</t>
  </si>
  <si>
    <t xml:space="preserve">1. PO 4500135315 ( Supply ) placed by H.O.
2. PO 4500136167 and 4500136168 Dispatched                                          </t>
  </si>
  <si>
    <t xml:space="preserve">1. PR Sent to H.O. on Dt.19.07.2024
2. Put up technical committee at H.O.                                 </t>
  </si>
  <si>
    <t xml:space="preserve">1. PR Sent to H.O. on Dt.19.07.2024
2. Put up technical committee at H.O.
3.H.O observations received                                 </t>
  </si>
  <si>
    <t xml:space="preserve">1. PR Sent to H.O. on Dt.11.06.2024
2. H.O. observations received on Dt.27.07.2024.
3. Reply to H.O. observations sent on Dt.18.10.2024.     
4. CE release done. Dt.24.10.2024   </t>
  </si>
  <si>
    <t xml:space="preserve">1. PR Sent to H.O. on Dt.13.07.2024
2. Reply to H.O. observations sent on Dt.Put up technical committee at H.O.
3. HO observation received Dt.31.10.2024
                           </t>
  </si>
  <si>
    <t xml:space="preserve">1. PR Sent to H.O. on Dt.13.07.2024
2. Put up technical committee at H.O.                                                      </t>
  </si>
  <si>
    <t xml:space="preserve">1. PR Sent to H.O. on Dt.27.07.2024         
2.Put up technical committee at H.O.                                  </t>
  </si>
  <si>
    <t xml:space="preserve">1. PR Sent to H.O. on Dt.27.07.2024
2. Put up technical committee at H.O.                                 </t>
  </si>
  <si>
    <t>1. PR 1100142780 approved.
2. PO Dispatched Dt.10.10.2024</t>
  </si>
  <si>
    <t>1. PO 4500136124 dispatched Dt.07.08.2024</t>
  </si>
  <si>
    <t>1. PO 4550022732 dispatched Dt.25.05.24</t>
  </si>
  <si>
    <t>1. DPR sent to HO on Dt.28.05.2024  
2. Under scrutiny at H.O.
3. Admin query received Dt.11.11.2024</t>
  </si>
  <si>
    <t>1. Board approval received dtd 30.08.2024
2. Put up to MERC on Dt.17.10.2024</t>
  </si>
  <si>
    <t>PR 1100162860 sent to Audit Dt.17.10.24</t>
  </si>
  <si>
    <t>PR 1100162819 for Audit Dt.23.10.24</t>
  </si>
  <si>
    <t>PR 1100162749 for Audit Dt.23.10.24</t>
  </si>
  <si>
    <t>PR 1100162848 for Audit Dt.23.10.24</t>
  </si>
  <si>
    <t>PR 1100162808 for Audit Dt.23.10.24</t>
  </si>
  <si>
    <t>PR 1100162801 for Audit Dt.23.10.24</t>
  </si>
  <si>
    <t>PR 1100162841 for Audit Dt.23.10.24</t>
  </si>
  <si>
    <t>1. Sent to HO on Dt.15.01.2024.
2. Datagap received on Dt.26.09.2024.
3. Third party vetting awaited
4. Sent to EST</t>
  </si>
  <si>
    <t xml:space="preserve">1. DPR sent to HO on Dt.10.01.2024
2. Datagap received on Dt.16.04.2024
3. Reply sent to H.O. 08.08.2024                                
4. Third party vetting report sent to H.O. </t>
  </si>
  <si>
    <t>1. DPR sent to HO on Dt.26.10.2023
2. Datagaps received on dt.02.04.2024 
3. Reply sent to H.O. on Dt.11.07.2024. 
4. Third party vetting report sent to H.O.
5. Processed for approval</t>
  </si>
  <si>
    <t>1. PR send to TC Dt.06.11.2024
2. PR to Purchase for section compliance Dt.11.11.2024
3. PR to Audit Dt.15.11.2024</t>
  </si>
  <si>
    <t xml:space="preserve">1. Third party vetting sent to H.O.
2. DPR resubmitted on.Dt.14.02.2024
3. Datagap received on Dt.22.05.2024
                      </t>
  </si>
  <si>
    <t>1. *DPR sent to HO on Dt.23.11.2023. 
2. Datagap received on Dt.10.06.2024.
3. Reply sent to H.O. on Dt.16.08.2024
4. Third party vetting report sent to H.O.</t>
  </si>
  <si>
    <t xml:space="preserve">1. Revised Audited DPR sent to Civil-III. DPR HO on Dt.04.11.2023
2. Third Party vetting Certificate sent to HO on Dt.26.04.2023. </t>
  </si>
  <si>
    <t>1. DPR  sent to HO on Dt.17.01.2023
2. Third party vetting certificate sent to HO on Dt. 28.04.2023. 
3. Under scrutiny at HO</t>
  </si>
  <si>
    <t>1. Under scrutiny at HO</t>
  </si>
  <si>
    <t>1. Sent to H.O.on Dt.04.10.2024</t>
  </si>
  <si>
    <t xml:space="preserve"> 1. Board approval received dtd 26.09.2024         
2. Put up to MERC on Dt.17.10.2024</t>
  </si>
  <si>
    <t>Budget uploaded (A-KRD-EMT660MW-24-S00-02) proposal under preparation at section Dt.24.10.24024</t>
  </si>
  <si>
    <t>Budget uploaded (A-KRD-EMT660MW-24-S00-03) proposal under preparation at section Dt.24.10.24024</t>
  </si>
  <si>
    <t>Not initiated</t>
  </si>
  <si>
    <t>1. BOARD APPROVED.
2. PR 1100156048, Enquiry extended upto 05.09.2024. 
3. DPO to Audit Dt.18.10.2024 
4.Budget allotted Dt.14.11.2024</t>
  </si>
  <si>
    <t>1. BOARD APPROVED.
2. PO 4370003477 dispatched on dt 12.10.2024</t>
  </si>
  <si>
    <t>1. Board Approved 16.08.2024.
2. PR 1100147292 approval received on dt 05.10.2024
3.TB opened 01.11.2024</t>
  </si>
  <si>
    <t>1. NON-DPR Sent to HO on dt.23.08.2023.
2. Datagaps received 12.09.2024
3. PR to Audit 05.11.2024</t>
  </si>
  <si>
    <t>1. NON-DPR sent to H.O.on dt.27.07.2024
2. Datagaps received  on Dt.21.10.2024</t>
  </si>
  <si>
    <t xml:space="preserve">1. Board Approved 08.08.2024
2. PO in process at H.O.                                    </t>
  </si>
  <si>
    <t>1. NON-DPR sent to HO on Dt.01.10.2024
2.PR sent to DYCE for TC Dt.13.11.2024
3. PR to Audit Dt.15.11.2024</t>
  </si>
  <si>
    <t>1. NON-DPR set to H.O.  on Dt.22.06.2024    
2.ToAudit after compliance Dt.21.10.24</t>
  </si>
  <si>
    <t xml:space="preserve">1.Non-DPR sent to H.O. on Dt.15.04.2024                              </t>
  </si>
  <si>
    <t>1.Non-DPR sent to H.O. on Dt.15.06.2024
2.Datagap reply sent to H.O. On Dt.09.07.2024
3.PO 4550023920 is dispatched in R&amp;M budget dt.12.09.2024</t>
  </si>
  <si>
    <t>1.NON-DPR sent to section for compliance Dt.26.09.24                        
2. Summary prepared. Dt.26.09.24
3. To audit after compliance on Dt.04.11.2024</t>
  </si>
  <si>
    <t>Flue Gas Desulphurization FGD is for Unit 8, 9, 10 of 3x660MW Koradi 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</si>
</sst>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0.00_-;\-* #,##0.00_-;_-* &quot;-&quot;??_-;_-@_-"/>
    <numFmt numFmtId="165" formatCode="_(* #,##0.00_);_(* \(#,##0.00\);_(* &quot;-&quot;??_);_(@_)"/>
    <numFmt numFmtId="166" formatCode="&quot;ß&quot;#,##0.00_);\(&quot;ß&quot;#,##0.00\)"/>
    <numFmt numFmtId="167" formatCode="0.00_)"/>
    <numFmt numFmtId="168" formatCode="_ * #,##0.0_ ;_ * \-#,##0.0_ ;_ * &quot;-&quot;??_ ;_ @_ "/>
    <numFmt numFmtId="169" formatCode="[$-14009]dd/mm/yy;@"/>
    <numFmt numFmtId="170" formatCode="0.0"/>
  </numFmts>
  <fonts count="65"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4"/>
      <name val="Times New Roman"/>
      <family val="1"/>
    </font>
    <font>
      <b/>
      <sz val="11"/>
      <color indexed="8"/>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sz val="12"/>
      <name val="Calibri"/>
      <family val="2"/>
    </font>
    <font>
      <sz val="9"/>
      <color indexed="81"/>
      <name val="Tahoma"/>
      <family val="2"/>
    </font>
    <font>
      <b/>
      <sz val="9"/>
      <color indexed="81"/>
      <name val="Tahoma"/>
      <family val="2"/>
    </font>
    <font>
      <sz val="11"/>
      <color theme="1"/>
      <name val="Book Antiqua"/>
      <family val="2"/>
    </font>
    <font>
      <b/>
      <sz val="12"/>
      <name val="Times New Roman"/>
      <family val="1"/>
    </font>
    <font>
      <sz val="11"/>
      <name val="Calibri"/>
      <family val="2"/>
      <scheme val="minor"/>
    </font>
    <font>
      <b/>
      <sz val="11"/>
      <name val="Calibri"/>
      <family val="2"/>
      <scheme val="minor"/>
    </font>
    <font>
      <b/>
      <sz val="12"/>
      <color indexed="36"/>
      <name val="Calibri"/>
      <family val="2"/>
      <scheme val="minor"/>
    </font>
    <font>
      <sz val="12"/>
      <color indexed="8"/>
      <name val="Calibri"/>
      <family val="2"/>
      <scheme val="minor"/>
    </font>
    <font>
      <sz val="12"/>
      <name val="Calibri"/>
      <family val="2"/>
      <scheme val="minor"/>
    </font>
    <font>
      <b/>
      <sz val="12"/>
      <name val="Calibri"/>
      <family val="2"/>
      <scheme val="minor"/>
    </font>
    <font>
      <b/>
      <u/>
      <sz val="12"/>
      <color rgb="FFFF0000"/>
      <name val="Calibri"/>
      <family val="2"/>
      <scheme val="minor"/>
    </font>
    <font>
      <sz val="12"/>
      <color theme="1"/>
      <name val="Calibri"/>
      <family val="2"/>
      <scheme val="minor"/>
    </font>
    <font>
      <b/>
      <sz val="16"/>
      <name val="Calibri"/>
      <family val="2"/>
      <scheme val="minor"/>
    </font>
    <font>
      <sz val="12"/>
      <color indexed="36"/>
      <name val="Calibri"/>
      <family val="2"/>
      <scheme val="minor"/>
    </font>
    <font>
      <u/>
      <sz val="12"/>
      <color rgb="FFFF0000"/>
      <name val="Calibri"/>
      <family val="2"/>
      <scheme val="minor"/>
    </font>
    <font>
      <sz val="8"/>
      <name val="Calibri"/>
      <family val="2"/>
      <scheme val="minor"/>
    </font>
    <font>
      <b/>
      <sz val="12"/>
      <color rgb="FF7030A0"/>
      <name val="Calibri"/>
      <family val="2"/>
      <scheme val="minor"/>
    </font>
    <font>
      <b/>
      <sz val="14"/>
      <color rgb="FF7030A0"/>
      <name val="Calibri"/>
      <family val="2"/>
      <scheme val="minor"/>
    </font>
    <font>
      <b/>
      <sz val="11"/>
      <color rgb="FF7030A0"/>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12"/>
      <color rgb="FF800080"/>
      <name val="Calibri"/>
      <family val="2"/>
    </font>
    <font>
      <sz val="12"/>
      <color rgb="FF000000"/>
      <name val="Calibri"/>
      <family val="2"/>
    </font>
    <font>
      <sz val="12"/>
      <color theme="1"/>
      <name val="Bookman Old Style"/>
      <family val="1"/>
    </font>
    <font>
      <b/>
      <sz val="12"/>
      <color indexed="36"/>
      <name val="Calibri"/>
      <family val="2"/>
    </font>
    <font>
      <sz val="12"/>
      <color indexed="8"/>
      <name val="Calibri"/>
      <family val="2"/>
    </font>
    <font>
      <b/>
      <sz val="12"/>
      <color rgb="FFFF0000"/>
      <name val="Calibri"/>
      <family val="2"/>
    </font>
    <font>
      <sz val="11"/>
      <name val="Calibri"/>
      <family val="2"/>
    </font>
    <font>
      <b/>
      <sz val="12"/>
      <color rgb="FF7030A0"/>
      <name val="Calibri"/>
      <family val="2"/>
    </font>
    <font>
      <b/>
      <sz val="12"/>
      <name val="Calibri"/>
      <family val="2"/>
    </font>
    <font>
      <sz val="13"/>
      <color rgb="FF000000"/>
      <name val="Bookman Old Style"/>
      <family val="1"/>
    </font>
    <font>
      <sz val="12"/>
      <color rgb="FF800080"/>
      <name val="Calibri"/>
      <family val="2"/>
    </font>
    <font>
      <sz val="12"/>
      <color rgb="FFFF0000"/>
      <name val="Calibri"/>
      <family val="2"/>
    </font>
    <font>
      <b/>
      <sz val="12"/>
      <color rgb="FF000000"/>
      <name val="Calibri"/>
      <family val="2"/>
    </font>
    <font>
      <b/>
      <sz val="11"/>
      <color indexed="36"/>
      <name val="Calibri"/>
      <family val="2"/>
      <scheme val="minor"/>
    </font>
    <font>
      <sz val="11"/>
      <color indexed="8"/>
      <name val="Calibri"/>
      <family val="2"/>
      <scheme val="minor"/>
    </font>
    <font>
      <sz val="10"/>
      <name val="Calibri"/>
      <family val="2"/>
      <scheme val="minor"/>
    </font>
    <font>
      <sz val="10"/>
      <color indexed="8"/>
      <name val="Calibri"/>
      <family val="2"/>
      <scheme val="minor"/>
    </font>
    <font>
      <sz val="10"/>
      <color rgb="FF000000"/>
      <name val="Calibri"/>
      <family val="2"/>
    </font>
    <font>
      <b/>
      <sz val="10"/>
      <name val="Calibri"/>
      <family val="2"/>
      <scheme val="minor"/>
    </font>
    <font>
      <b/>
      <sz val="12"/>
      <color rgb="FF800080"/>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sz val="12"/>
      <color rgb="FFFF0000"/>
      <name val="Calibri"/>
      <family val="2"/>
      <scheme val="minor"/>
    </font>
    <font>
      <b/>
      <sz val="12"/>
      <color indexed="8"/>
      <name val="Calibri"/>
      <family val="2"/>
      <scheme val="minor"/>
    </font>
  </fonts>
  <fills count="19">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rgb="FFFFFFFF"/>
        <bgColor rgb="FF000000"/>
      </patternFill>
    </fill>
    <fill>
      <patternFill patternType="solid">
        <fgColor theme="0" tint="-0.34998626667073579"/>
        <bgColor indexed="64"/>
      </patternFill>
    </fill>
    <fill>
      <patternFill patternType="solid">
        <fgColor rgb="FF92D050"/>
        <bgColor rgb="FF000000"/>
      </patternFill>
    </fill>
    <fill>
      <patternFill patternType="solid">
        <fgColor rgb="FFFFFF00"/>
        <bgColor rgb="FF000000"/>
      </patternFill>
    </fill>
    <fill>
      <patternFill patternType="solid">
        <fgColor rgb="FFCCC0DA"/>
        <bgColor rgb="FF000000"/>
      </patternFill>
    </fill>
    <fill>
      <patternFill patternType="solid">
        <fgColor theme="9" tint="0.39994506668294322"/>
        <bgColor indexed="64"/>
      </patternFill>
    </fill>
    <fill>
      <patternFill patternType="solid">
        <fgColor theme="9" tint="-0.249977111117893"/>
        <bgColor rgb="FF000000"/>
      </patternFill>
    </fill>
    <fill>
      <patternFill patternType="solid">
        <fgColor theme="9" tint="-0.249977111117893"/>
        <bgColor indexed="64"/>
      </patternFill>
    </fill>
    <fill>
      <patternFill patternType="solid">
        <fgColor theme="0"/>
        <bgColor rgb="FF000000"/>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s>
  <cellStyleXfs count="79">
    <xf numFmtId="0" fontId="0" fillId="0" borderId="0"/>
    <xf numFmtId="0" fontId="2" fillId="0" borderId="0"/>
    <xf numFmtId="0" fontId="2" fillId="0" borderId="0">
      <alignment vertical="center"/>
    </xf>
    <xf numFmtId="0" fontId="2" fillId="0" borderId="0"/>
    <xf numFmtId="0" fontId="8" fillId="0" borderId="0" applyNumberFormat="0" applyFill="0" applyBorder="0" applyAlignment="0" applyProtection="0"/>
    <xf numFmtId="0" fontId="9" fillId="0" borderId="8"/>
    <xf numFmtId="165" fontId="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2"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0" fontId="9" fillId="0" borderId="8"/>
    <xf numFmtId="38" fontId="11" fillId="6" borderId="0" applyNumberFormat="0" applyBorder="0" applyAlignment="0" applyProtection="0"/>
    <xf numFmtId="0" fontId="12" fillId="0" borderId="9" applyNumberFormat="0" applyAlignment="0" applyProtection="0">
      <alignment horizontal="left" vertical="center"/>
    </xf>
    <xf numFmtId="0" fontId="12" fillId="0" borderId="4">
      <alignment horizontal="left" vertical="center"/>
    </xf>
    <xf numFmtId="10" fontId="11" fillId="7" borderId="2" applyNumberFormat="0" applyBorder="0" applyAlignment="0" applyProtection="0"/>
    <xf numFmtId="37" fontId="13" fillId="0" borderId="0"/>
    <xf numFmtId="167" fontId="14" fillId="0" borderId="0"/>
    <xf numFmtId="0" fontId="1" fillId="0" borderId="0"/>
    <xf numFmtId="0" fontId="1" fillId="0" borderId="0"/>
    <xf numFmtId="0" fontId="2" fillId="0" borderId="0"/>
    <xf numFmtId="0" fontId="2" fillId="0" borderId="0"/>
    <xf numFmtId="0" fontId="2" fillId="0" borderId="0"/>
    <xf numFmtId="0" fontId="15" fillId="0" borderId="0"/>
    <xf numFmtId="0" fontId="2" fillId="0" borderId="0"/>
    <xf numFmtId="0" fontId="2" fillId="0" borderId="0"/>
    <xf numFmtId="0" fontId="15" fillId="0" borderId="0"/>
    <xf numFmtId="0" fontId="2" fillId="0" borderId="0"/>
    <xf numFmtId="0" fontId="2" fillId="0" borderId="0"/>
    <xf numFmtId="0" fontId="16" fillId="0" borderId="0"/>
    <xf numFmtId="0" fontId="2" fillId="0" borderId="0"/>
    <xf numFmtId="0" fontId="2" fillId="0" borderId="0"/>
    <xf numFmtId="0" fontId="1" fillId="0" borderId="0"/>
    <xf numFmtId="0" fontId="10" fillId="0" borderId="0"/>
    <xf numFmtId="0" fontId="10" fillId="0" borderId="0"/>
    <xf numFmtId="0" fontId="1" fillId="0" borderId="0"/>
    <xf numFmtId="0" fontId="2" fillId="0" borderId="0"/>
    <xf numFmtId="0" fontId="15"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0" fillId="0" borderId="0"/>
    <xf numFmtId="0" fontId="2" fillId="0" borderId="0">
      <alignment vertical="center"/>
    </xf>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43" fontId="10"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708">
    <xf numFmtId="0" fontId="0" fillId="0" borderId="0" xfId="0"/>
    <xf numFmtId="0" fontId="3" fillId="0" borderId="0" xfId="1" applyFont="1"/>
    <xf numFmtId="0" fontId="4" fillId="0" borderId="0" xfId="1" applyFont="1" applyAlignment="1">
      <alignment horizontal="left"/>
    </xf>
    <xf numFmtId="0" fontId="2" fillId="0" borderId="0" xfId="1" applyAlignment="1">
      <alignment vertical="center"/>
    </xf>
    <xf numFmtId="0" fontId="4" fillId="0" borderId="0" xfId="1" applyFont="1" applyAlignment="1">
      <alignment vertical="center"/>
    </xf>
    <xf numFmtId="0" fontId="4" fillId="0" borderId="0" xfId="2" applyFont="1" applyAlignment="1">
      <alignment horizontal="right" vertical="center"/>
    </xf>
    <xf numFmtId="0" fontId="3" fillId="0" borderId="0" xfId="2" applyFont="1">
      <alignment vertical="center"/>
    </xf>
    <xf numFmtId="0" fontId="4" fillId="3" borderId="2" xfId="2" applyFont="1" applyFill="1" applyBorder="1" applyAlignment="1">
      <alignment horizontal="center" vertical="center" wrapText="1"/>
    </xf>
    <xf numFmtId="0" fontId="3" fillId="0" borderId="0" xfId="1" applyFont="1" applyAlignment="1">
      <alignment vertical="center"/>
    </xf>
    <xf numFmtId="0" fontId="3" fillId="0" borderId="2" xfId="1" applyFont="1" applyBorder="1" applyAlignment="1">
      <alignment horizontal="center" vertical="center"/>
    </xf>
    <xf numFmtId="0" fontId="3" fillId="0" borderId="2" xfId="1" applyFont="1" applyBorder="1" applyAlignment="1">
      <alignment vertical="center"/>
    </xf>
    <xf numFmtId="0" fontId="2" fillId="0" borderId="2" xfId="1" applyBorder="1" applyAlignment="1">
      <alignment horizontal="center" vertical="center" wrapText="1"/>
    </xf>
    <xf numFmtId="0" fontId="3" fillId="0" borderId="2" xfId="1" applyFont="1" applyBorder="1" applyAlignment="1">
      <alignment horizontal="left" vertical="center"/>
    </xf>
    <xf numFmtId="0" fontId="3" fillId="0" borderId="0" xfId="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left" vertical="center"/>
    </xf>
    <xf numFmtId="0" fontId="3" fillId="0" borderId="0" xfId="1" applyFont="1" applyAlignment="1">
      <alignment horizontal="centerContinuous"/>
    </xf>
    <xf numFmtId="43" fontId="3" fillId="0" borderId="0" xfId="67" applyFont="1" applyBorder="1"/>
    <xf numFmtId="43" fontId="6" fillId="4" borderId="0" xfId="67" applyFont="1" applyFill="1" applyBorder="1" applyAlignment="1">
      <alignment horizontal="left"/>
    </xf>
    <xf numFmtId="0" fontId="2" fillId="0" borderId="0" xfId="1" applyAlignment="1">
      <alignment horizontal="center" vertical="center"/>
    </xf>
    <xf numFmtId="0" fontId="4" fillId="0" borderId="0" xfId="1" applyFont="1" applyAlignment="1">
      <alignment horizontal="center" vertical="center"/>
    </xf>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43" fontId="4" fillId="0" borderId="0" xfId="67" applyFont="1" applyFill="1" applyBorder="1" applyAlignment="1">
      <alignment horizontal="center"/>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14" fontId="6" fillId="4" borderId="0" xfId="1" applyNumberFormat="1" applyFont="1" applyFill="1" applyAlignment="1">
      <alignment horizontal="center" vertical="center" wrapText="1"/>
    </xf>
    <xf numFmtId="14" fontId="4" fillId="0" borderId="2" xfId="1" applyNumberFormat="1" applyFont="1" applyBorder="1" applyAlignment="1">
      <alignment horizontal="center" vertical="center" wrapText="1"/>
    </xf>
    <xf numFmtId="14" fontId="3" fillId="0" borderId="0" xfId="1" applyNumberFormat="1" applyFont="1" applyAlignment="1">
      <alignment horizontal="center" vertical="center" wrapText="1"/>
    </xf>
    <xf numFmtId="0" fontId="4" fillId="0" borderId="2" xfId="1" applyFont="1" applyBorder="1" applyAlignment="1">
      <alignment horizontal="center" vertical="center" wrapText="1"/>
    </xf>
    <xf numFmtId="0" fontId="3" fillId="0" borderId="0" xfId="1" applyFont="1" applyAlignment="1">
      <alignment horizontal="center" vertical="center" wrapText="1"/>
    </xf>
    <xf numFmtId="0" fontId="6" fillId="4" borderId="0" xfId="1" applyFont="1" applyFill="1" applyAlignment="1">
      <alignment horizontal="left" vertical="center" wrapText="1"/>
    </xf>
    <xf numFmtId="43" fontId="6"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43" fontId="3" fillId="0" borderId="2" xfId="67" applyFont="1" applyFill="1" applyBorder="1" applyAlignment="1">
      <alignment vertical="center"/>
    </xf>
    <xf numFmtId="0" fontId="21" fillId="0" borderId="0" xfId="1" applyFont="1" applyAlignment="1">
      <alignment vertical="center"/>
    </xf>
    <xf numFmtId="0" fontId="3" fillId="0" borderId="0" xfId="1" applyFont="1" applyAlignment="1">
      <alignment vertical="center" wrapText="1"/>
    </xf>
    <xf numFmtId="43" fontId="3" fillId="0" borderId="2" xfId="67" applyFont="1" applyBorder="1" applyAlignment="1">
      <alignment vertical="center"/>
    </xf>
    <xf numFmtId="43" fontId="3" fillId="0" borderId="2" xfId="67" applyFont="1" applyFill="1" applyBorder="1" applyAlignment="1" applyProtection="1">
      <alignment horizontal="left" vertical="center"/>
    </xf>
    <xf numFmtId="43" fontId="3" fillId="8" borderId="2" xfId="67" applyFont="1" applyFill="1" applyBorder="1" applyAlignment="1">
      <alignment vertical="center"/>
    </xf>
    <xf numFmtId="43" fontId="3" fillId="8" borderId="2" xfId="67" applyFont="1" applyFill="1" applyBorder="1" applyAlignment="1" applyProtection="1">
      <alignment horizontal="left" vertical="center"/>
    </xf>
    <xf numFmtId="0" fontId="3" fillId="0" borderId="0" xfId="1" applyFont="1" applyAlignment="1">
      <alignment horizontal="center"/>
    </xf>
    <xf numFmtId="0" fontId="3" fillId="8" borderId="2" xfId="1" applyFont="1" applyFill="1" applyBorder="1" applyAlignment="1">
      <alignment vertical="center"/>
    </xf>
    <xf numFmtId="43" fontId="2" fillId="0" borderId="2" xfId="1" applyNumberFormat="1" applyBorder="1" applyAlignment="1">
      <alignment horizontal="center" vertical="center" wrapText="1"/>
    </xf>
    <xf numFmtId="0" fontId="5" fillId="8" borderId="2" xfId="2" applyFont="1" applyFill="1" applyBorder="1">
      <alignment vertical="center"/>
    </xf>
    <xf numFmtId="0" fontId="3" fillId="8" borderId="2" xfId="1" applyFont="1" applyFill="1" applyBorder="1" applyAlignment="1">
      <alignment horizontal="left" vertical="center"/>
    </xf>
    <xf numFmtId="43" fontId="3" fillId="0" borderId="2" xfId="1" applyNumberFormat="1" applyFont="1" applyBorder="1" applyAlignment="1">
      <alignment horizontal="left" vertical="center"/>
    </xf>
    <xf numFmtId="0" fontId="2" fillId="8" borderId="2" xfId="1" applyFill="1" applyBorder="1" applyAlignment="1">
      <alignment horizontal="center" vertical="center" wrapText="1"/>
    </xf>
    <xf numFmtId="0" fontId="4" fillId="0" borderId="11" xfId="69" applyFont="1" applyBorder="1" applyAlignment="1">
      <alignment horizontal="center" vertical="center"/>
    </xf>
    <xf numFmtId="0" fontId="4" fillId="4" borderId="0" xfId="1" applyFont="1" applyFill="1" applyAlignment="1">
      <alignment horizontal="center" vertical="center"/>
    </xf>
    <xf numFmtId="43" fontId="4" fillId="0" borderId="0" xfId="67" applyFont="1" applyBorder="1" applyAlignment="1">
      <alignment horizontal="center" vertical="center"/>
    </xf>
    <xf numFmtId="43" fontId="4" fillId="4" borderId="0" xfId="67" applyFont="1" applyFill="1" applyBorder="1" applyAlignment="1">
      <alignment horizontal="left" vertical="center"/>
    </xf>
    <xf numFmtId="43" fontId="4" fillId="4" borderId="0" xfId="67" applyFont="1" applyFill="1" applyBorder="1" applyAlignment="1">
      <alignment horizontal="left" vertical="center" wrapText="1"/>
    </xf>
    <xf numFmtId="0" fontId="22" fillId="0" borderId="0" xfId="1" applyFont="1" applyAlignment="1">
      <alignment horizontal="center" vertical="center"/>
    </xf>
    <xf numFmtId="0" fontId="22" fillId="0" borderId="0" xfId="1" applyFont="1" applyAlignment="1">
      <alignment vertical="center"/>
    </xf>
    <xf numFmtId="0" fontId="23" fillId="0" borderId="11" xfId="69" applyFont="1" applyBorder="1" applyAlignment="1">
      <alignment horizontal="center" vertical="center"/>
    </xf>
    <xf numFmtId="169" fontId="22" fillId="0" borderId="0" xfId="1" applyNumberFormat="1" applyFont="1" applyAlignment="1">
      <alignment horizontal="center" vertical="center"/>
    </xf>
    <xf numFmtId="43" fontId="22" fillId="0" borderId="0" xfId="67" applyFont="1" applyFill="1" applyBorder="1" applyAlignment="1">
      <alignment vertical="center"/>
    </xf>
    <xf numFmtId="43" fontId="22" fillId="0" borderId="0" xfId="67" applyFont="1" applyBorder="1" applyAlignment="1">
      <alignment vertical="center"/>
    </xf>
    <xf numFmtId="0" fontId="23" fillId="0" borderId="0" xfId="1" applyFont="1" applyAlignment="1">
      <alignment horizontal="center" vertical="center"/>
    </xf>
    <xf numFmtId="0" fontId="22" fillId="0" borderId="0" xfId="1" applyFont="1" applyAlignment="1">
      <alignment horizontal="left" vertical="center"/>
    </xf>
    <xf numFmtId="43" fontId="26" fillId="0" borderId="2" xfId="67" applyFont="1" applyFill="1" applyBorder="1" applyAlignment="1">
      <alignment horizontal="right" vertical="center" wrapText="1"/>
    </xf>
    <xf numFmtId="0" fontId="24" fillId="0" borderId="2" xfId="0" applyFont="1" applyBorder="1" applyAlignment="1">
      <alignment horizontal="center" vertical="center" wrapText="1"/>
    </xf>
    <xf numFmtId="0" fontId="27" fillId="9" borderId="2" xfId="1" applyFont="1" applyFill="1" applyBorder="1" applyAlignment="1">
      <alignment horizontal="center" vertical="center"/>
    </xf>
    <xf numFmtId="0" fontId="27" fillId="9" borderId="2" xfId="1" applyFont="1" applyFill="1" applyBorder="1" applyAlignment="1">
      <alignment vertical="center"/>
    </xf>
    <xf numFmtId="169" fontId="27" fillId="9" borderId="2" xfId="1" applyNumberFormat="1" applyFont="1" applyFill="1" applyBorder="1" applyAlignment="1">
      <alignment horizontal="center" vertical="center"/>
    </xf>
    <xf numFmtId="43" fontId="27" fillId="9" borderId="2" xfId="67" applyFont="1" applyFill="1" applyBorder="1" applyAlignment="1">
      <alignment vertical="center"/>
    </xf>
    <xf numFmtId="165" fontId="24" fillId="0" borderId="2" xfId="7" applyFont="1" applyFill="1" applyBorder="1" applyAlignment="1">
      <alignment horizontal="center" vertical="center" wrapText="1"/>
    </xf>
    <xf numFmtId="0" fontId="26" fillId="0" borderId="6" xfId="1" applyFont="1" applyBorder="1" applyAlignment="1">
      <alignment horizontal="center" vertical="center"/>
    </xf>
    <xf numFmtId="0" fontId="27" fillId="4" borderId="6" xfId="1" applyFont="1" applyFill="1" applyBorder="1" applyAlignment="1">
      <alignment horizontal="left" vertical="center"/>
    </xf>
    <xf numFmtId="0" fontId="27" fillId="0" borderId="6" xfId="1" applyFont="1" applyBorder="1" applyAlignment="1">
      <alignment horizontal="center" vertical="center"/>
    </xf>
    <xf numFmtId="0" fontId="27" fillId="4" borderId="0" xfId="1" applyFont="1" applyFill="1" applyAlignment="1">
      <alignment horizontal="center" vertical="center"/>
    </xf>
    <xf numFmtId="169" fontId="27" fillId="0" borderId="6" xfId="1" applyNumberFormat="1" applyFont="1" applyBorder="1" applyAlignment="1">
      <alignment horizontal="center" vertical="center"/>
    </xf>
    <xf numFmtId="0" fontId="27" fillId="0" borderId="6" xfId="1" applyFont="1" applyBorder="1" applyAlignment="1">
      <alignment horizontal="centerContinuous" vertical="center"/>
    </xf>
    <xf numFmtId="0" fontId="26" fillId="0" borderId="6" xfId="1" applyFont="1" applyBorder="1" applyAlignment="1">
      <alignment horizontal="centerContinuous" vertical="center"/>
    </xf>
    <xf numFmtId="43" fontId="26" fillId="0" borderId="6" xfId="67" applyFont="1" applyFill="1" applyBorder="1" applyAlignment="1">
      <alignment horizontal="centerContinuous" vertical="center"/>
    </xf>
    <xf numFmtId="43" fontId="26" fillId="0" borderId="6" xfId="67" applyFont="1" applyBorder="1" applyAlignment="1">
      <alignment horizontal="centerContinuous" vertical="center"/>
    </xf>
    <xf numFmtId="43" fontId="27" fillId="0" borderId="6" xfId="67" applyFont="1" applyFill="1" applyBorder="1" applyAlignment="1">
      <alignment horizontal="center" vertical="center"/>
    </xf>
    <xf numFmtId="43" fontId="27" fillId="0" borderId="0" xfId="67" applyFont="1" applyFill="1" applyBorder="1" applyAlignment="1">
      <alignment horizontal="center" vertical="center"/>
    </xf>
    <xf numFmtId="43" fontId="26" fillId="0" borderId="0" xfId="67" applyFont="1" applyBorder="1" applyAlignment="1">
      <alignment horizontal="centerContinuous" vertical="center"/>
    </xf>
    <xf numFmtId="43" fontId="26" fillId="0" borderId="0" xfId="67" applyFont="1" applyBorder="1" applyAlignment="1">
      <alignment vertical="center"/>
    </xf>
    <xf numFmtId="43" fontId="27" fillId="5" borderId="0" xfId="67" applyFont="1" applyFill="1" applyBorder="1" applyAlignment="1">
      <alignment horizontal="center" vertical="center"/>
    </xf>
    <xf numFmtId="0" fontId="27" fillId="9" borderId="2" xfId="1" applyFont="1" applyFill="1" applyBorder="1" applyAlignment="1">
      <alignment horizontal="center" vertical="center" wrapText="1"/>
    </xf>
    <xf numFmtId="169" fontId="27" fillId="9" borderId="2" xfId="1" applyNumberFormat="1" applyFont="1" applyFill="1" applyBorder="1" applyAlignment="1">
      <alignment horizontal="center" vertical="center" wrapText="1"/>
    </xf>
    <xf numFmtId="0" fontId="27" fillId="0" borderId="2" xfId="1" applyFont="1" applyBorder="1" applyAlignment="1">
      <alignment horizontal="center" vertical="center"/>
    </xf>
    <xf numFmtId="0" fontId="26" fillId="0" borderId="2" xfId="1" applyFont="1" applyBorder="1" applyAlignment="1">
      <alignment horizontal="center" vertical="center"/>
    </xf>
    <xf numFmtId="169" fontId="26" fillId="0" borderId="2" xfId="1" applyNumberFormat="1" applyFont="1" applyBorder="1" applyAlignment="1">
      <alignment horizontal="center" vertical="center"/>
    </xf>
    <xf numFmtId="0" fontId="26" fillId="0" borderId="2" xfId="1" applyFont="1" applyBorder="1" applyAlignment="1">
      <alignment vertical="center"/>
    </xf>
    <xf numFmtId="43" fontId="26" fillId="0" borderId="2" xfId="67" applyFont="1" applyFill="1" applyBorder="1" applyAlignment="1">
      <alignment vertical="center"/>
    </xf>
    <xf numFmtId="9" fontId="22" fillId="0" borderId="0" xfId="71" applyFont="1" applyBorder="1" applyAlignment="1">
      <alignment horizontal="center" vertical="center"/>
    </xf>
    <xf numFmtId="9" fontId="26" fillId="0" borderId="6" xfId="71" applyFont="1" applyBorder="1" applyAlignment="1">
      <alignment horizontal="center" vertical="center"/>
    </xf>
    <xf numFmtId="9" fontId="26" fillId="0" borderId="2" xfId="71" applyFont="1" applyFill="1" applyBorder="1" applyAlignment="1">
      <alignment horizontal="center" vertical="center"/>
    </xf>
    <xf numFmtId="43" fontId="27" fillId="9" borderId="2" xfId="67" applyFont="1" applyFill="1" applyBorder="1" applyAlignment="1">
      <alignment horizontal="center" vertical="center" wrapText="1"/>
    </xf>
    <xf numFmtId="9" fontId="27" fillId="9" borderId="2" xfId="71"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indent="2"/>
    </xf>
    <xf numFmtId="0" fontId="26" fillId="0" borderId="2" xfId="0" applyFont="1" applyBorder="1" applyAlignment="1">
      <alignment horizontal="center" vertical="center" wrapText="1"/>
    </xf>
    <xf numFmtId="169"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165" fontId="26" fillId="0" borderId="2" xfId="7" applyFont="1" applyFill="1" applyBorder="1" applyAlignment="1">
      <alignment horizontal="right" vertical="center" wrapText="1"/>
    </xf>
    <xf numFmtId="43" fontId="17" fillId="0" borderId="2" xfId="67" applyFont="1" applyBorder="1" applyAlignment="1">
      <alignment horizontal="right" vertical="center"/>
    </xf>
    <xf numFmtId="43" fontId="21" fillId="9" borderId="13" xfId="67" applyFont="1" applyFill="1" applyBorder="1" applyAlignment="1">
      <alignment vertical="center"/>
    </xf>
    <xf numFmtId="0" fontId="26" fillId="0" borderId="2" xfId="1" applyFont="1" applyBorder="1" applyAlignment="1">
      <alignment vertical="center" wrapText="1"/>
    </xf>
    <xf numFmtId="43" fontId="22" fillId="0" borderId="2" xfId="67" applyFont="1" applyFill="1" applyBorder="1" applyAlignment="1">
      <alignment vertical="center"/>
    </xf>
    <xf numFmtId="0" fontId="26" fillId="0" borderId="2" xfId="0" applyFont="1" applyBorder="1" applyAlignment="1">
      <alignment horizontal="left" vertical="center" wrapText="1"/>
    </xf>
    <xf numFmtId="9" fontId="22" fillId="0" borderId="0" xfId="71" applyFont="1" applyBorder="1" applyAlignment="1">
      <alignment vertical="center"/>
    </xf>
    <xf numFmtId="9" fontId="26" fillId="0" borderId="6" xfId="71" applyFont="1" applyBorder="1" applyAlignment="1">
      <alignment vertical="center"/>
    </xf>
    <xf numFmtId="9" fontId="26" fillId="0" borderId="6" xfId="71" applyFont="1" applyBorder="1" applyAlignment="1">
      <alignment horizontal="centerContinuous" vertical="center"/>
    </xf>
    <xf numFmtId="9" fontId="26" fillId="0" borderId="10" xfId="71" applyFont="1" applyBorder="1" applyAlignment="1">
      <alignment horizontal="centerContinuous" vertical="center"/>
    </xf>
    <xf numFmtId="9" fontId="26" fillId="0" borderId="2" xfId="71" applyFont="1" applyFill="1" applyBorder="1" applyAlignment="1">
      <alignment vertical="center"/>
    </xf>
    <xf numFmtId="9" fontId="27" fillId="9" borderId="2" xfId="71" applyFont="1" applyFill="1" applyBorder="1" applyAlignment="1">
      <alignment vertical="center"/>
    </xf>
    <xf numFmtId="43" fontId="27" fillId="2" borderId="2" xfId="67" applyFont="1" applyFill="1" applyBorder="1" applyAlignment="1">
      <alignment horizontal="center" vertical="center" wrapText="1"/>
    </xf>
    <xf numFmtId="9" fontId="27" fillId="2" borderId="2" xfId="71" applyFont="1" applyFill="1" applyBorder="1" applyAlignment="1">
      <alignment horizontal="center" vertical="center" wrapText="1"/>
    </xf>
    <xf numFmtId="165" fontId="25" fillId="0" borderId="2" xfId="7" applyFont="1" applyFill="1" applyBorder="1" applyAlignment="1">
      <alignment vertical="center" wrapText="1"/>
    </xf>
    <xf numFmtId="0" fontId="30" fillId="9" borderId="2" xfId="1" applyFont="1" applyFill="1" applyBorder="1" applyAlignment="1">
      <alignment horizontal="left" vertical="center"/>
    </xf>
    <xf numFmtId="165" fontId="26" fillId="0" borderId="2" xfId="7" applyFont="1" applyFill="1" applyBorder="1" applyAlignment="1">
      <alignment horizontal="center" vertical="center" wrapText="1"/>
    </xf>
    <xf numFmtId="43" fontId="31" fillId="0" borderId="2" xfId="67" applyFont="1" applyFill="1" applyBorder="1" applyAlignment="1">
      <alignment horizontal="center" vertical="center" wrapText="1"/>
    </xf>
    <xf numFmtId="0" fontId="32" fillId="0" borderId="2" xfId="1" applyFont="1" applyBorder="1" applyAlignment="1">
      <alignment vertical="center"/>
    </xf>
    <xf numFmtId="0" fontId="31" fillId="0" borderId="2" xfId="0" applyFont="1" applyBorder="1" applyAlignment="1">
      <alignment horizontal="center" vertical="center" wrapText="1"/>
    </xf>
    <xf numFmtId="165" fontId="31" fillId="0" borderId="2" xfId="7" applyFont="1" applyFill="1" applyBorder="1" applyAlignment="1">
      <alignment horizontal="center" vertical="center" wrapText="1"/>
    </xf>
    <xf numFmtId="43" fontId="26" fillId="0" borderId="2" xfId="67" applyFont="1" applyFill="1" applyBorder="1" applyAlignment="1">
      <alignment horizontal="center" vertical="center"/>
    </xf>
    <xf numFmtId="43" fontId="26" fillId="0" borderId="2" xfId="67" applyFont="1" applyFill="1" applyBorder="1" applyAlignment="1">
      <alignment horizontal="center" vertical="center" wrapText="1"/>
    </xf>
    <xf numFmtId="43" fontId="22" fillId="0" borderId="2" xfId="67" applyFont="1" applyFill="1" applyBorder="1" applyAlignment="1">
      <alignment horizontal="center" vertical="center"/>
    </xf>
    <xf numFmtId="169" fontId="31" fillId="0" borderId="2" xfId="0" applyNumberFormat="1" applyFont="1" applyBorder="1" applyAlignment="1">
      <alignment horizontal="center" vertical="center" wrapText="1"/>
    </xf>
    <xf numFmtId="43" fontId="33" fillId="0" borderId="2" xfId="67" applyFont="1" applyFill="1" applyBorder="1" applyAlignment="1">
      <alignment horizontal="center" vertical="center" wrapText="1"/>
    </xf>
    <xf numFmtId="0" fontId="25" fillId="0" borderId="2" xfId="0" applyFont="1" applyBorder="1" applyAlignment="1">
      <alignment horizontal="left" vertical="center" wrapText="1"/>
    </xf>
    <xf numFmtId="9" fontId="27" fillId="0" borderId="2" xfId="71" applyFont="1" applyFill="1" applyBorder="1" applyAlignment="1">
      <alignment horizontal="center" vertical="center"/>
    </xf>
    <xf numFmtId="9" fontId="27" fillId="0" borderId="2" xfId="71" applyFont="1" applyFill="1" applyBorder="1" applyAlignment="1">
      <alignment vertical="center"/>
    </xf>
    <xf numFmtId="0" fontId="23" fillId="0" borderId="0" xfId="1" applyFont="1" applyAlignment="1">
      <alignment vertical="center"/>
    </xf>
    <xf numFmtId="169" fontId="24" fillId="0" borderId="2" xfId="0" applyNumberFormat="1" applyFont="1" applyBorder="1" applyAlignment="1">
      <alignment horizontal="center" vertical="center" wrapText="1"/>
    </xf>
    <xf numFmtId="0" fontId="24" fillId="0" borderId="2" xfId="0" applyFont="1" applyBorder="1" applyAlignment="1">
      <alignment vertical="center" wrapText="1"/>
    </xf>
    <xf numFmtId="0" fontId="29" fillId="0" borderId="2" xfId="0" applyFont="1" applyBorder="1" applyAlignment="1">
      <alignment horizontal="left" vertical="center" wrapText="1" indent="2"/>
    </xf>
    <xf numFmtId="43" fontId="27" fillId="0" borderId="2" xfId="67" applyFont="1" applyFill="1" applyBorder="1" applyAlignment="1">
      <alignment horizontal="center" vertical="center" wrapText="1"/>
    </xf>
    <xf numFmtId="165" fontId="26" fillId="0" borderId="2" xfId="7" applyFont="1" applyFill="1" applyBorder="1" applyAlignment="1">
      <alignment vertical="center"/>
    </xf>
    <xf numFmtId="0" fontId="22" fillId="0" borderId="0" xfId="1" applyFont="1" applyAlignment="1">
      <alignment vertical="center" wrapText="1"/>
    </xf>
    <xf numFmtId="0" fontId="27" fillId="5" borderId="12" xfId="1" applyFont="1" applyFill="1" applyBorder="1" applyAlignment="1">
      <alignment horizontal="center" vertical="center" wrapText="1"/>
    </xf>
    <xf numFmtId="0" fontId="27" fillId="9" borderId="2" xfId="1" applyFont="1" applyFill="1" applyBorder="1" applyAlignment="1">
      <alignment vertical="center" wrapText="1"/>
    </xf>
    <xf numFmtId="0" fontId="26" fillId="0" borderId="2" xfId="0" applyFont="1" applyBorder="1" applyAlignment="1">
      <alignment horizontal="left" vertical="center" wrapText="1" indent="2"/>
    </xf>
    <xf numFmtId="0" fontId="26" fillId="0" borderId="1" xfId="0" applyFont="1" applyBorder="1" applyAlignment="1">
      <alignment horizontal="left" vertical="center" wrapText="1" indent="2"/>
    </xf>
    <xf numFmtId="43" fontId="4" fillId="2" borderId="1" xfId="67" applyFont="1" applyFill="1" applyBorder="1" applyAlignment="1">
      <alignment horizontal="center" vertical="center" wrapText="1"/>
    </xf>
    <xf numFmtId="0" fontId="36" fillId="0" borderId="0" xfId="1" applyFont="1" applyAlignment="1">
      <alignment vertical="center"/>
    </xf>
    <xf numFmtId="0" fontId="21" fillId="9" borderId="13" xfId="1" applyFont="1" applyFill="1" applyBorder="1" applyAlignment="1">
      <alignment horizontal="center" vertical="center" wrapText="1"/>
    </xf>
    <xf numFmtId="14" fontId="21" fillId="9" borderId="13" xfId="1"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69" fontId="25" fillId="0" borderId="1" xfId="0" applyNumberFormat="1" applyFont="1" applyBorder="1" applyAlignment="1">
      <alignment horizontal="center" vertical="center" wrapText="1"/>
    </xf>
    <xf numFmtId="169" fontId="26" fillId="0" borderId="1" xfId="1" applyNumberFormat="1" applyFont="1" applyBorder="1" applyAlignment="1">
      <alignment horizontal="center" vertical="center"/>
    </xf>
    <xf numFmtId="165" fontId="25" fillId="0" borderId="1" xfId="7" applyFont="1" applyFill="1" applyBorder="1" applyAlignment="1">
      <alignment vertical="center" wrapText="1"/>
    </xf>
    <xf numFmtId="43" fontId="22" fillId="0" borderId="1" xfId="67" applyFont="1" applyFill="1" applyBorder="1" applyAlignment="1">
      <alignment horizontal="center" vertical="center"/>
    </xf>
    <xf numFmtId="43" fontId="26" fillId="0" borderId="1" xfId="67" applyFont="1" applyFill="1" applyBorder="1" applyAlignment="1">
      <alignment vertical="center"/>
    </xf>
    <xf numFmtId="9" fontId="26" fillId="0" borderId="1" xfId="71" applyFont="1" applyFill="1" applyBorder="1" applyAlignment="1">
      <alignment horizontal="center" vertical="center"/>
    </xf>
    <xf numFmtId="9" fontId="26" fillId="0" borderId="1" xfId="71" applyFont="1" applyFill="1" applyBorder="1" applyAlignment="1">
      <alignment vertical="center"/>
    </xf>
    <xf numFmtId="43" fontId="26" fillId="0" borderId="1" xfId="67" applyFont="1" applyFill="1" applyBorder="1" applyAlignment="1">
      <alignment horizontal="center" vertical="center"/>
    </xf>
    <xf numFmtId="0" fontId="34" fillId="0" borderId="2" xfId="0" applyFont="1" applyBorder="1" applyAlignment="1">
      <alignment horizontal="center" vertical="center" wrapText="1"/>
    </xf>
    <xf numFmtId="0" fontId="35" fillId="0" borderId="2" xfId="68" applyFont="1" applyBorder="1" applyAlignment="1">
      <alignment horizontal="left" vertical="center" wrapText="1"/>
    </xf>
    <xf numFmtId="169" fontId="34" fillId="0" borderId="2" xfId="0" applyNumberFormat="1" applyFont="1" applyBorder="1" applyAlignment="1">
      <alignment horizontal="center" vertical="center" wrapText="1"/>
    </xf>
    <xf numFmtId="165" fontId="34" fillId="0" borderId="2" xfId="7" applyFont="1" applyFill="1" applyBorder="1" applyAlignment="1">
      <alignment horizontal="center" vertical="center" wrapText="1"/>
    </xf>
    <xf numFmtId="43" fontId="34" fillId="0" borderId="2" xfId="67" applyFont="1" applyFill="1" applyBorder="1" applyAlignment="1">
      <alignment vertical="center"/>
    </xf>
    <xf numFmtId="9" fontId="34" fillId="0" borderId="2" xfId="71" applyFont="1" applyFill="1" applyBorder="1" applyAlignment="1">
      <alignment horizontal="center" vertical="center"/>
    </xf>
    <xf numFmtId="9" fontId="34" fillId="0" borderId="2" xfId="71" applyFont="1" applyFill="1" applyBorder="1" applyAlignment="1">
      <alignment vertical="center"/>
    </xf>
    <xf numFmtId="0" fontId="38" fillId="0" borderId="2" xfId="0" applyFont="1" applyBorder="1" applyAlignment="1">
      <alignment horizontal="center" vertical="center" wrapText="1"/>
    </xf>
    <xf numFmtId="0" fontId="37" fillId="0" borderId="2" xfId="68" applyFont="1" applyBorder="1" applyAlignment="1">
      <alignment horizontal="left" vertical="center" wrapText="1"/>
    </xf>
    <xf numFmtId="169" fontId="38" fillId="0" borderId="2" xfId="0" applyNumberFormat="1" applyFont="1" applyBorder="1" applyAlignment="1">
      <alignment horizontal="center" vertical="center" wrapText="1"/>
    </xf>
    <xf numFmtId="165" fontId="38" fillId="0" borderId="2" xfId="7" applyFont="1" applyFill="1" applyBorder="1" applyAlignment="1">
      <alignment horizontal="center" vertical="center" wrapText="1"/>
    </xf>
    <xf numFmtId="43" fontId="38" fillId="0" borderId="2" xfId="67" applyFont="1" applyFill="1" applyBorder="1" applyAlignment="1">
      <alignment vertical="center"/>
    </xf>
    <xf numFmtId="9" fontId="38" fillId="0" borderId="2" xfId="71" applyFont="1" applyFill="1" applyBorder="1" applyAlignment="1">
      <alignment horizontal="center" vertical="center"/>
    </xf>
    <xf numFmtId="9" fontId="38" fillId="0" borderId="2" xfId="71" applyFont="1" applyFill="1" applyBorder="1" applyAlignment="1">
      <alignment vertical="center"/>
    </xf>
    <xf numFmtId="0" fontId="39" fillId="0" borderId="0" xfId="1" applyFont="1" applyAlignment="1">
      <alignment vertical="center"/>
    </xf>
    <xf numFmtId="0" fontId="27" fillId="0" borderId="2" xfId="3" applyFont="1" applyBorder="1" applyAlignment="1">
      <alignment horizontal="center" vertical="center" wrapText="1"/>
    </xf>
    <xf numFmtId="0" fontId="25" fillId="0" borderId="2" xfId="0" applyFont="1" applyBorder="1" applyAlignment="1" applyProtection="1">
      <alignment horizontal="center" vertical="center" wrapText="1"/>
      <protection locked="0"/>
    </xf>
    <xf numFmtId="0" fontId="40" fillId="10" borderId="2" xfId="0" applyFont="1" applyFill="1" applyBorder="1" applyAlignment="1">
      <alignment horizontal="center" vertical="center" wrapText="1"/>
    </xf>
    <xf numFmtId="0" fontId="40" fillId="10" borderId="2" xfId="0" applyFont="1" applyFill="1" applyBorder="1" applyAlignment="1">
      <alignment vertical="center" wrapText="1"/>
    </xf>
    <xf numFmtId="0" fontId="17" fillId="0" borderId="2" xfId="1" applyFont="1" applyBorder="1" applyAlignment="1">
      <alignment horizontal="center" vertical="center"/>
    </xf>
    <xf numFmtId="169" fontId="17" fillId="0" borderId="2" xfId="1" applyNumberFormat="1" applyFont="1" applyBorder="1" applyAlignment="1">
      <alignment horizontal="center" vertical="center"/>
    </xf>
    <xf numFmtId="43" fontId="17" fillId="0" borderId="2" xfId="67" applyFont="1" applyFill="1" applyBorder="1" applyAlignment="1">
      <alignment vertical="center"/>
    </xf>
    <xf numFmtId="0" fontId="17" fillId="0" borderId="2" xfId="1" applyFont="1" applyBorder="1" applyAlignment="1">
      <alignment vertical="center"/>
    </xf>
    <xf numFmtId="9" fontId="17" fillId="0" borderId="2" xfId="71" applyFont="1" applyFill="1" applyBorder="1" applyAlignment="1">
      <alignment vertical="center"/>
    </xf>
    <xf numFmtId="0" fontId="41" fillId="0" borderId="2" xfId="0" applyFont="1" applyBorder="1" applyAlignment="1">
      <alignment horizontal="center" vertical="center" wrapText="1"/>
    </xf>
    <xf numFmtId="0" fontId="41" fillId="0" borderId="2" xfId="0" applyFont="1" applyBorder="1" applyAlignment="1">
      <alignment horizontal="left" vertical="center" wrapText="1" indent="2"/>
    </xf>
    <xf numFmtId="0" fontId="17" fillId="0" borderId="2" xfId="0" applyFont="1" applyBorder="1" applyAlignment="1">
      <alignment horizontal="center" vertical="center" wrapText="1"/>
    </xf>
    <xf numFmtId="169" fontId="41" fillId="0" borderId="2" xfId="0" applyNumberFormat="1" applyFont="1" applyBorder="1" applyAlignment="1">
      <alignment horizontal="center" vertical="center" wrapText="1"/>
    </xf>
    <xf numFmtId="165" fontId="41" fillId="0" borderId="2" xfId="7" applyFont="1" applyFill="1" applyBorder="1" applyAlignment="1">
      <alignment vertical="center" wrapText="1"/>
    </xf>
    <xf numFmtId="165" fontId="40" fillId="10" borderId="2" xfId="0" applyNumberFormat="1" applyFont="1" applyFill="1" applyBorder="1" applyAlignment="1">
      <alignment horizontal="right" vertical="center" wrapText="1"/>
    </xf>
    <xf numFmtId="43" fontId="17" fillId="10" borderId="2" xfId="67" applyFont="1" applyFill="1" applyBorder="1" applyAlignment="1">
      <alignment vertical="center"/>
    </xf>
    <xf numFmtId="0" fontId="3" fillId="0" borderId="2" xfId="1" applyFont="1" applyBorder="1" applyAlignment="1">
      <alignment horizontal="center" vertical="center" wrapText="1"/>
    </xf>
    <xf numFmtId="14" fontId="3" fillId="0" borderId="2" xfId="1" applyNumberFormat="1" applyFont="1" applyBorder="1" applyAlignment="1">
      <alignment horizontal="center" vertical="center" wrapText="1"/>
    </xf>
    <xf numFmtId="0" fontId="4" fillId="0" borderId="14" xfId="1" applyFont="1" applyBorder="1" applyAlignment="1">
      <alignment horizontal="center" vertical="center"/>
    </xf>
    <xf numFmtId="0" fontId="4" fillId="9" borderId="15" xfId="1" applyFont="1" applyFill="1" applyBorder="1" applyAlignment="1">
      <alignment vertical="center" wrapText="1"/>
    </xf>
    <xf numFmtId="0" fontId="4" fillId="0" borderId="15" xfId="1" applyFont="1" applyBorder="1" applyAlignment="1">
      <alignment horizontal="center" vertical="center" wrapText="1"/>
    </xf>
    <xf numFmtId="14" fontId="4" fillId="0" borderId="15" xfId="1" applyNumberFormat="1" applyFont="1" applyBorder="1" applyAlignment="1">
      <alignment horizontal="center" vertical="center" wrapText="1"/>
    </xf>
    <xf numFmtId="43" fontId="3" fillId="0" borderId="15" xfId="67" applyFont="1" applyFill="1" applyBorder="1" applyAlignment="1">
      <alignment vertical="center"/>
    </xf>
    <xf numFmtId="43" fontId="3" fillId="0" borderId="16" xfId="67" applyFont="1" applyFill="1" applyBorder="1" applyAlignment="1">
      <alignment vertical="center"/>
    </xf>
    <xf numFmtId="43" fontId="3" fillId="0" borderId="17" xfId="67" applyFont="1" applyFill="1" applyBorder="1" applyAlignment="1">
      <alignment vertical="center"/>
    </xf>
    <xf numFmtId="43" fontId="17" fillId="0" borderId="17" xfId="67" applyFont="1" applyBorder="1" applyAlignment="1">
      <alignment horizontal="right" vertical="center"/>
    </xf>
    <xf numFmtId="0" fontId="25" fillId="0" borderId="18" xfId="0" applyFont="1" applyBorder="1" applyAlignment="1">
      <alignment horizontal="center" vertical="center" wrapText="1"/>
    </xf>
    <xf numFmtId="0" fontId="4" fillId="9" borderId="19" xfId="1" applyFont="1" applyFill="1" applyBorder="1" applyAlignment="1">
      <alignment vertical="center" wrapText="1"/>
    </xf>
    <xf numFmtId="43" fontId="21" fillId="9" borderId="20" xfId="67" applyFont="1" applyFill="1" applyBorder="1" applyAlignment="1">
      <alignment vertical="center"/>
    </xf>
    <xf numFmtId="0" fontId="23" fillId="0" borderId="0" xfId="1" applyFont="1" applyAlignment="1">
      <alignment horizontal="center" vertical="center" wrapText="1"/>
    </xf>
    <xf numFmtId="43" fontId="22" fillId="0" borderId="0" xfId="67" applyFont="1" applyFill="1" applyAlignment="1">
      <alignment vertical="center"/>
    </xf>
    <xf numFmtId="43" fontId="22" fillId="0" borderId="0" xfId="1" applyNumberFormat="1" applyFont="1" applyAlignment="1">
      <alignment vertical="center"/>
    </xf>
    <xf numFmtId="43" fontId="27" fillId="2" borderId="2" xfId="67" applyFont="1" applyFill="1" applyBorder="1" applyAlignment="1">
      <alignment vertical="center" wrapText="1"/>
    </xf>
    <xf numFmtId="0" fontId="22" fillId="0" borderId="0" xfId="0" applyFont="1" applyAlignment="1" applyProtection="1">
      <alignment horizontal="center" vertical="center" wrapText="1"/>
      <protection locked="0"/>
    </xf>
    <xf numFmtId="2" fontId="25"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vertical="center" wrapText="1"/>
    </xf>
    <xf numFmtId="0" fontId="17" fillId="0" borderId="2" xfId="0" applyFont="1" applyBorder="1" applyAlignment="1">
      <alignment horizontal="left" vertical="center" wrapText="1" indent="2"/>
    </xf>
    <xf numFmtId="169" fontId="3" fillId="0" borderId="2" xfId="1" applyNumberFormat="1" applyFont="1" applyBorder="1" applyAlignment="1">
      <alignment horizontal="center" vertical="center"/>
    </xf>
    <xf numFmtId="165" fontId="17" fillId="5" borderId="2" xfId="7" applyFont="1" applyFill="1" applyBorder="1" applyAlignment="1">
      <alignment horizontal="right" vertical="center" wrapText="1"/>
    </xf>
    <xf numFmtId="0" fontId="44" fillId="11" borderId="2" xfId="0" applyFont="1" applyFill="1" applyBorder="1" applyAlignment="1">
      <alignment horizontal="center" vertical="center" wrapText="1"/>
    </xf>
    <xf numFmtId="0" fontId="17" fillId="11" borderId="2" xfId="0" applyFont="1" applyFill="1" applyBorder="1" applyAlignment="1">
      <alignment horizontal="left" vertical="center" wrapText="1" indent="2"/>
    </xf>
    <xf numFmtId="0" fontId="26" fillId="5" borderId="2" xfId="1" applyFont="1" applyFill="1" applyBorder="1" applyAlignment="1">
      <alignment horizontal="center" vertical="center"/>
    </xf>
    <xf numFmtId="169" fontId="26" fillId="5" borderId="2" xfId="1" applyNumberFormat="1" applyFont="1" applyFill="1" applyBorder="1" applyAlignment="1">
      <alignment horizontal="center" vertical="center"/>
    </xf>
    <xf numFmtId="0" fontId="26" fillId="5" borderId="2" xfId="1" applyFont="1" applyFill="1" applyBorder="1" applyAlignment="1">
      <alignment vertical="center"/>
    </xf>
    <xf numFmtId="43" fontId="26" fillId="5" borderId="2" xfId="67" applyFont="1" applyFill="1" applyBorder="1" applyAlignment="1">
      <alignment vertical="center"/>
    </xf>
    <xf numFmtId="9" fontId="26" fillId="5" borderId="2" xfId="71" applyFont="1" applyFill="1" applyBorder="1" applyAlignment="1">
      <alignment horizontal="center" vertical="center"/>
    </xf>
    <xf numFmtId="9" fontId="26" fillId="5" borderId="2" xfId="71" applyFont="1" applyFill="1" applyBorder="1" applyAlignment="1">
      <alignment vertical="center"/>
    </xf>
    <xf numFmtId="0" fontId="22" fillId="5" borderId="0" xfId="1" applyFont="1" applyFill="1" applyAlignment="1">
      <alignment vertical="center"/>
    </xf>
    <xf numFmtId="43" fontId="45" fillId="0" borderId="2" xfId="67" applyFont="1" applyFill="1" applyBorder="1" applyAlignment="1">
      <alignment vertical="center"/>
    </xf>
    <xf numFmtId="43" fontId="46" fillId="0" borderId="2" xfId="67" applyFont="1" applyFill="1" applyBorder="1" applyAlignment="1">
      <alignment horizontal="center" vertical="center"/>
    </xf>
    <xf numFmtId="43" fontId="46" fillId="0" borderId="2" xfId="67" applyFont="1" applyFill="1" applyBorder="1" applyAlignment="1">
      <alignment vertical="center"/>
    </xf>
    <xf numFmtId="43" fontId="17" fillId="0" borderId="2" xfId="67" applyFont="1" applyFill="1" applyBorder="1" applyAlignment="1">
      <alignment horizontal="center" vertical="center" wrapText="1"/>
    </xf>
    <xf numFmtId="43" fontId="46" fillId="0" borderId="1" xfId="67" applyFont="1" applyFill="1" applyBorder="1" applyAlignment="1">
      <alignment horizontal="center" vertical="center"/>
    </xf>
    <xf numFmtId="43" fontId="46" fillId="0" borderId="1" xfId="67" applyFont="1" applyFill="1" applyBorder="1" applyAlignment="1">
      <alignment vertical="center"/>
    </xf>
    <xf numFmtId="43" fontId="17" fillId="0" borderId="1" xfId="67" applyFont="1" applyFill="1" applyBorder="1" applyAlignment="1">
      <alignment vertical="center"/>
    </xf>
    <xf numFmtId="43" fontId="47" fillId="0" borderId="2" xfId="67" applyFont="1" applyFill="1" applyBorder="1" applyAlignment="1">
      <alignment vertical="center"/>
    </xf>
    <xf numFmtId="43" fontId="17" fillId="0" borderId="2" xfId="67" applyFont="1" applyFill="1" applyBorder="1" applyAlignment="1">
      <alignment horizontal="center" vertical="center"/>
    </xf>
    <xf numFmtId="165" fontId="47" fillId="0" borderId="2" xfId="7" applyFont="1" applyFill="1" applyBorder="1" applyAlignment="1">
      <alignment horizontal="center" vertical="center" wrapText="1"/>
    </xf>
    <xf numFmtId="43" fontId="48" fillId="0" borderId="2" xfId="67" applyFont="1" applyFill="1" applyBorder="1" applyAlignment="1">
      <alignment horizontal="center" vertical="center" wrapText="1"/>
    </xf>
    <xf numFmtId="43" fontId="17" fillId="12" borderId="2" xfId="67" applyFont="1" applyFill="1" applyBorder="1" applyAlignment="1">
      <alignment vertical="center"/>
    </xf>
    <xf numFmtId="43" fontId="17" fillId="13" borderId="2" xfId="67" applyFont="1" applyFill="1" applyBorder="1" applyAlignment="1">
      <alignment vertical="center"/>
    </xf>
    <xf numFmtId="0" fontId="45" fillId="0" borderId="2" xfId="1" applyFont="1" applyBorder="1" applyAlignment="1">
      <alignment vertical="center"/>
    </xf>
    <xf numFmtId="169" fontId="45" fillId="0" borderId="2" xfId="1" applyNumberFormat="1" applyFont="1" applyBorder="1" applyAlignment="1">
      <alignment horizontal="center" vertical="center"/>
    </xf>
    <xf numFmtId="0" fontId="45" fillId="0" borderId="2" xfId="1" applyFont="1" applyBorder="1" applyAlignment="1">
      <alignment horizontal="center" vertical="center"/>
    </xf>
    <xf numFmtId="0" fontId="17" fillId="0" borderId="2" xfId="1" applyFont="1" applyBorder="1" applyAlignment="1">
      <alignment vertical="center" wrapText="1"/>
    </xf>
    <xf numFmtId="0" fontId="17" fillId="0" borderId="1" xfId="1" applyFont="1" applyBorder="1" applyAlignment="1">
      <alignment vertical="center"/>
    </xf>
    <xf numFmtId="169" fontId="17" fillId="0" borderId="1" xfId="1" applyNumberFormat="1" applyFont="1" applyBorder="1" applyAlignment="1">
      <alignment horizontal="center" vertical="center"/>
    </xf>
    <xf numFmtId="0" fontId="17" fillId="0" borderId="1" xfId="1" applyFont="1" applyBorder="1" applyAlignment="1">
      <alignment vertical="center" wrapText="1"/>
    </xf>
    <xf numFmtId="0" fontId="47" fillId="0" borderId="2" xfId="1" applyFont="1" applyBorder="1" applyAlignment="1">
      <alignment vertical="center"/>
    </xf>
    <xf numFmtId="169" fontId="47" fillId="0" borderId="2" xfId="1" applyNumberFormat="1" applyFont="1" applyBorder="1" applyAlignment="1">
      <alignment horizontal="center" vertical="center"/>
    </xf>
    <xf numFmtId="0" fontId="47" fillId="0" borderId="2" xfId="1" applyFont="1" applyBorder="1" applyAlignment="1">
      <alignment horizontal="center" vertical="center"/>
    </xf>
    <xf numFmtId="0" fontId="48" fillId="0" borderId="2" xfId="1" applyFont="1" applyBorder="1" applyAlignment="1">
      <alignment vertical="center"/>
    </xf>
    <xf numFmtId="169" fontId="48" fillId="0" borderId="2" xfId="1" applyNumberFormat="1" applyFont="1" applyBorder="1" applyAlignment="1">
      <alignment horizontal="center" vertical="center"/>
    </xf>
    <xf numFmtId="0" fontId="48" fillId="0" borderId="2" xfId="1" applyFont="1" applyBorder="1" applyAlignment="1">
      <alignment horizontal="center" vertical="center"/>
    </xf>
    <xf numFmtId="0" fontId="17" fillId="10" borderId="2" xfId="1" applyFont="1" applyFill="1" applyBorder="1" applyAlignment="1">
      <alignment vertical="center"/>
    </xf>
    <xf numFmtId="169" fontId="17" fillId="10" borderId="2" xfId="1" applyNumberFormat="1" applyFont="1" applyFill="1" applyBorder="1" applyAlignment="1">
      <alignment horizontal="center" vertical="center"/>
    </xf>
    <xf numFmtId="0" fontId="17" fillId="10" borderId="2" xfId="1" applyFont="1" applyFill="1" applyBorder="1" applyAlignment="1">
      <alignment horizontal="center" vertical="center"/>
    </xf>
    <xf numFmtId="9" fontId="45" fillId="0" borderId="2" xfId="71" applyFont="1" applyFill="1" applyBorder="1" applyAlignment="1">
      <alignment vertical="center"/>
    </xf>
    <xf numFmtId="9" fontId="17" fillId="0" borderId="1" xfId="71" applyFont="1" applyFill="1" applyBorder="1" applyAlignment="1">
      <alignment vertical="center"/>
    </xf>
    <xf numFmtId="9" fontId="47" fillId="0" borderId="2" xfId="71" applyFont="1" applyFill="1" applyBorder="1" applyAlignment="1">
      <alignment vertical="center"/>
    </xf>
    <xf numFmtId="9" fontId="48" fillId="0" borderId="2" xfId="71" applyFont="1" applyFill="1" applyBorder="1" applyAlignment="1">
      <alignment vertical="center"/>
    </xf>
    <xf numFmtId="9" fontId="17" fillId="10" borderId="2" xfId="71" applyFont="1" applyFill="1" applyBorder="1" applyAlignment="1">
      <alignment vertical="center"/>
    </xf>
    <xf numFmtId="43" fontId="45" fillId="12" borderId="2" xfId="67" applyFont="1" applyFill="1" applyBorder="1" applyAlignment="1">
      <alignment vertical="center"/>
    </xf>
    <xf numFmtId="43" fontId="45" fillId="0" borderId="2" xfId="67"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43" fontId="17" fillId="12" borderId="2" xfId="67" applyFont="1" applyFill="1" applyBorder="1" applyAlignment="1">
      <alignment horizontal="center" vertical="center" wrapText="1"/>
    </xf>
    <xf numFmtId="43" fontId="50" fillId="0" borderId="2" xfId="67" applyFont="1" applyFill="1" applyBorder="1" applyAlignment="1">
      <alignment horizontal="center" vertical="center" wrapText="1"/>
    </xf>
    <xf numFmtId="0" fontId="41" fillId="0" borderId="2" xfId="0" applyFont="1" applyBorder="1" applyAlignment="1" applyProtection="1">
      <alignment horizontal="center" vertical="center" wrapText="1"/>
      <protection locked="0"/>
    </xf>
    <xf numFmtId="43" fontId="17" fillId="13" borderId="2" xfId="67" applyFont="1" applyFill="1" applyBorder="1" applyAlignment="1">
      <alignment horizontal="center" vertical="center"/>
    </xf>
    <xf numFmtId="0" fontId="51" fillId="0" borderId="2" xfId="1" applyFont="1" applyBorder="1" applyAlignment="1">
      <alignment vertical="center" wrapText="1"/>
    </xf>
    <xf numFmtId="43" fontId="17" fillId="0" borderId="1" xfId="67" applyFont="1" applyFill="1" applyBorder="1" applyAlignment="1">
      <alignment horizontal="center" vertical="center"/>
    </xf>
    <xf numFmtId="43" fontId="47" fillId="0" borderId="5" xfId="67" applyFont="1" applyFill="1" applyBorder="1" applyAlignment="1">
      <alignment horizontal="center" vertical="center" wrapText="1"/>
    </xf>
    <xf numFmtId="0" fontId="47" fillId="0" borderId="2" xfId="1" applyFont="1" applyBorder="1" applyAlignment="1">
      <alignment vertical="center" wrapText="1"/>
    </xf>
    <xf numFmtId="0" fontId="47" fillId="0" borderId="2" xfId="0" applyFont="1" applyBorder="1" applyAlignment="1" applyProtection="1">
      <alignment horizontal="center" vertical="center" wrapText="1"/>
      <protection locked="0"/>
    </xf>
    <xf numFmtId="43" fontId="50" fillId="0" borderId="5" xfId="67" applyFont="1" applyFill="1" applyBorder="1" applyAlignment="1">
      <alignment horizontal="center" vertical="center" wrapText="1"/>
    </xf>
    <xf numFmtId="43" fontId="17" fillId="14" borderId="2" xfId="67" applyFont="1" applyFill="1" applyBorder="1" applyAlignment="1">
      <alignment horizontal="center" vertical="center" wrapText="1"/>
    </xf>
    <xf numFmtId="43" fontId="46" fillId="14" borderId="2" xfId="67" applyFont="1" applyFill="1" applyBorder="1" applyAlignment="1">
      <alignment horizontal="center" vertical="center"/>
    </xf>
    <xf numFmtId="43" fontId="17" fillId="10" borderId="2" xfId="67" applyFont="1" applyFill="1" applyBorder="1" applyAlignment="1">
      <alignment horizontal="center" vertical="center" wrapText="1"/>
    </xf>
    <xf numFmtId="43" fontId="45" fillId="13" borderId="2" xfId="67" applyFont="1" applyFill="1" applyBorder="1" applyAlignment="1">
      <alignment vertical="center"/>
    </xf>
    <xf numFmtId="43" fontId="45" fillId="0" borderId="5" xfId="67" applyFont="1" applyFill="1" applyBorder="1" applyAlignment="1">
      <alignment horizontal="center" vertical="center" wrapText="1"/>
    </xf>
    <xf numFmtId="43" fontId="45" fillId="14" borderId="2" xfId="67" applyFont="1" applyFill="1" applyBorder="1" applyAlignment="1">
      <alignment vertical="center"/>
    </xf>
    <xf numFmtId="43" fontId="17" fillId="0" borderId="5" xfId="67" applyFont="1" applyFill="1" applyBorder="1" applyAlignment="1">
      <alignment vertical="center"/>
    </xf>
    <xf numFmtId="43" fontId="40" fillId="0" borderId="2" xfId="67" applyFont="1" applyFill="1" applyBorder="1" applyAlignment="1">
      <alignment horizontal="center" vertical="center" wrapText="1"/>
    </xf>
    <xf numFmtId="43" fontId="40" fillId="0" borderId="5" xfId="67" applyFont="1" applyFill="1" applyBorder="1" applyAlignment="1">
      <alignment horizontal="center" vertical="center" wrapText="1"/>
    </xf>
    <xf numFmtId="0" fontId="48" fillId="0" borderId="2" xfId="1" applyFont="1" applyBorder="1" applyAlignment="1">
      <alignment vertical="center" wrapText="1"/>
    </xf>
    <xf numFmtId="0" fontId="52" fillId="0" borderId="2" xfId="0" applyFont="1" applyBorder="1" applyAlignment="1" applyProtection="1">
      <alignment horizontal="center" vertical="center" wrapText="1"/>
      <protection locked="0"/>
    </xf>
    <xf numFmtId="43" fontId="17" fillId="14" borderId="2" xfId="67" applyFont="1" applyFill="1" applyBorder="1" applyAlignment="1">
      <alignment vertical="center"/>
    </xf>
    <xf numFmtId="0" fontId="17" fillId="10" borderId="2" xfId="1" applyFont="1" applyFill="1" applyBorder="1" applyAlignment="1">
      <alignment vertical="center" wrapText="1"/>
    </xf>
    <xf numFmtId="0" fontId="4" fillId="15" borderId="2" xfId="2" applyFont="1" applyFill="1" applyBorder="1" applyAlignment="1">
      <alignment horizontal="center" vertical="center" wrapText="1"/>
    </xf>
    <xf numFmtId="0" fontId="43" fillId="0" borderId="2" xfId="73" applyFont="1" applyBorder="1" applyAlignment="1">
      <alignment horizontal="center" vertical="center" wrapText="1"/>
    </xf>
    <xf numFmtId="0" fontId="43" fillId="0" borderId="2" xfId="73" applyFont="1" applyBorder="1" applyAlignment="1">
      <alignment vertical="center" wrapText="1"/>
    </xf>
    <xf numFmtId="169" fontId="43" fillId="0" borderId="2" xfId="73" applyNumberFormat="1" applyFont="1" applyBorder="1" applyAlignment="1">
      <alignment horizontal="center" vertical="center" wrapText="1"/>
    </xf>
    <xf numFmtId="43" fontId="43" fillId="0" borderId="2" xfId="74" applyFont="1" applyBorder="1" applyAlignment="1">
      <alignment horizontal="center" vertical="center" wrapText="1"/>
    </xf>
    <xf numFmtId="165" fontId="53" fillId="11" borderId="2" xfId="7" applyFont="1" applyFill="1" applyBorder="1" applyAlignment="1">
      <alignment horizontal="center" vertical="center" wrapText="1"/>
    </xf>
    <xf numFmtId="43" fontId="3" fillId="11" borderId="2" xfId="75" applyFont="1" applyFill="1" applyBorder="1" applyAlignment="1">
      <alignment vertical="center"/>
    </xf>
    <xf numFmtId="43" fontId="3" fillId="0" borderId="2" xfId="75" applyFont="1" applyFill="1" applyBorder="1" applyAlignment="1">
      <alignment vertical="center"/>
    </xf>
    <xf numFmtId="43" fontId="22" fillId="0" borderId="0" xfId="75" applyFont="1" applyFill="1" applyBorder="1" applyAlignment="1">
      <alignment vertical="center"/>
    </xf>
    <xf numFmtId="43" fontId="4" fillId="3" borderId="3" xfId="67" applyFont="1" applyFill="1" applyBorder="1" applyAlignment="1">
      <alignment horizontal="center" vertical="center" wrapText="1"/>
    </xf>
    <xf numFmtId="43" fontId="4" fillId="9" borderId="3" xfId="67" applyFont="1" applyFill="1" applyBorder="1" applyAlignment="1">
      <alignment horizontal="center" vertical="center" wrapText="1"/>
    </xf>
    <xf numFmtId="43" fontId="34" fillId="5" borderId="0" xfId="67" applyFont="1" applyFill="1" applyBorder="1" applyAlignment="1">
      <alignment horizontal="center" vertical="center" wrapText="1"/>
    </xf>
    <xf numFmtId="43" fontId="3" fillId="0" borderId="0" xfId="75" applyFont="1" applyFill="1" applyBorder="1" applyAlignment="1">
      <alignment vertical="center"/>
    </xf>
    <xf numFmtId="9" fontId="3" fillId="11" borderId="0" xfId="76" applyFont="1" applyFill="1" applyBorder="1" applyAlignment="1">
      <alignment vertical="center"/>
    </xf>
    <xf numFmtId="9" fontId="3" fillId="0" borderId="0" xfId="76" applyFont="1" applyFill="1" applyBorder="1" applyAlignment="1">
      <alignment vertical="center"/>
    </xf>
    <xf numFmtId="43" fontId="3" fillId="11" borderId="0" xfId="75" applyFont="1" applyFill="1" applyBorder="1" applyAlignment="1">
      <alignment vertical="center"/>
    </xf>
    <xf numFmtId="0" fontId="44" fillId="0" borderId="0" xfId="73" applyFont="1" applyAlignment="1" applyProtection="1">
      <alignment horizontal="center" vertical="center" wrapText="1"/>
      <protection locked="0"/>
    </xf>
    <xf numFmtId="0" fontId="54" fillId="0" borderId="2" xfId="0" applyFont="1" applyBorder="1" applyAlignment="1">
      <alignment horizontal="center" vertical="center" wrapText="1"/>
    </xf>
    <xf numFmtId="0" fontId="22" fillId="0" borderId="2" xfId="0" applyFont="1" applyBorder="1" applyAlignment="1">
      <alignment horizontal="left" vertical="center" wrapText="1" indent="2"/>
    </xf>
    <xf numFmtId="0" fontId="54" fillId="0" borderId="2" xfId="0" applyFont="1" applyBorder="1" applyAlignment="1">
      <alignment horizontal="center" vertical="center"/>
    </xf>
    <xf numFmtId="169" fontId="54" fillId="0" borderId="2" xfId="0" applyNumberFormat="1" applyFont="1" applyBorder="1" applyAlignment="1">
      <alignment horizontal="center" vertical="center" wrapText="1"/>
    </xf>
    <xf numFmtId="0" fontId="22" fillId="5" borderId="2" xfId="1" applyFont="1" applyFill="1" applyBorder="1"/>
    <xf numFmtId="169" fontId="54" fillId="5" borderId="2" xfId="0" applyNumberFormat="1" applyFont="1" applyFill="1" applyBorder="1" applyAlignment="1">
      <alignment horizontal="center" vertical="center" wrapText="1"/>
    </xf>
    <xf numFmtId="165" fontId="22" fillId="5" borderId="2" xfId="7" applyFont="1" applyFill="1" applyBorder="1" applyAlignment="1">
      <alignment horizontal="right" vertical="center" wrapText="1"/>
    </xf>
    <xf numFmtId="43" fontId="22" fillId="5" borderId="2" xfId="1" applyNumberFormat="1" applyFont="1" applyFill="1" applyBorder="1"/>
    <xf numFmtId="165" fontId="22" fillId="0" borderId="2" xfId="7" applyFont="1" applyFill="1" applyBorder="1" applyAlignment="1">
      <alignment horizontal="right" vertical="center" wrapText="1"/>
    </xf>
    <xf numFmtId="0" fontId="22" fillId="0" borderId="0" xfId="1" applyFont="1"/>
    <xf numFmtId="43" fontId="26" fillId="9" borderId="2" xfId="67" applyFont="1" applyFill="1" applyBorder="1" applyAlignment="1">
      <alignment horizontal="center" vertical="center" wrapText="1"/>
    </xf>
    <xf numFmtId="43" fontId="55" fillId="0" borderId="2" xfId="67" applyFont="1" applyFill="1" applyBorder="1" applyAlignment="1">
      <alignment vertical="center"/>
    </xf>
    <xf numFmtId="0" fontId="55" fillId="5" borderId="2" xfId="1" applyFont="1" applyFill="1" applyBorder="1" applyAlignment="1">
      <alignment horizontal="center" vertical="center"/>
    </xf>
    <xf numFmtId="0" fontId="56" fillId="5" borderId="2" xfId="0" applyFont="1" applyFill="1" applyBorder="1" applyAlignment="1">
      <alignment horizontal="center" vertical="center"/>
    </xf>
    <xf numFmtId="169" fontId="55" fillId="5" borderId="2" xfId="1" applyNumberFormat="1" applyFont="1" applyFill="1" applyBorder="1" applyAlignment="1">
      <alignment horizontal="center" vertical="center"/>
    </xf>
    <xf numFmtId="165" fontId="57" fillId="5" borderId="2" xfId="7" applyFont="1" applyFill="1" applyBorder="1" applyAlignment="1">
      <alignment vertical="center" wrapText="1"/>
    </xf>
    <xf numFmtId="0" fontId="55" fillId="5" borderId="2" xfId="1" applyFont="1" applyFill="1" applyBorder="1" applyAlignment="1">
      <alignment vertical="center"/>
    </xf>
    <xf numFmtId="43" fontId="55" fillId="5" borderId="2" xfId="67" applyFont="1" applyFill="1" applyBorder="1" applyAlignment="1">
      <alignment vertical="center"/>
    </xf>
    <xf numFmtId="9" fontId="55" fillId="5" borderId="2" xfId="71" applyFont="1" applyFill="1" applyBorder="1" applyAlignment="1">
      <alignment horizontal="center" vertical="center"/>
    </xf>
    <xf numFmtId="9" fontId="55" fillId="5" borderId="2" xfId="71" applyFont="1" applyFill="1" applyBorder="1" applyAlignment="1">
      <alignment vertical="center"/>
    </xf>
    <xf numFmtId="0" fontId="55" fillId="5" borderId="2" xfId="1" applyFont="1" applyFill="1" applyBorder="1" applyAlignment="1">
      <alignment vertical="center" wrapText="1"/>
    </xf>
    <xf numFmtId="0" fontId="55" fillId="0" borderId="0" xfId="1" applyFont="1" applyBorder="1" applyAlignment="1">
      <alignment vertical="center"/>
    </xf>
    <xf numFmtId="0" fontId="56" fillId="5" borderId="2" xfId="0" applyFont="1" applyFill="1" applyBorder="1" applyAlignment="1">
      <alignment horizontal="center" vertical="center" wrapText="1"/>
    </xf>
    <xf numFmtId="169" fontId="56" fillId="5" borderId="2" xfId="0" applyNumberFormat="1" applyFont="1" applyFill="1" applyBorder="1" applyAlignment="1">
      <alignment horizontal="center" vertical="center" wrapText="1"/>
    </xf>
    <xf numFmtId="165" fontId="55" fillId="5" borderId="2" xfId="7" applyFont="1" applyFill="1" applyBorder="1" applyAlignment="1">
      <alignment horizontal="right" vertical="center" wrapText="1"/>
    </xf>
    <xf numFmtId="0" fontId="56" fillId="5" borderId="2" xfId="0" applyFont="1" applyFill="1" applyBorder="1" applyAlignment="1" applyProtection="1">
      <alignment horizontal="center" vertical="center" wrapText="1"/>
      <protection locked="0"/>
    </xf>
    <xf numFmtId="0" fontId="55" fillId="0" borderId="0" xfId="1" applyFont="1" applyFill="1" applyBorder="1" applyAlignment="1">
      <alignment vertical="center"/>
    </xf>
    <xf numFmtId="0" fontId="58" fillId="5" borderId="2" xfId="1" applyFont="1" applyFill="1" applyBorder="1" applyAlignment="1">
      <alignment horizontal="center" vertical="center"/>
    </xf>
    <xf numFmtId="169" fontId="58" fillId="5" borderId="2" xfId="1" applyNumberFormat="1" applyFont="1" applyFill="1" applyBorder="1" applyAlignment="1">
      <alignment horizontal="center" vertical="center"/>
    </xf>
    <xf numFmtId="0" fontId="58" fillId="5" borderId="2" xfId="1" applyFont="1" applyFill="1" applyBorder="1" applyAlignment="1">
      <alignment vertical="center"/>
    </xf>
    <xf numFmtId="43" fontId="58" fillId="5" borderId="2" xfId="67" applyFont="1" applyFill="1" applyBorder="1" applyAlignment="1">
      <alignment vertical="center"/>
    </xf>
    <xf numFmtId="9" fontId="58" fillId="5" borderId="2" xfId="71" applyFont="1" applyFill="1" applyBorder="1" applyAlignment="1">
      <alignment horizontal="center" vertical="center"/>
    </xf>
    <xf numFmtId="9" fontId="58" fillId="5" borderId="2" xfId="71" applyFont="1" applyFill="1" applyBorder="1" applyAlignment="1">
      <alignment vertical="center"/>
    </xf>
    <xf numFmtId="0" fontId="58" fillId="5" borderId="2" xfId="1" applyFont="1" applyFill="1" applyBorder="1" applyAlignment="1">
      <alignment vertical="center" wrapText="1"/>
    </xf>
    <xf numFmtId="0" fontId="55" fillId="0" borderId="0" xfId="1" applyFont="1" applyBorder="1" applyAlignment="1">
      <alignment horizontal="center" vertical="center"/>
    </xf>
    <xf numFmtId="169" fontId="55" fillId="0" borderId="2" xfId="1" applyNumberFormat="1" applyFont="1" applyBorder="1" applyAlignment="1">
      <alignment horizontal="center" vertical="center"/>
    </xf>
    <xf numFmtId="165" fontId="57" fillId="0" borderId="2" xfId="7" applyFont="1" applyFill="1" applyBorder="1" applyAlignment="1">
      <alignment vertical="center" wrapText="1"/>
    </xf>
    <xf numFmtId="169" fontId="55" fillId="0" borderId="0" xfId="1" applyNumberFormat="1" applyFont="1" applyBorder="1" applyAlignment="1">
      <alignment horizontal="center" vertical="center"/>
    </xf>
    <xf numFmtId="43" fontId="55" fillId="0" borderId="0" xfId="67" applyFont="1" applyFill="1" applyBorder="1" applyAlignment="1">
      <alignment vertical="center"/>
    </xf>
    <xf numFmtId="43" fontId="55" fillId="0" borderId="0" xfId="67" applyFont="1" applyBorder="1" applyAlignment="1">
      <alignment vertical="center"/>
    </xf>
    <xf numFmtId="9" fontId="55" fillId="0" borderId="2" xfId="71" applyFont="1" applyBorder="1" applyAlignment="1">
      <alignment horizontal="center" vertical="center"/>
    </xf>
    <xf numFmtId="9" fontId="55" fillId="0" borderId="2" xfId="71" applyFont="1" applyBorder="1" applyAlignment="1">
      <alignment vertical="center"/>
    </xf>
    <xf numFmtId="43" fontId="55" fillId="0" borderId="2" xfId="67" applyFont="1" applyBorder="1" applyAlignment="1">
      <alignment vertical="center"/>
    </xf>
    <xf numFmtId="0" fontId="55" fillId="0" borderId="2" xfId="1" applyFont="1" applyBorder="1" applyAlignment="1">
      <alignment vertical="center"/>
    </xf>
    <xf numFmtId="0" fontId="55" fillId="0" borderId="2" xfId="1" applyFont="1" applyBorder="1" applyAlignment="1">
      <alignment horizontal="center" vertical="center"/>
    </xf>
    <xf numFmtId="43" fontId="27" fillId="2" borderId="2" xfId="67" applyFont="1" applyFill="1" applyBorder="1" applyAlignment="1">
      <alignment horizontal="center" vertical="center" wrapText="1"/>
    </xf>
    <xf numFmtId="0" fontId="40" fillId="16" borderId="2" xfId="0" applyFont="1" applyFill="1" applyBorder="1" applyAlignment="1">
      <alignment horizontal="left" vertical="center" wrapText="1"/>
    </xf>
    <xf numFmtId="0" fontId="26" fillId="17" borderId="1" xfId="1" applyFont="1" applyFill="1" applyBorder="1" applyAlignment="1">
      <alignment horizontal="center" vertical="center"/>
    </xf>
    <xf numFmtId="0" fontId="41" fillId="17" borderId="1" xfId="0" applyFont="1" applyFill="1" applyBorder="1" applyAlignment="1">
      <alignment horizontal="center" vertical="center" wrapText="1"/>
    </xf>
    <xf numFmtId="169" fontId="26" fillId="17" borderId="1" xfId="1" applyNumberFormat="1" applyFont="1" applyFill="1" applyBorder="1" applyAlignment="1">
      <alignment horizontal="center" vertical="center"/>
    </xf>
    <xf numFmtId="0" fontId="26" fillId="17" borderId="2" xfId="1" applyFont="1" applyFill="1" applyBorder="1" applyAlignment="1">
      <alignment vertical="center"/>
    </xf>
    <xf numFmtId="169" fontId="26" fillId="17" borderId="2" xfId="1" applyNumberFormat="1" applyFont="1" applyFill="1" applyBorder="1" applyAlignment="1">
      <alignment horizontal="center" vertical="center"/>
    </xf>
    <xf numFmtId="0" fontId="26" fillId="17" borderId="2" xfId="1" applyFont="1" applyFill="1" applyBorder="1" applyAlignment="1">
      <alignment horizontal="center" vertical="center"/>
    </xf>
    <xf numFmtId="43" fontId="26" fillId="17" borderId="2" xfId="67" applyFont="1" applyFill="1" applyBorder="1" applyAlignment="1">
      <alignment vertical="center"/>
    </xf>
    <xf numFmtId="0" fontId="22" fillId="17" borderId="2" xfId="1" applyFont="1" applyFill="1" applyBorder="1" applyAlignment="1">
      <alignment vertical="center"/>
    </xf>
    <xf numFmtId="0" fontId="22" fillId="17" borderId="0" xfId="1" applyFont="1" applyFill="1" applyBorder="1" applyAlignment="1">
      <alignment vertical="center"/>
    </xf>
    <xf numFmtId="169" fontId="26" fillId="0" borderId="2" xfId="1" applyNumberFormat="1" applyFont="1" applyFill="1" applyBorder="1" applyAlignment="1">
      <alignment horizontal="center" vertical="center"/>
    </xf>
    <xf numFmtId="0" fontId="26" fillId="0" borderId="2" xfId="1" applyFont="1" applyFill="1" applyBorder="1" applyAlignment="1">
      <alignment horizontal="center" vertical="center"/>
    </xf>
    <xf numFmtId="9" fontId="17" fillId="10" borderId="3" xfId="71" applyFont="1" applyFill="1" applyBorder="1" applyAlignment="1">
      <alignment vertical="center"/>
    </xf>
    <xf numFmtId="9" fontId="17" fillId="0" borderId="3" xfId="71" applyFont="1" applyFill="1" applyBorder="1" applyAlignment="1">
      <alignment vertical="center"/>
    </xf>
    <xf numFmtId="9" fontId="55" fillId="5" borderId="3" xfId="71" applyFont="1" applyFill="1" applyBorder="1" applyAlignment="1">
      <alignment vertical="center"/>
    </xf>
    <xf numFmtId="9" fontId="58" fillId="5" borderId="3" xfId="71" applyFont="1" applyFill="1" applyBorder="1" applyAlignment="1">
      <alignment vertical="center"/>
    </xf>
    <xf numFmtId="9" fontId="55" fillId="0" borderId="3" xfId="71" applyFont="1" applyBorder="1" applyAlignment="1">
      <alignment vertical="center"/>
    </xf>
    <xf numFmtId="43" fontId="55" fillId="0" borderId="3" xfId="67" applyFont="1" applyFill="1" applyBorder="1" applyAlignment="1">
      <alignment vertical="center"/>
    </xf>
    <xf numFmtId="0" fontId="55" fillId="0" borderId="2" xfId="1" applyFont="1" applyBorder="1" applyAlignment="1">
      <alignment vertical="center" wrapText="1"/>
    </xf>
    <xf numFmtId="0" fontId="55" fillId="0" borderId="2" xfId="1" applyFont="1" applyFill="1" applyBorder="1" applyAlignment="1">
      <alignment horizontal="center" vertical="center"/>
    </xf>
    <xf numFmtId="0" fontId="59" fillId="10" borderId="2" xfId="0" applyFont="1" applyFill="1" applyBorder="1" applyAlignment="1">
      <alignment vertical="center" wrapText="1"/>
    </xf>
    <xf numFmtId="0" fontId="60" fillId="0" borderId="2" xfId="0" applyFont="1" applyBorder="1" applyAlignment="1">
      <alignment horizontal="center" vertical="center" wrapText="1"/>
    </xf>
    <xf numFmtId="43" fontId="26" fillId="0" borderId="2" xfId="67" applyFont="1" applyFill="1" applyBorder="1" applyAlignment="1">
      <alignment horizontal="left" vertical="center"/>
    </xf>
    <xf numFmtId="0" fontId="26" fillId="0" borderId="0" xfId="1" applyFont="1" applyAlignment="1">
      <alignment vertical="center"/>
    </xf>
    <xf numFmtId="0" fontId="59" fillId="18" borderId="2" xfId="0" applyFont="1" applyFill="1" applyBorder="1" applyAlignment="1">
      <alignment horizontal="center" vertical="center" wrapText="1"/>
    </xf>
    <xf numFmtId="0" fontId="59" fillId="18" borderId="2" xfId="0" applyFont="1" applyFill="1" applyBorder="1" applyAlignment="1">
      <alignment vertical="center" wrapText="1"/>
    </xf>
    <xf numFmtId="2" fontId="59" fillId="18" borderId="2" xfId="0" applyNumberFormat="1" applyFont="1" applyFill="1" applyBorder="1" applyAlignment="1">
      <alignment horizontal="center" vertical="center" wrapText="1"/>
    </xf>
    <xf numFmtId="43" fontId="60" fillId="18" borderId="2" xfId="67" applyFont="1" applyFill="1" applyBorder="1" applyAlignment="1">
      <alignment horizontal="right" vertical="center" wrapText="1"/>
    </xf>
    <xf numFmtId="43" fontId="59" fillId="18" borderId="2" xfId="67" applyFont="1" applyFill="1" applyBorder="1" applyAlignment="1">
      <alignment horizontal="right" vertical="center" wrapText="1"/>
    </xf>
    <xf numFmtId="9" fontId="26" fillId="5" borderId="2" xfId="52" applyFont="1" applyFill="1" applyBorder="1" applyAlignment="1">
      <alignment horizontal="center" vertical="center"/>
    </xf>
    <xf numFmtId="9" fontId="26" fillId="5" borderId="2" xfId="52" applyFont="1" applyFill="1" applyBorder="1" applyAlignment="1">
      <alignment vertical="center"/>
    </xf>
    <xf numFmtId="43" fontId="59" fillId="18" borderId="2" xfId="67" applyFont="1" applyFill="1" applyBorder="1" applyAlignment="1">
      <alignment horizontal="left" vertical="center" wrapText="1"/>
    </xf>
    <xf numFmtId="43" fontId="59" fillId="18" borderId="2" xfId="67" applyFont="1" applyFill="1" applyBorder="1" applyAlignment="1">
      <alignment horizontal="center" vertical="center" wrapText="1"/>
    </xf>
    <xf numFmtId="43" fontId="26" fillId="5" borderId="5" xfId="67" applyFont="1" applyFill="1" applyBorder="1" applyAlignment="1">
      <alignment vertical="center"/>
    </xf>
    <xf numFmtId="0" fontId="60" fillId="5" borderId="2" xfId="0" applyFont="1" applyFill="1" applyBorder="1" applyAlignment="1">
      <alignment horizontal="left" vertical="top" wrapText="1" readingOrder="1"/>
    </xf>
    <xf numFmtId="0" fontId="26" fillId="5" borderId="0" xfId="1" applyFont="1" applyFill="1" applyBorder="1" applyAlignment="1">
      <alignment vertical="center"/>
    </xf>
    <xf numFmtId="0" fontId="60" fillId="5" borderId="2" xfId="0" applyFont="1" applyFill="1" applyBorder="1" applyAlignment="1">
      <alignment horizontal="center" vertical="center" wrapText="1"/>
    </xf>
    <xf numFmtId="0" fontId="60" fillId="5" borderId="2" xfId="0" applyFont="1" applyFill="1" applyBorder="1" applyAlignment="1">
      <alignment horizontal="left" vertical="center" wrapText="1"/>
    </xf>
    <xf numFmtId="0" fontId="26" fillId="5" borderId="2" xfId="0" applyFont="1" applyFill="1" applyBorder="1" applyAlignment="1">
      <alignment horizontal="center" vertical="center" wrapText="1"/>
    </xf>
    <xf numFmtId="169" fontId="60" fillId="5" borderId="2" xfId="0" applyNumberFormat="1" applyFont="1" applyFill="1" applyBorder="1" applyAlignment="1">
      <alignment horizontal="center" vertical="center" wrapText="1"/>
    </xf>
    <xf numFmtId="165" fontId="60" fillId="5" borderId="2" xfId="7" applyFont="1" applyFill="1" applyBorder="1" applyAlignment="1">
      <alignment horizontal="center" vertical="center" wrapText="1"/>
    </xf>
    <xf numFmtId="165" fontId="60" fillId="5" borderId="2" xfId="7" applyFont="1" applyFill="1" applyBorder="1" applyAlignment="1">
      <alignment vertical="center" wrapText="1"/>
    </xf>
    <xf numFmtId="165" fontId="60" fillId="5" borderId="2" xfId="7" applyFont="1" applyFill="1" applyBorder="1" applyAlignment="1">
      <alignment horizontal="left" vertical="center" wrapText="1"/>
    </xf>
    <xf numFmtId="0" fontId="26" fillId="5" borderId="2" xfId="1" applyFont="1" applyFill="1" applyBorder="1" applyAlignment="1">
      <alignment vertical="center" wrapText="1"/>
    </xf>
    <xf numFmtId="0" fontId="59" fillId="18" borderId="2" xfId="0" applyFont="1" applyFill="1" applyBorder="1" applyAlignment="1">
      <alignment horizontal="left" vertical="center" wrapText="1"/>
    </xf>
    <xf numFmtId="0" fontId="60"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169" fontId="60" fillId="0" borderId="2" xfId="0" applyNumberFormat="1" applyFont="1" applyFill="1" applyBorder="1" applyAlignment="1">
      <alignment horizontal="center" vertical="center" wrapText="1"/>
    </xf>
    <xf numFmtId="165" fontId="60" fillId="0" borderId="2" xfId="7" applyFont="1" applyFill="1" applyBorder="1" applyAlignment="1">
      <alignment horizontal="center" vertical="center" wrapText="1"/>
    </xf>
    <xf numFmtId="165" fontId="60" fillId="0" borderId="2" xfId="7" applyFont="1" applyFill="1" applyBorder="1" applyAlignment="1">
      <alignment horizontal="left" vertical="center" wrapText="1"/>
    </xf>
    <xf numFmtId="43" fontId="26" fillId="0" borderId="2" xfId="67" applyFont="1" applyBorder="1" applyAlignment="1">
      <alignment vertical="center"/>
    </xf>
    <xf numFmtId="9" fontId="26" fillId="0" borderId="2" xfId="52" applyFont="1" applyBorder="1" applyAlignment="1">
      <alignment horizontal="center" vertical="center"/>
    </xf>
    <xf numFmtId="9" fontId="26" fillId="0" borderId="2" xfId="52" applyFont="1" applyBorder="1" applyAlignment="1">
      <alignment vertical="center"/>
    </xf>
    <xf numFmtId="169" fontId="26" fillId="0" borderId="3" xfId="1" applyNumberFormat="1" applyFont="1" applyFill="1" applyBorder="1" applyAlignment="1">
      <alignment horizontal="center" vertical="center"/>
    </xf>
    <xf numFmtId="0" fontId="59" fillId="10" borderId="2" xfId="0" applyFont="1" applyFill="1" applyBorder="1" applyAlignment="1">
      <alignment horizontal="center" vertical="center" wrapText="1"/>
    </xf>
    <xf numFmtId="0" fontId="59" fillId="10" borderId="2" xfId="0" applyFont="1" applyFill="1" applyBorder="1" applyAlignment="1">
      <alignment horizontal="left" vertical="center" wrapText="1"/>
    </xf>
    <xf numFmtId="43" fontId="26" fillId="0" borderId="2" xfId="67" applyFont="1" applyBorder="1" applyAlignment="1">
      <alignment horizontal="left" vertical="center"/>
    </xf>
    <xf numFmtId="0" fontId="26" fillId="5" borderId="2" xfId="0" applyFont="1" applyFill="1" applyBorder="1" applyAlignment="1">
      <alignment horizontal="left" vertical="center" wrapText="1"/>
    </xf>
    <xf numFmtId="169" fontId="26" fillId="5" borderId="2" xfId="0" applyNumberFormat="1" applyFont="1" applyFill="1" applyBorder="1" applyAlignment="1">
      <alignment horizontal="center" vertical="center" wrapText="1"/>
    </xf>
    <xf numFmtId="165" fontId="26" fillId="5" borderId="2" xfId="7" applyFont="1" applyFill="1" applyBorder="1" applyAlignment="1">
      <alignment horizontal="center" vertical="center" wrapText="1"/>
    </xf>
    <xf numFmtId="43" fontId="26" fillId="5" borderId="2" xfId="67" applyFont="1" applyFill="1" applyBorder="1" applyAlignment="1">
      <alignment horizontal="left" vertical="center"/>
    </xf>
    <xf numFmtId="43" fontId="26" fillId="0" borderId="2" xfId="67" applyFont="1" applyBorder="1" applyAlignment="1">
      <alignment horizontal="center" vertical="center"/>
    </xf>
    <xf numFmtId="2" fontId="59" fillId="10" borderId="2" xfId="0" applyNumberFormat="1" applyFont="1" applyFill="1" applyBorder="1" applyAlignment="1">
      <alignment horizontal="center" vertical="center" wrapText="1"/>
    </xf>
    <xf numFmtId="43" fontId="59" fillId="10" borderId="2" xfId="67" applyFont="1" applyFill="1" applyBorder="1" applyAlignment="1">
      <alignment horizontal="left" vertical="center" wrapText="1"/>
    </xf>
    <xf numFmtId="43" fontId="26" fillId="5" borderId="2" xfId="67" applyFont="1" applyFill="1" applyBorder="1" applyAlignment="1">
      <alignment horizontal="center" vertical="center"/>
    </xf>
    <xf numFmtId="0" fontId="27" fillId="5" borderId="1" xfId="0" applyFont="1" applyFill="1" applyBorder="1" applyAlignment="1">
      <alignment horizontal="left" vertical="center" wrapText="1"/>
    </xf>
    <xf numFmtId="0" fontId="27" fillId="5" borderId="2" xfId="0"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2" xfId="0" applyFont="1" applyFill="1" applyBorder="1" applyAlignment="1">
      <alignment horizontal="left" vertical="center" wrapText="1"/>
    </xf>
    <xf numFmtId="0" fontId="27" fillId="5" borderId="2" xfId="0" applyFont="1" applyFill="1" applyBorder="1" applyAlignment="1">
      <alignment horizontal="left" vertical="center"/>
    </xf>
    <xf numFmtId="2" fontId="27" fillId="5" borderId="2" xfId="0" applyNumberFormat="1" applyFont="1" applyFill="1" applyBorder="1" applyAlignment="1">
      <alignment horizontal="center" vertical="center"/>
    </xf>
    <xf numFmtId="2" fontId="27" fillId="5" borderId="2" xfId="0" applyNumberFormat="1" applyFont="1" applyFill="1" applyBorder="1" applyAlignment="1">
      <alignment horizontal="left" vertical="center"/>
    </xf>
    <xf numFmtId="0" fontId="61" fillId="5" borderId="2" xfId="0" applyFont="1" applyFill="1" applyBorder="1" applyAlignment="1">
      <alignment horizontal="left" vertical="center" wrapText="1"/>
    </xf>
    <xf numFmtId="0" fontId="61" fillId="5" borderId="1" xfId="0" applyFont="1" applyFill="1" applyBorder="1" applyAlignment="1">
      <alignment horizontal="left" vertical="center" wrapText="1"/>
    </xf>
    <xf numFmtId="2" fontId="61" fillId="5" borderId="2" xfId="0" applyNumberFormat="1" applyFont="1" applyFill="1" applyBorder="1" applyAlignment="1">
      <alignment horizontal="center" vertical="center"/>
    </xf>
    <xf numFmtId="0" fontId="61" fillId="5" borderId="2" xfId="0" applyFont="1" applyFill="1" applyBorder="1" applyAlignment="1">
      <alignment horizontal="center" vertical="center"/>
    </xf>
    <xf numFmtId="0" fontId="29" fillId="5" borderId="2" xfId="0" applyFont="1" applyFill="1" applyBorder="1" applyAlignment="1">
      <alignment horizontal="left" vertical="center" wrapText="1"/>
    </xf>
    <xf numFmtId="0" fontId="29" fillId="5" borderId="2" xfId="0" applyFont="1" applyFill="1" applyBorder="1" applyAlignment="1">
      <alignment horizontal="center" vertical="center"/>
    </xf>
    <xf numFmtId="165" fontId="59" fillId="18" borderId="2" xfId="0" applyNumberFormat="1" applyFont="1" applyFill="1" applyBorder="1" applyAlignment="1">
      <alignment horizontal="center" vertical="center" wrapText="1"/>
    </xf>
    <xf numFmtId="0" fontId="29" fillId="5" borderId="2" xfId="0" applyFont="1" applyFill="1" applyBorder="1" applyAlignment="1">
      <alignment horizontal="left" vertical="center"/>
    </xf>
    <xf numFmtId="0" fontId="29" fillId="5" borderId="2" xfId="0" applyFont="1" applyFill="1" applyBorder="1" applyAlignment="1">
      <alignment horizontal="center" vertical="center" wrapText="1"/>
    </xf>
    <xf numFmtId="0" fontId="29" fillId="5" borderId="2" xfId="0" applyFont="1" applyFill="1" applyBorder="1" applyAlignment="1">
      <alignment vertical="center" wrapText="1"/>
    </xf>
    <xf numFmtId="170" fontId="29" fillId="5" borderId="2" xfId="0" applyNumberFormat="1" applyFont="1" applyFill="1" applyBorder="1" applyAlignment="1">
      <alignment horizontal="center" vertical="center"/>
    </xf>
    <xf numFmtId="0" fontId="61" fillId="5" borderId="2" xfId="0" applyFont="1" applyFill="1" applyBorder="1" applyAlignment="1">
      <alignment horizontal="left" vertical="center"/>
    </xf>
    <xf numFmtId="0" fontId="61" fillId="5" borderId="2" xfId="0" applyFont="1" applyFill="1" applyBorder="1" applyAlignment="1">
      <alignment horizontal="center" vertical="center" wrapText="1"/>
    </xf>
    <xf numFmtId="43" fontId="26" fillId="18" borderId="2" xfId="67" applyFont="1" applyFill="1" applyBorder="1" applyAlignment="1">
      <alignment vertical="center"/>
    </xf>
    <xf numFmtId="0" fontId="25" fillId="5" borderId="2" xfId="0" applyFont="1" applyFill="1" applyBorder="1" applyAlignment="1">
      <alignment horizontal="center" vertical="center"/>
    </xf>
    <xf numFmtId="0" fontId="60" fillId="5" borderId="2" xfId="0" applyFont="1" applyFill="1" applyBorder="1" applyAlignment="1">
      <alignment horizontal="center" vertical="center" wrapText="1" readingOrder="1"/>
    </xf>
    <xf numFmtId="0" fontId="60" fillId="0" borderId="7" xfId="0" applyFont="1" applyBorder="1" applyAlignment="1">
      <alignment horizontal="center" vertical="center" wrapText="1"/>
    </xf>
    <xf numFmtId="0" fontId="60" fillId="0" borderId="7" xfId="0" applyFont="1" applyBorder="1" applyAlignment="1">
      <alignment vertical="top" wrapText="1" readingOrder="1"/>
    </xf>
    <xf numFmtId="0" fontId="60" fillId="0" borderId="2" xfId="0" applyFont="1" applyBorder="1" applyAlignment="1">
      <alignment horizontal="left" vertical="center" wrapText="1" readingOrder="1"/>
    </xf>
    <xf numFmtId="0" fontId="60" fillId="0" borderId="2" xfId="0" applyFont="1" applyBorder="1" applyAlignment="1">
      <alignment vertical="top" wrapText="1" readingOrder="1"/>
    </xf>
    <xf numFmtId="2" fontId="60" fillId="0" borderId="2" xfId="0" applyNumberFormat="1" applyFont="1" applyBorder="1" applyAlignment="1">
      <alignment horizontal="center" vertical="center" wrapText="1"/>
    </xf>
    <xf numFmtId="2" fontId="60" fillId="5" borderId="2" xfId="0" applyNumberFormat="1" applyFont="1" applyFill="1" applyBorder="1" applyAlignment="1">
      <alignment horizontal="center" vertical="center" wrapText="1" readingOrder="1"/>
    </xf>
    <xf numFmtId="0" fontId="60" fillId="0" borderId="2" xfId="0" applyFont="1" applyBorder="1" applyAlignment="1">
      <alignment horizontal="left" vertical="center" wrapText="1"/>
    </xf>
    <xf numFmtId="0" fontId="4" fillId="2" borderId="2" xfId="2" applyFont="1" applyFill="1" applyBorder="1" applyAlignment="1">
      <alignment horizontal="center" vertical="center" wrapText="1"/>
    </xf>
    <xf numFmtId="0" fontId="25" fillId="5" borderId="2" xfId="0" applyFont="1" applyFill="1" applyBorder="1" applyAlignment="1">
      <alignment horizontal="center" vertical="center" wrapText="1"/>
    </xf>
    <xf numFmtId="169" fontId="25" fillId="5" borderId="2" xfId="0" applyNumberFormat="1" applyFont="1" applyFill="1" applyBorder="1" applyAlignment="1">
      <alignment horizontal="center" vertical="center" wrapText="1"/>
    </xf>
    <xf numFmtId="165" fontId="26" fillId="5" borderId="2" xfId="7" applyFont="1" applyFill="1" applyBorder="1" applyAlignment="1">
      <alignment horizontal="right" vertical="center" wrapText="1"/>
    </xf>
    <xf numFmtId="0" fontId="17" fillId="18" borderId="2" xfId="1" applyFont="1" applyFill="1" applyBorder="1" applyAlignment="1">
      <alignment vertical="center"/>
    </xf>
    <xf numFmtId="169" fontId="17" fillId="18" borderId="2" xfId="1" applyNumberFormat="1" applyFont="1" applyFill="1" applyBorder="1" applyAlignment="1">
      <alignment horizontal="center" vertical="center"/>
    </xf>
    <xf numFmtId="0" fontId="17" fillId="18" borderId="2" xfId="1" applyFont="1" applyFill="1" applyBorder="1" applyAlignment="1">
      <alignment horizontal="center" vertical="center"/>
    </xf>
    <xf numFmtId="43" fontId="17" fillId="18" borderId="2" xfId="67" applyFont="1" applyFill="1" applyBorder="1" applyAlignment="1">
      <alignment vertical="center"/>
    </xf>
    <xf numFmtId="9" fontId="17" fillId="18" borderId="3" xfId="71" applyFont="1" applyFill="1" applyBorder="1" applyAlignment="1">
      <alignment vertical="center"/>
    </xf>
    <xf numFmtId="9" fontId="17" fillId="18" borderId="2" xfId="71" applyFont="1" applyFill="1" applyBorder="1" applyAlignment="1">
      <alignment vertical="center"/>
    </xf>
    <xf numFmtId="0" fontId="17" fillId="18" borderId="2" xfId="1" applyFont="1" applyFill="1" applyBorder="1" applyAlignment="1">
      <alignment vertical="center" wrapText="1"/>
    </xf>
    <xf numFmtId="0" fontId="41" fillId="5" borderId="2" xfId="0" applyFont="1" applyFill="1" applyBorder="1" applyAlignment="1" applyProtection="1">
      <alignment horizontal="center" vertical="center" wrapText="1"/>
      <protection locked="0"/>
    </xf>
    <xf numFmtId="43" fontId="22" fillId="5" borderId="0" xfId="1" applyNumberFormat="1" applyFont="1" applyFill="1" applyAlignment="1">
      <alignment vertical="center"/>
    </xf>
    <xf numFmtId="0" fontId="25" fillId="5" borderId="2" xfId="38" applyFont="1" applyFill="1" applyBorder="1" applyAlignment="1">
      <alignment horizontal="center" vertical="center" wrapText="1"/>
    </xf>
    <xf numFmtId="0" fontId="59" fillId="18" borderId="2" xfId="38" applyFont="1" applyFill="1" applyBorder="1" applyAlignment="1">
      <alignment vertical="center" wrapText="1"/>
    </xf>
    <xf numFmtId="0" fontId="59" fillId="18" borderId="2" xfId="38" applyFont="1" applyFill="1" applyBorder="1" applyAlignment="1">
      <alignment horizontal="center" vertical="center" wrapText="1"/>
    </xf>
    <xf numFmtId="0" fontId="24" fillId="5" borderId="2" xfId="38" applyFont="1" applyFill="1" applyBorder="1" applyAlignment="1">
      <alignment horizontal="center" vertical="center" wrapText="1"/>
    </xf>
    <xf numFmtId="169" fontId="24" fillId="5" borderId="2" xfId="38" applyNumberFormat="1" applyFont="1" applyFill="1" applyBorder="1" applyAlignment="1">
      <alignment horizontal="center" vertical="center" wrapText="1"/>
    </xf>
    <xf numFmtId="169" fontId="60" fillId="5" borderId="2" xfId="38" applyNumberFormat="1" applyFont="1" applyFill="1" applyBorder="1" applyAlignment="1">
      <alignment horizontal="center" vertical="center" wrapText="1"/>
    </xf>
    <xf numFmtId="165" fontId="59" fillId="18" borderId="2" xfId="38" applyNumberFormat="1" applyFont="1" applyFill="1" applyBorder="1" applyAlignment="1">
      <alignment horizontal="center" vertical="center" wrapText="1"/>
    </xf>
    <xf numFmtId="165" fontId="25" fillId="5" borderId="2" xfId="8" applyFont="1" applyFill="1" applyBorder="1" applyAlignment="1">
      <alignment vertical="center" wrapText="1"/>
    </xf>
    <xf numFmtId="0" fontId="26" fillId="5" borderId="2" xfId="33" applyFont="1" applyFill="1" applyBorder="1" applyAlignment="1">
      <alignment vertical="center"/>
    </xf>
    <xf numFmtId="169" fontId="26" fillId="5" borderId="2" xfId="33" applyNumberFormat="1" applyFont="1" applyFill="1" applyBorder="1" applyAlignment="1">
      <alignment horizontal="center" vertical="center"/>
    </xf>
    <xf numFmtId="0" fontId="26" fillId="5" borderId="2" xfId="33" applyFont="1" applyFill="1" applyBorder="1" applyAlignment="1">
      <alignment vertical="center" wrapText="1"/>
    </xf>
    <xf numFmtId="165" fontId="26" fillId="5" borderId="2" xfId="12" applyFont="1" applyFill="1" applyBorder="1" applyAlignment="1">
      <alignment vertical="center"/>
    </xf>
    <xf numFmtId="9" fontId="26" fillId="5" borderId="2" xfId="55" applyFont="1" applyFill="1" applyBorder="1" applyAlignment="1">
      <alignment horizontal="center" vertical="center"/>
    </xf>
    <xf numFmtId="9" fontId="26" fillId="5" borderId="2" xfId="55" applyFont="1" applyFill="1" applyBorder="1" applyAlignment="1">
      <alignment vertical="center"/>
    </xf>
    <xf numFmtId="165" fontId="26" fillId="5" borderId="2" xfId="12" applyFont="1" applyFill="1" applyBorder="1" applyAlignment="1">
      <alignment horizontal="left" vertical="center"/>
    </xf>
    <xf numFmtId="165" fontId="26" fillId="5" borderId="2" xfId="12" applyFont="1" applyFill="1" applyBorder="1" applyAlignment="1">
      <alignment horizontal="center" vertical="center"/>
    </xf>
    <xf numFmtId="165" fontId="26" fillId="5" borderId="5" xfId="12" applyFont="1" applyFill="1" applyBorder="1" applyAlignment="1">
      <alignment vertical="center"/>
    </xf>
    <xf numFmtId="0" fontId="62" fillId="5" borderId="2" xfId="38" applyFont="1" applyFill="1" applyBorder="1" applyAlignment="1">
      <alignment horizontal="left" vertical="top" wrapText="1" readingOrder="1"/>
    </xf>
    <xf numFmtId="0" fontId="25" fillId="5" borderId="2" xfId="38" applyFont="1" applyFill="1" applyBorder="1" applyAlignment="1" applyProtection="1">
      <alignment horizontal="center" vertical="center" wrapText="1"/>
      <protection locked="0"/>
    </xf>
    <xf numFmtId="0" fontId="26" fillId="5" borderId="0" xfId="33" applyFont="1" applyFill="1" applyAlignment="1">
      <alignment vertical="center"/>
    </xf>
    <xf numFmtId="0" fontId="25" fillId="5" borderId="2" xfId="38" applyFont="1" applyFill="1" applyBorder="1" applyAlignment="1">
      <alignment horizontal="left" vertical="center" wrapText="1"/>
    </xf>
    <xf numFmtId="0" fontId="26" fillId="5" borderId="2" xfId="38" applyFont="1" applyFill="1" applyBorder="1" applyAlignment="1">
      <alignment horizontal="center" vertical="center" wrapText="1"/>
    </xf>
    <xf numFmtId="0" fontId="60" fillId="5" borderId="2" xfId="38" applyFont="1" applyFill="1" applyBorder="1" applyAlignment="1">
      <alignment horizontal="center" vertical="center" wrapText="1"/>
    </xf>
    <xf numFmtId="165" fontId="25" fillId="5" borderId="2" xfId="8" applyFont="1" applyFill="1" applyBorder="1" applyAlignment="1">
      <alignment horizontal="center" vertical="center" wrapText="1"/>
    </xf>
    <xf numFmtId="0" fontId="25" fillId="5" borderId="2" xfId="38" applyFont="1" applyFill="1" applyBorder="1" applyAlignment="1">
      <alignment vertical="center" wrapText="1"/>
    </xf>
    <xf numFmtId="165" fontId="26" fillId="18" borderId="2" xfId="12" applyFont="1" applyFill="1" applyBorder="1" applyAlignment="1">
      <alignment vertical="center"/>
    </xf>
    <xf numFmtId="0" fontId="59" fillId="13" borderId="2" xfId="0" applyFont="1" applyFill="1" applyBorder="1" applyAlignment="1">
      <alignment horizontal="center" vertical="center" wrapText="1"/>
    </xf>
    <xf numFmtId="0" fontId="59" fillId="13" borderId="2" xfId="0" applyFont="1" applyFill="1" applyBorder="1" applyAlignment="1">
      <alignment vertical="center" wrapText="1"/>
    </xf>
    <xf numFmtId="0" fontId="26" fillId="8" borderId="2" xfId="0" applyFont="1" applyFill="1" applyBorder="1" applyAlignment="1">
      <alignment horizontal="center" vertical="center" wrapText="1"/>
    </xf>
    <xf numFmtId="0" fontId="59" fillId="18" borderId="1" xfId="0" applyFont="1" applyFill="1" applyBorder="1" applyAlignment="1">
      <alignment horizontal="center" vertical="center" wrapText="1"/>
    </xf>
    <xf numFmtId="0" fontId="26" fillId="5" borderId="2" xfId="32" applyFont="1" applyFill="1" applyBorder="1" applyAlignment="1">
      <alignment vertical="center" wrapText="1"/>
    </xf>
    <xf numFmtId="0" fontId="25" fillId="5" borderId="2" xfId="0" applyFont="1" applyFill="1" applyBorder="1" applyAlignment="1" applyProtection="1">
      <alignment horizontal="center" vertical="center" wrapText="1"/>
      <protection locked="0"/>
    </xf>
    <xf numFmtId="0" fontId="26" fillId="5" borderId="2" xfId="32" applyFont="1" applyFill="1" applyBorder="1" applyAlignment="1">
      <alignment horizontal="center" vertical="center"/>
    </xf>
    <xf numFmtId="0" fontId="27" fillId="5" borderId="21" xfId="0" applyFont="1" applyFill="1" applyBorder="1" applyAlignment="1">
      <alignment horizontal="left" vertical="center" wrapText="1"/>
    </xf>
    <xf numFmtId="0" fontId="26" fillId="5" borderId="2" xfId="32" applyFont="1" applyFill="1" applyBorder="1" applyAlignment="1">
      <alignment vertical="center"/>
    </xf>
    <xf numFmtId="169" fontId="26" fillId="5" borderId="2" xfId="32" applyNumberFormat="1" applyFont="1" applyFill="1" applyBorder="1" applyAlignment="1">
      <alignment horizontal="center" vertical="center"/>
    </xf>
    <xf numFmtId="0" fontId="26" fillId="5" borderId="2" xfId="32" applyFont="1" applyFill="1" applyBorder="1" applyAlignment="1">
      <alignment horizontal="left" vertical="center"/>
    </xf>
    <xf numFmtId="0" fontId="26" fillId="0" borderId="0" xfId="32" applyFont="1" applyAlignment="1">
      <alignment vertical="center"/>
    </xf>
    <xf numFmtId="0" fontId="59" fillId="18" borderId="7" xfId="0" applyFont="1" applyFill="1" applyBorder="1" applyAlignment="1">
      <alignment horizontal="center" vertical="center" wrapText="1"/>
    </xf>
    <xf numFmtId="0" fontId="59" fillId="18" borderId="7" xfId="0" applyFont="1" applyFill="1" applyBorder="1" applyAlignment="1">
      <alignment vertical="center" wrapText="1"/>
    </xf>
    <xf numFmtId="0" fontId="26" fillId="5" borderId="0" xfId="0" applyFont="1" applyFill="1" applyAlignment="1">
      <alignment horizontal="justify" vertical="center"/>
    </xf>
    <xf numFmtId="0" fontId="59" fillId="18" borderId="7" xfId="0" applyFont="1" applyFill="1" applyBorder="1" applyAlignment="1">
      <alignment horizontal="left" vertical="center" wrapText="1"/>
    </xf>
    <xf numFmtId="0" fontId="27" fillId="8" borderId="2" xfId="0" applyFont="1" applyFill="1" applyBorder="1" applyAlignment="1">
      <alignment horizontal="center" vertical="center"/>
    </xf>
    <xf numFmtId="2" fontId="27" fillId="8" borderId="2" xfId="0" applyNumberFormat="1" applyFont="1" applyFill="1" applyBorder="1" applyAlignment="1">
      <alignment horizontal="center" vertical="center"/>
    </xf>
    <xf numFmtId="0" fontId="26" fillId="18" borderId="2" xfId="32" applyFont="1" applyFill="1" applyBorder="1" applyAlignment="1">
      <alignment vertical="center" wrapText="1"/>
    </xf>
    <xf numFmtId="2" fontId="61" fillId="8" borderId="2" xfId="0" applyNumberFormat="1" applyFont="1" applyFill="1" applyBorder="1" applyAlignment="1">
      <alignment horizontal="center" vertical="center"/>
    </xf>
    <xf numFmtId="0" fontId="61" fillId="8" borderId="2" xfId="0" applyFont="1" applyFill="1" applyBorder="1" applyAlignment="1">
      <alignment horizontal="center" vertical="center"/>
    </xf>
    <xf numFmtId="0" fontId="29" fillId="8" borderId="2" xfId="0" applyFont="1" applyFill="1" applyBorder="1" applyAlignment="1">
      <alignment horizontal="center" vertical="center"/>
    </xf>
    <xf numFmtId="0" fontId="26" fillId="5" borderId="1" xfId="32" applyFont="1" applyFill="1" applyBorder="1" applyAlignment="1">
      <alignment horizontal="center" vertical="center"/>
    </xf>
    <xf numFmtId="0" fontId="29"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26" fillId="5" borderId="1" xfId="32" applyFont="1" applyFill="1" applyBorder="1" applyAlignment="1">
      <alignment vertical="center"/>
    </xf>
    <xf numFmtId="169" fontId="26" fillId="5" borderId="1" xfId="32" applyNumberFormat="1" applyFont="1" applyFill="1" applyBorder="1" applyAlignment="1">
      <alignment horizontal="center" vertical="center"/>
    </xf>
    <xf numFmtId="43" fontId="26" fillId="5" borderId="1" xfId="67" applyFont="1" applyFill="1" applyBorder="1" applyAlignment="1">
      <alignment vertical="center"/>
    </xf>
    <xf numFmtId="9" fontId="26" fillId="5" borderId="1" xfId="71" applyFont="1" applyFill="1" applyBorder="1" applyAlignment="1">
      <alignment horizontal="center" vertical="center"/>
    </xf>
    <xf numFmtId="9" fontId="26" fillId="5" borderId="1" xfId="71" applyFont="1" applyFill="1" applyBorder="1" applyAlignment="1">
      <alignment vertical="center"/>
    </xf>
    <xf numFmtId="0" fontId="29" fillId="5" borderId="1" xfId="0" applyFont="1" applyFill="1" applyBorder="1" applyAlignment="1">
      <alignment horizontal="left" vertical="center"/>
    </xf>
    <xf numFmtId="0" fontId="29" fillId="8" borderId="1" xfId="0" applyFont="1" applyFill="1" applyBorder="1" applyAlignment="1">
      <alignment horizontal="center" vertical="center"/>
    </xf>
    <xf numFmtId="0" fontId="26" fillId="5" borderId="1" xfId="32" applyFont="1" applyFill="1" applyBorder="1" applyAlignment="1">
      <alignment vertical="center" wrapText="1"/>
    </xf>
    <xf numFmtId="0" fontId="25" fillId="5" borderId="1" xfId="0" applyFont="1" applyFill="1" applyBorder="1" applyAlignment="1" applyProtection="1">
      <alignment horizontal="center" vertical="center" wrapText="1"/>
      <protection locked="0"/>
    </xf>
    <xf numFmtId="0" fontId="59" fillId="10" borderId="0" xfId="0" applyFont="1" applyFill="1" applyBorder="1" applyAlignment="1">
      <alignment vertical="center" wrapText="1"/>
    </xf>
    <xf numFmtId="0" fontId="26" fillId="5" borderId="6" xfId="32" applyFont="1" applyFill="1" applyBorder="1" applyAlignment="1">
      <alignment horizontal="center" vertical="center"/>
    </xf>
    <xf numFmtId="0" fontId="29" fillId="5" borderId="6" xfId="0" applyFont="1" applyFill="1" applyBorder="1" applyAlignment="1">
      <alignment horizontal="left" vertical="center" wrapText="1"/>
    </xf>
    <xf numFmtId="0" fontId="26" fillId="5" borderId="6" xfId="0" applyFont="1" applyFill="1" applyBorder="1" applyAlignment="1">
      <alignment horizontal="center" vertical="center" wrapText="1"/>
    </xf>
    <xf numFmtId="0" fontId="61" fillId="5" borderId="6" xfId="0" applyFont="1" applyFill="1" applyBorder="1" applyAlignment="1">
      <alignment horizontal="left" vertical="center" wrapText="1"/>
    </xf>
    <xf numFmtId="0" fontId="29" fillId="5" borderId="6" xfId="0" applyFont="1" applyFill="1" applyBorder="1" applyAlignment="1">
      <alignment horizontal="center" vertical="center"/>
    </xf>
    <xf numFmtId="0" fontId="26" fillId="5" borderId="6" xfId="32" applyFont="1" applyFill="1" applyBorder="1" applyAlignment="1">
      <alignment vertical="center"/>
    </xf>
    <xf numFmtId="169" fontId="26" fillId="5" borderId="6" xfId="32" applyNumberFormat="1" applyFont="1" applyFill="1" applyBorder="1" applyAlignment="1">
      <alignment horizontal="center" vertical="center"/>
    </xf>
    <xf numFmtId="43" fontId="26" fillId="5" borderId="6" xfId="67" applyFont="1" applyFill="1" applyBorder="1" applyAlignment="1">
      <alignment vertical="center"/>
    </xf>
    <xf numFmtId="9" fontId="26" fillId="5" borderId="6" xfId="71" applyFont="1" applyFill="1" applyBorder="1" applyAlignment="1">
      <alignment horizontal="center" vertical="center"/>
    </xf>
    <xf numFmtId="9" fontId="26" fillId="5" borderId="6" xfId="71" applyFont="1" applyFill="1" applyBorder="1" applyAlignment="1">
      <alignment vertical="center"/>
    </xf>
    <xf numFmtId="43" fontId="26" fillId="5" borderId="6" xfId="67" applyFont="1" applyFill="1" applyBorder="1" applyAlignment="1">
      <alignment horizontal="left" vertical="center"/>
    </xf>
    <xf numFmtId="0" fontId="29" fillId="8" borderId="6" xfId="0" applyFont="1" applyFill="1" applyBorder="1" applyAlignment="1">
      <alignment horizontal="center" vertical="center"/>
    </xf>
    <xf numFmtId="0" fontId="26" fillId="5" borderId="6" xfId="32" applyFont="1" applyFill="1" applyBorder="1" applyAlignment="1">
      <alignment vertical="center" wrapText="1"/>
    </xf>
    <xf numFmtId="0" fontId="25" fillId="5" borderId="6" xfId="0" applyFont="1" applyFill="1" applyBorder="1" applyAlignment="1" applyProtection="1">
      <alignment horizontal="center" vertical="center" wrapText="1"/>
      <protection locked="0"/>
    </xf>
    <xf numFmtId="0" fontId="26" fillId="5" borderId="7" xfId="32" applyFont="1" applyFill="1" applyBorder="1" applyAlignment="1">
      <alignment horizontal="center" vertical="center"/>
    </xf>
    <xf numFmtId="0" fontId="29" fillId="5" borderId="7" xfId="0" applyFont="1" applyFill="1" applyBorder="1" applyAlignment="1">
      <alignment horizontal="left" vertical="center" wrapText="1"/>
    </xf>
    <xf numFmtId="0" fontId="26" fillId="5" borderId="7"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6" fillId="5" borderId="7" xfId="32" applyFont="1" applyFill="1" applyBorder="1" applyAlignment="1">
      <alignment vertical="center"/>
    </xf>
    <xf numFmtId="169" fontId="26" fillId="5" borderId="7" xfId="32" applyNumberFormat="1" applyFont="1" applyFill="1" applyBorder="1" applyAlignment="1">
      <alignment horizontal="center" vertical="center"/>
    </xf>
    <xf numFmtId="0" fontId="26" fillId="5" borderId="7" xfId="32" applyFont="1" applyFill="1" applyBorder="1" applyAlignment="1">
      <alignment vertical="center" wrapText="1"/>
    </xf>
    <xf numFmtId="43" fontId="26" fillId="5" borderId="7" xfId="67" applyFont="1" applyFill="1" applyBorder="1" applyAlignment="1">
      <alignment vertical="center"/>
    </xf>
    <xf numFmtId="9" fontId="26" fillId="5" borderId="7" xfId="71" applyFont="1" applyFill="1" applyBorder="1" applyAlignment="1">
      <alignment horizontal="center" vertical="center"/>
    </xf>
    <xf numFmtId="9" fontId="26" fillId="5" borderId="7" xfId="71" applyFont="1" applyFill="1" applyBorder="1" applyAlignment="1">
      <alignment vertical="center"/>
    </xf>
    <xf numFmtId="0" fontId="29" fillId="8" borderId="7" xfId="0" applyFont="1" applyFill="1" applyBorder="1" applyAlignment="1">
      <alignment horizontal="center" vertical="center" wrapText="1"/>
    </xf>
    <xf numFmtId="0" fontId="25" fillId="5" borderId="7" xfId="0" applyFont="1" applyFill="1" applyBorder="1" applyAlignment="1" applyProtection="1">
      <alignment horizontal="center" vertical="center" wrapText="1"/>
      <protection locked="0"/>
    </xf>
    <xf numFmtId="0" fontId="29" fillId="8" borderId="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2" fontId="26" fillId="5" borderId="2" xfId="32" applyNumberFormat="1" applyFont="1" applyFill="1" applyBorder="1" applyAlignment="1">
      <alignment horizontal="center" vertical="center"/>
    </xf>
    <xf numFmtId="0" fontId="63" fillId="8" borderId="2" xfId="0" applyFont="1" applyFill="1" applyBorder="1" applyAlignment="1">
      <alignment horizontal="center" vertical="center" wrapText="1"/>
    </xf>
    <xf numFmtId="170" fontId="29" fillId="8" borderId="2" xfId="0" applyNumberFormat="1" applyFont="1" applyFill="1" applyBorder="1" applyAlignment="1">
      <alignment horizontal="center" vertical="center"/>
    </xf>
    <xf numFmtId="0" fontId="26" fillId="5" borderId="2" xfId="32" applyFont="1" applyFill="1" applyBorder="1" applyAlignment="1">
      <alignment vertical="top" wrapText="1"/>
    </xf>
    <xf numFmtId="0" fontId="29" fillId="5" borderId="2" xfId="0" applyFont="1" applyFill="1" applyBorder="1" applyAlignment="1">
      <alignment horizontal="left" vertical="top" wrapText="1"/>
    </xf>
    <xf numFmtId="0" fontId="61" fillId="8" borderId="2" xfId="0" applyFont="1" applyFill="1" applyBorder="1" applyAlignment="1">
      <alignment horizontal="center" vertical="center" wrapText="1"/>
    </xf>
    <xf numFmtId="43" fontId="26" fillId="5" borderId="0" xfId="67" applyFont="1" applyFill="1" applyBorder="1" applyAlignment="1">
      <alignment vertical="center"/>
    </xf>
    <xf numFmtId="2" fontId="26" fillId="5" borderId="2" xfId="0" applyNumberFormat="1" applyFont="1" applyFill="1" applyBorder="1" applyAlignment="1">
      <alignment horizontal="center" vertical="center" wrapText="1"/>
    </xf>
    <xf numFmtId="43" fontId="26" fillId="8" borderId="2" xfId="67" applyFont="1" applyFill="1" applyBorder="1" applyAlignment="1">
      <alignment horizontal="center" vertical="center"/>
    </xf>
    <xf numFmtId="0" fontId="26" fillId="18" borderId="2" xfId="32" applyFont="1" applyFill="1" applyBorder="1" applyAlignment="1">
      <alignment vertical="center"/>
    </xf>
    <xf numFmtId="169" fontId="26" fillId="18" borderId="2" xfId="32" applyNumberFormat="1" applyFont="1" applyFill="1" applyBorder="1" applyAlignment="1">
      <alignment horizontal="center" vertical="center"/>
    </xf>
    <xf numFmtId="0" fontId="26" fillId="18" borderId="2" xfId="32" applyFont="1" applyFill="1" applyBorder="1" applyAlignment="1">
      <alignment horizontal="center" vertical="center"/>
    </xf>
    <xf numFmtId="9" fontId="26" fillId="18" borderId="2" xfId="71" applyFont="1" applyFill="1" applyBorder="1" applyAlignment="1">
      <alignment vertical="center"/>
    </xf>
    <xf numFmtId="0" fontId="26" fillId="5" borderId="0" xfId="32" applyFont="1" applyFill="1" applyAlignment="1">
      <alignment vertical="center"/>
    </xf>
    <xf numFmtId="43" fontId="26" fillId="5" borderId="0" xfId="32" applyNumberFormat="1" applyFont="1" applyFill="1" applyAlignment="1">
      <alignment vertical="center"/>
    </xf>
    <xf numFmtId="43" fontId="26" fillId="13" borderId="2" xfId="67" applyFont="1" applyFill="1" applyBorder="1" applyAlignment="1">
      <alignment vertical="center"/>
    </xf>
    <xf numFmtId="0" fontId="26" fillId="18" borderId="2" xfId="32" applyFont="1" applyFill="1" applyBorder="1" applyAlignment="1">
      <alignment horizontal="center" vertical="center" wrapText="1"/>
    </xf>
    <xf numFmtId="0" fontId="59" fillId="18" borderId="2" xfId="0" applyFont="1" applyFill="1" applyBorder="1" applyAlignment="1">
      <alignment vertical="top" wrapText="1"/>
    </xf>
    <xf numFmtId="0" fontId="60" fillId="5" borderId="2" xfId="0" applyFont="1" applyFill="1" applyBorder="1" applyAlignment="1">
      <alignment horizontal="left" vertical="top" wrapText="1"/>
    </xf>
    <xf numFmtId="0" fontId="26" fillId="5" borderId="2" xfId="32" applyFont="1" applyFill="1" applyBorder="1" applyAlignment="1">
      <alignment vertical="top"/>
    </xf>
    <xf numFmtId="2" fontId="26" fillId="5" borderId="2" xfId="0" applyNumberFormat="1" applyFont="1" applyFill="1" applyBorder="1" applyAlignment="1">
      <alignment horizontal="center" vertical="top" wrapText="1"/>
    </xf>
    <xf numFmtId="0" fontId="29" fillId="5" borderId="2" xfId="0" applyFont="1" applyFill="1" applyBorder="1" applyAlignment="1">
      <alignment vertical="top" wrapText="1"/>
    </xf>
    <xf numFmtId="0" fontId="29" fillId="5" borderId="1" xfId="0" applyFont="1" applyFill="1" applyBorder="1" applyAlignment="1">
      <alignment vertical="top" wrapText="1"/>
    </xf>
    <xf numFmtId="0" fontId="59" fillId="18" borderId="1" xfId="0" applyFont="1" applyFill="1" applyBorder="1" applyAlignment="1">
      <alignment vertical="center" wrapText="1"/>
    </xf>
    <xf numFmtId="0" fontId="26" fillId="18" borderId="1" xfId="32" applyFont="1" applyFill="1" applyBorder="1" applyAlignment="1">
      <alignment vertical="center"/>
    </xf>
    <xf numFmtId="169" fontId="26" fillId="18" borderId="1" xfId="32" applyNumberFormat="1" applyFont="1" applyFill="1" applyBorder="1" applyAlignment="1">
      <alignment horizontal="center" vertical="center"/>
    </xf>
    <xf numFmtId="0" fontId="26" fillId="18" borderId="1" xfId="32" applyFont="1" applyFill="1" applyBorder="1" applyAlignment="1">
      <alignment horizontal="center" vertical="center"/>
    </xf>
    <xf numFmtId="43" fontId="26" fillId="18" borderId="1" xfId="67" applyFont="1" applyFill="1" applyBorder="1" applyAlignment="1">
      <alignment vertical="center"/>
    </xf>
    <xf numFmtId="2" fontId="61" fillId="5" borderId="1" xfId="0" applyNumberFormat="1" applyFont="1" applyFill="1" applyBorder="1" applyAlignment="1">
      <alignment horizontal="center" vertical="center"/>
    </xf>
    <xf numFmtId="9" fontId="26" fillId="18" borderId="1" xfId="71" applyFont="1" applyFill="1" applyBorder="1" applyAlignment="1">
      <alignment vertical="center"/>
    </xf>
    <xf numFmtId="43" fontId="26" fillId="5" borderId="1" xfId="67" applyFont="1" applyFill="1" applyBorder="1" applyAlignment="1">
      <alignment horizontal="left" vertical="center"/>
    </xf>
    <xf numFmtId="43" fontId="26" fillId="5" borderId="1" xfId="67" applyFont="1" applyFill="1" applyBorder="1" applyAlignment="1">
      <alignment horizontal="center" vertical="center"/>
    </xf>
    <xf numFmtId="43" fontId="26" fillId="13" borderId="1" xfId="67" applyFont="1" applyFill="1" applyBorder="1" applyAlignment="1">
      <alignment vertical="center"/>
    </xf>
    <xf numFmtId="0" fontId="26" fillId="18" borderId="1" xfId="32" applyFont="1" applyFill="1" applyBorder="1" applyAlignment="1">
      <alignment vertical="center" wrapText="1"/>
    </xf>
    <xf numFmtId="0" fontId="59" fillId="18" borderId="0" xfId="0" applyFont="1" applyFill="1" applyBorder="1" applyAlignment="1">
      <alignment vertical="center" wrapText="1"/>
    </xf>
    <xf numFmtId="0" fontId="61" fillId="5" borderId="2" xfId="0" applyFont="1" applyFill="1" applyBorder="1" applyAlignment="1">
      <alignment vertical="top" wrapText="1"/>
    </xf>
    <xf numFmtId="0" fontId="26" fillId="5" borderId="0" xfId="32" applyFont="1" applyFill="1" applyBorder="1" applyAlignment="1">
      <alignment vertical="center"/>
    </xf>
    <xf numFmtId="43" fontId="26" fillId="5" borderId="0" xfId="32" applyNumberFormat="1" applyFont="1" applyFill="1" applyBorder="1" applyAlignment="1">
      <alignment vertical="center"/>
    </xf>
    <xf numFmtId="43" fontId="26" fillId="0" borderId="0" xfId="32" applyNumberFormat="1" applyFont="1" applyAlignment="1">
      <alignment vertical="center"/>
    </xf>
    <xf numFmtId="0" fontId="60" fillId="5" borderId="2" xfId="0" applyFont="1" applyFill="1" applyBorder="1" applyAlignment="1">
      <alignment vertical="top" wrapText="1"/>
    </xf>
    <xf numFmtId="0" fontId="60" fillId="5" borderId="2" xfId="0" applyFont="1" applyFill="1" applyBorder="1" applyAlignment="1">
      <alignment horizontal="left" vertical="center" wrapText="1" readingOrder="1"/>
    </xf>
    <xf numFmtId="0" fontId="27" fillId="8" borderId="2" xfId="0" applyFont="1" applyFill="1" applyBorder="1" applyAlignment="1">
      <alignment horizontal="center" vertical="center" wrapText="1"/>
    </xf>
    <xf numFmtId="0" fontId="60" fillId="5" borderId="2" xfId="0" applyFont="1" applyFill="1" applyBorder="1" applyAlignment="1">
      <alignment horizontal="left" vertical="center" wrapText="1" indent="2"/>
    </xf>
    <xf numFmtId="43" fontId="2" fillId="8" borderId="2" xfId="1" applyNumberFormat="1" applyFill="1" applyBorder="1" applyAlignment="1">
      <alignment horizontal="center" vertical="center" wrapText="1"/>
    </xf>
    <xf numFmtId="43" fontId="3" fillId="8" borderId="2" xfId="1" applyNumberFormat="1" applyFont="1" applyFill="1" applyBorder="1" applyAlignment="1">
      <alignment horizontal="left" vertical="center"/>
    </xf>
    <xf numFmtId="0" fontId="24" fillId="5" borderId="2" xfId="0" applyFont="1" applyFill="1" applyBorder="1" applyAlignment="1">
      <alignment horizontal="center" vertical="center" wrapText="1"/>
    </xf>
    <xf numFmtId="0" fontId="24" fillId="5" borderId="2" xfId="0" applyFont="1" applyFill="1" applyBorder="1" applyAlignment="1">
      <alignment vertical="center" wrapText="1"/>
    </xf>
    <xf numFmtId="169" fontId="24" fillId="5" borderId="2" xfId="0" applyNumberFormat="1" applyFont="1" applyFill="1" applyBorder="1" applyAlignment="1">
      <alignment horizontal="center" vertical="center" wrapText="1"/>
    </xf>
    <xf numFmtId="165" fontId="24" fillId="5" borderId="2" xfId="7" applyFont="1" applyFill="1" applyBorder="1" applyAlignment="1">
      <alignment horizontal="center" vertical="center" wrapText="1"/>
    </xf>
    <xf numFmtId="0" fontId="48" fillId="18" borderId="2" xfId="1" applyFont="1" applyFill="1" applyBorder="1" applyAlignment="1">
      <alignment vertical="center"/>
    </xf>
    <xf numFmtId="169" fontId="48" fillId="18" borderId="2" xfId="1" applyNumberFormat="1" applyFont="1" applyFill="1" applyBorder="1" applyAlignment="1">
      <alignment horizontal="center" vertical="center"/>
    </xf>
    <xf numFmtId="0" fontId="48" fillId="18" borderId="2" xfId="1" applyFont="1" applyFill="1" applyBorder="1" applyAlignment="1">
      <alignment horizontal="center" vertical="center"/>
    </xf>
    <xf numFmtId="43" fontId="27" fillId="5" borderId="2" xfId="67" applyFont="1" applyFill="1" applyBorder="1" applyAlignment="1">
      <alignment horizontal="center" vertical="center" wrapText="1"/>
    </xf>
    <xf numFmtId="43" fontId="48" fillId="18" borderId="2" xfId="67" applyFont="1" applyFill="1" applyBorder="1" applyAlignment="1">
      <alignment horizontal="center" vertical="center" wrapText="1"/>
    </xf>
    <xf numFmtId="9" fontId="27" fillId="5" borderId="2" xfId="71" applyFont="1" applyFill="1" applyBorder="1" applyAlignment="1">
      <alignment horizontal="center" vertical="center"/>
    </xf>
    <xf numFmtId="9" fontId="27" fillId="5" borderId="2" xfId="71" applyFont="1" applyFill="1" applyBorder="1" applyAlignment="1">
      <alignment vertical="center"/>
    </xf>
    <xf numFmtId="9" fontId="48" fillId="18" borderId="2" xfId="71" applyFont="1" applyFill="1" applyBorder="1" applyAlignment="1">
      <alignment vertical="center"/>
    </xf>
    <xf numFmtId="43" fontId="38" fillId="5" borderId="2" xfId="67" applyFont="1" applyFill="1" applyBorder="1" applyAlignment="1">
      <alignment vertical="center"/>
    </xf>
    <xf numFmtId="43" fontId="40" fillId="18" borderId="2" xfId="67" applyFont="1" applyFill="1" applyBorder="1" applyAlignment="1">
      <alignment horizontal="center" vertical="center" wrapText="1"/>
    </xf>
    <xf numFmtId="43" fontId="17" fillId="18" borderId="5" xfId="67" applyFont="1" applyFill="1" applyBorder="1" applyAlignment="1">
      <alignment vertical="center"/>
    </xf>
    <xf numFmtId="0" fontId="25" fillId="5" borderId="2" xfId="0" applyFont="1" applyFill="1" applyBorder="1" applyAlignment="1">
      <alignment horizontal="left" vertical="center" wrapText="1" indent="2"/>
    </xf>
    <xf numFmtId="165" fontId="25" fillId="5" borderId="2" xfId="7" applyFont="1" applyFill="1" applyBorder="1" applyAlignment="1">
      <alignment vertical="center" wrapText="1"/>
    </xf>
    <xf numFmtId="43" fontId="40" fillId="18" borderId="5" xfId="67" applyFont="1" applyFill="1" applyBorder="1" applyAlignment="1">
      <alignment horizontal="center" vertical="center" wrapText="1"/>
    </xf>
    <xf numFmtId="0" fontId="48" fillId="18" borderId="2" xfId="1" applyFont="1" applyFill="1" applyBorder="1" applyAlignment="1">
      <alignment vertical="center" wrapText="1"/>
    </xf>
    <xf numFmtId="0" fontId="23" fillId="5" borderId="0" xfId="1" applyFont="1" applyFill="1" applyAlignment="1">
      <alignment vertical="center"/>
    </xf>
    <xf numFmtId="0" fontId="40" fillId="18" borderId="2" xfId="0" applyFont="1" applyFill="1" applyBorder="1" applyAlignment="1">
      <alignment horizontal="center" vertical="center" wrapText="1"/>
    </xf>
    <xf numFmtId="0" fontId="40" fillId="18" borderId="2" xfId="0" applyFont="1" applyFill="1" applyBorder="1" applyAlignment="1">
      <alignment vertical="center" wrapText="1"/>
    </xf>
    <xf numFmtId="165" fontId="40" fillId="18" borderId="2" xfId="0" applyNumberFormat="1" applyFont="1" applyFill="1" applyBorder="1" applyAlignment="1">
      <alignment horizontal="right" vertical="center" wrapText="1"/>
    </xf>
    <xf numFmtId="0" fontId="41" fillId="18" borderId="2" xfId="0" applyFont="1" applyFill="1" applyBorder="1" applyAlignment="1" applyProtection="1">
      <alignment horizontal="center" vertical="center" wrapText="1"/>
      <protection locked="0"/>
    </xf>
    <xf numFmtId="0" fontId="25" fillId="5" borderId="2" xfId="0" applyFont="1" applyFill="1" applyBorder="1" applyAlignment="1">
      <alignment horizontal="left" vertical="center" wrapText="1"/>
    </xf>
    <xf numFmtId="0" fontId="41" fillId="5" borderId="2" xfId="0" applyFont="1" applyFill="1" applyBorder="1" applyAlignment="1">
      <alignment horizontal="center" vertical="center" wrapText="1"/>
    </xf>
    <xf numFmtId="169" fontId="41" fillId="5" borderId="2" xfId="0" applyNumberFormat="1" applyFont="1" applyFill="1" applyBorder="1" applyAlignment="1">
      <alignment horizontal="center" vertical="center" wrapText="1"/>
    </xf>
    <xf numFmtId="0" fontId="17" fillId="5" borderId="2" xfId="1" applyFont="1" applyFill="1" applyBorder="1" applyAlignment="1">
      <alignment vertical="center"/>
    </xf>
    <xf numFmtId="169" fontId="17" fillId="5" borderId="2" xfId="1" applyNumberFormat="1" applyFont="1" applyFill="1" applyBorder="1" applyAlignment="1">
      <alignment horizontal="center" vertical="center"/>
    </xf>
    <xf numFmtId="0" fontId="17" fillId="5" borderId="2" xfId="1" applyFont="1" applyFill="1" applyBorder="1" applyAlignment="1">
      <alignment vertical="center" wrapText="1"/>
    </xf>
    <xf numFmtId="43" fontId="17" fillId="5" borderId="2" xfId="67" applyFont="1" applyFill="1" applyBorder="1" applyAlignment="1">
      <alignment vertical="center"/>
    </xf>
    <xf numFmtId="9" fontId="17" fillId="5" borderId="2" xfId="71" applyFont="1" applyFill="1" applyBorder="1" applyAlignment="1">
      <alignment vertical="center"/>
    </xf>
    <xf numFmtId="43" fontId="17" fillId="5" borderId="5" xfId="67" applyFont="1" applyFill="1" applyBorder="1" applyAlignment="1">
      <alignment vertical="center"/>
    </xf>
    <xf numFmtId="0" fontId="43" fillId="5" borderId="2" xfId="0" applyFont="1" applyFill="1" applyBorder="1" applyAlignment="1">
      <alignment horizontal="center" vertical="center" wrapText="1"/>
    </xf>
    <xf numFmtId="0" fontId="17" fillId="5" borderId="2" xfId="1" applyFont="1" applyFill="1" applyBorder="1" applyAlignment="1">
      <alignment horizontal="center" vertical="center"/>
    </xf>
    <xf numFmtId="43" fontId="40" fillId="18" borderId="2" xfId="67" applyFont="1" applyFill="1" applyBorder="1" applyAlignment="1">
      <alignment horizontal="right" vertical="center" wrapText="1"/>
    </xf>
    <xf numFmtId="9" fontId="17" fillId="5" borderId="2" xfId="71" applyFont="1" applyFill="1" applyBorder="1" applyAlignment="1">
      <alignment horizontal="center" vertical="center"/>
    </xf>
    <xf numFmtId="0" fontId="41" fillId="5" borderId="2" xfId="0" applyFont="1" applyFill="1" applyBorder="1" applyAlignment="1">
      <alignment horizontal="left" vertical="center" wrapText="1" indent="2"/>
    </xf>
    <xf numFmtId="0" fontId="17" fillId="5" borderId="2" xfId="0" applyFont="1" applyFill="1" applyBorder="1" applyAlignment="1">
      <alignment horizontal="center" vertical="center" wrapText="1"/>
    </xf>
    <xf numFmtId="165" fontId="41" fillId="5" borderId="2" xfId="7" applyFont="1" applyFill="1" applyBorder="1" applyAlignment="1">
      <alignment vertical="center" wrapText="1"/>
    </xf>
    <xf numFmtId="0" fontId="43" fillId="5" borderId="2" xfId="0" applyFont="1" applyFill="1" applyBorder="1" applyAlignment="1">
      <alignment vertical="center" wrapText="1"/>
    </xf>
    <xf numFmtId="169" fontId="43" fillId="5" borderId="2" xfId="0" applyNumberFormat="1" applyFont="1" applyFill="1" applyBorder="1" applyAlignment="1">
      <alignment horizontal="center" vertical="center" wrapText="1"/>
    </xf>
    <xf numFmtId="165" fontId="43" fillId="5" borderId="2" xfId="7" applyFont="1" applyFill="1" applyBorder="1" applyAlignment="1">
      <alignment horizontal="center" vertical="center" wrapText="1"/>
    </xf>
    <xf numFmtId="0" fontId="3" fillId="18" borderId="2" xfId="1" applyFont="1" applyFill="1" applyBorder="1" applyAlignment="1">
      <alignment vertical="center"/>
    </xf>
    <xf numFmtId="169" fontId="40" fillId="18" borderId="2" xfId="0" applyNumberFormat="1" applyFont="1" applyFill="1" applyBorder="1" applyAlignment="1">
      <alignment horizontal="center" vertical="center" wrapText="1"/>
    </xf>
    <xf numFmtId="169" fontId="3" fillId="18" borderId="2" xfId="1" applyNumberFormat="1" applyFont="1" applyFill="1" applyBorder="1" applyAlignment="1">
      <alignment vertical="center"/>
    </xf>
    <xf numFmtId="43" fontId="43" fillId="5" borderId="2" xfId="67" applyFont="1" applyFill="1" applyBorder="1" applyAlignment="1">
      <alignment horizontal="center" vertical="center" wrapText="1"/>
    </xf>
    <xf numFmtId="9" fontId="3" fillId="5" borderId="2" xfId="71" applyFont="1" applyFill="1" applyBorder="1" applyAlignment="1">
      <alignment vertical="center"/>
    </xf>
    <xf numFmtId="9" fontId="3" fillId="18" borderId="2" xfId="71" applyFont="1" applyFill="1" applyBorder="1" applyAlignment="1">
      <alignment vertical="center"/>
    </xf>
    <xf numFmtId="0" fontId="3" fillId="5" borderId="2" xfId="1" applyFont="1" applyFill="1" applyBorder="1" applyAlignment="1">
      <alignment horizontal="center" vertical="center"/>
    </xf>
    <xf numFmtId="0" fontId="3" fillId="5" borderId="0" xfId="1" applyFont="1" applyFill="1" applyAlignment="1">
      <alignment vertical="center"/>
    </xf>
    <xf numFmtId="0" fontId="17" fillId="5" borderId="2" xfId="0" applyFont="1" applyFill="1" applyBorder="1" applyAlignment="1">
      <alignment horizontal="left" vertical="center" wrapText="1" indent="2"/>
    </xf>
    <xf numFmtId="169" fontId="17" fillId="5" borderId="2" xfId="0" applyNumberFormat="1" applyFont="1" applyFill="1" applyBorder="1" applyAlignment="1">
      <alignment horizontal="center" vertical="center" wrapText="1"/>
    </xf>
    <xf numFmtId="165" fontId="44" fillId="5" borderId="2" xfId="7" applyFont="1" applyFill="1" applyBorder="1" applyAlignment="1">
      <alignment horizontal="left" vertical="center" wrapText="1"/>
    </xf>
    <xf numFmtId="0" fontId="3" fillId="18" borderId="2" xfId="1" applyFont="1" applyFill="1" applyBorder="1"/>
    <xf numFmtId="169" fontId="3" fillId="5" borderId="2" xfId="1" applyNumberFormat="1" applyFont="1" applyFill="1" applyBorder="1" applyAlignment="1">
      <alignment horizontal="center" vertical="center"/>
    </xf>
    <xf numFmtId="169" fontId="3" fillId="5" borderId="2" xfId="1" applyNumberFormat="1" applyFont="1" applyFill="1" applyBorder="1"/>
    <xf numFmtId="0" fontId="3" fillId="5" borderId="2" xfId="1" applyFont="1" applyFill="1" applyBorder="1"/>
    <xf numFmtId="43" fontId="3" fillId="5" borderId="2" xfId="67" applyFont="1" applyFill="1" applyBorder="1"/>
    <xf numFmtId="43" fontId="3" fillId="18" borderId="2" xfId="67" applyFont="1" applyFill="1" applyBorder="1"/>
    <xf numFmtId="43" fontId="3" fillId="18" borderId="2" xfId="67" applyFont="1" applyFill="1" applyBorder="1" applyAlignment="1">
      <alignment horizontal="center" vertical="center"/>
    </xf>
    <xf numFmtId="9" fontId="3" fillId="5" borderId="2" xfId="71" applyFont="1" applyFill="1" applyBorder="1"/>
    <xf numFmtId="9" fontId="3" fillId="18" borderId="2" xfId="71" applyFont="1" applyFill="1" applyBorder="1"/>
    <xf numFmtId="0" fontId="3" fillId="5" borderId="2" xfId="1" applyFont="1" applyFill="1" applyBorder="1" applyAlignment="1">
      <alignment horizontal="left" vertical="center" wrapText="1"/>
    </xf>
    <xf numFmtId="0" fontId="44" fillId="5" borderId="2" xfId="0" applyFont="1" applyFill="1" applyBorder="1" applyAlignment="1">
      <alignment horizontal="center" vertical="center"/>
    </xf>
    <xf numFmtId="169" fontId="3" fillId="18" borderId="2" xfId="1" applyNumberFormat="1" applyFont="1" applyFill="1" applyBorder="1" applyAlignment="1">
      <alignment horizontal="center" vertical="center"/>
    </xf>
    <xf numFmtId="43" fontId="3" fillId="5" borderId="2" xfId="67" applyFont="1" applyFill="1" applyBorder="1" applyAlignment="1">
      <alignment vertical="center"/>
    </xf>
    <xf numFmtId="43" fontId="3" fillId="18" borderId="2" xfId="67" applyFont="1" applyFill="1" applyBorder="1" applyAlignment="1">
      <alignment vertical="center"/>
    </xf>
    <xf numFmtId="9" fontId="3" fillId="5" borderId="2" xfId="71" applyFont="1" applyFill="1" applyBorder="1" applyAlignment="1">
      <alignment horizontal="center" vertical="center"/>
    </xf>
    <xf numFmtId="0" fontId="3" fillId="18" borderId="2" xfId="1" applyFont="1" applyFill="1" applyBorder="1" applyAlignment="1">
      <alignment vertical="center" wrapText="1"/>
    </xf>
    <xf numFmtId="0" fontId="44" fillId="5" borderId="2" xfId="0" applyFont="1" applyFill="1" applyBorder="1" applyAlignment="1">
      <alignment horizontal="center" vertical="center" wrapText="1"/>
    </xf>
    <xf numFmtId="14" fontId="3" fillId="5" borderId="2" xfId="1" applyNumberFormat="1" applyFont="1" applyFill="1" applyBorder="1" applyAlignment="1">
      <alignment horizontal="center" vertical="center"/>
    </xf>
    <xf numFmtId="0" fontId="17" fillId="5" borderId="0" xfId="0" applyFont="1" applyFill="1" applyAlignment="1">
      <alignment horizontal="left" vertical="center" wrapText="1" indent="2"/>
    </xf>
    <xf numFmtId="0" fontId="49" fillId="5" borderId="0" xfId="0" applyFont="1" applyFill="1" applyAlignment="1">
      <alignment horizontal="left" vertical="center" readingOrder="1"/>
    </xf>
    <xf numFmtId="0" fontId="24" fillId="5" borderId="2" xfId="0" applyFont="1" applyFill="1" applyBorder="1" applyAlignment="1">
      <alignment horizontal="left" vertical="center" wrapText="1"/>
    </xf>
    <xf numFmtId="165" fontId="25" fillId="5" borderId="2" xfId="7" applyFont="1" applyFill="1" applyBorder="1" applyAlignment="1">
      <alignment horizontal="center" vertical="center" wrapText="1"/>
    </xf>
    <xf numFmtId="0" fontId="60" fillId="5" borderId="2" xfId="0" applyFont="1" applyFill="1" applyBorder="1" applyAlignment="1" applyProtection="1">
      <alignment horizontal="center" vertical="center" wrapText="1"/>
      <protection locked="0"/>
    </xf>
    <xf numFmtId="0" fontId="26" fillId="5" borderId="0" xfId="1" applyFont="1" applyFill="1" applyAlignment="1">
      <alignment vertical="center"/>
    </xf>
    <xf numFmtId="0" fontId="4" fillId="2" borderId="2" xfId="2" applyFont="1" applyFill="1" applyBorder="1" applyAlignment="1">
      <alignment horizontal="center" vertical="center" wrapText="1"/>
    </xf>
    <xf numFmtId="0" fontId="2" fillId="0" borderId="2" xfId="1" applyBorder="1" applyAlignment="1">
      <alignment horizontal="center" vertical="center" wrapText="1"/>
    </xf>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Alignment="1">
      <alignment horizontal="center" vertical="center"/>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2" fillId="0" borderId="7" xfId="1" applyBorder="1" applyAlignment="1">
      <alignment horizontal="center" vertical="center" wrapText="1"/>
    </xf>
    <xf numFmtId="0" fontId="4" fillId="2" borderId="2" xfId="2" applyFont="1" applyFill="1" applyBorder="1" applyAlignment="1">
      <alignment horizontal="center" vertical="center"/>
    </xf>
    <xf numFmtId="0" fontId="2" fillId="0" borderId="2" xfId="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0" fontId="27" fillId="2" borderId="2" xfId="1" applyFont="1" applyFill="1" applyBorder="1" applyAlignment="1">
      <alignment horizontal="center" vertical="center" wrapText="1"/>
    </xf>
    <xf numFmtId="169" fontId="27" fillId="2" borderId="2" xfId="1" applyNumberFormat="1" applyFont="1" applyFill="1" applyBorder="1" applyAlignment="1">
      <alignment horizontal="center" vertical="center" wrapText="1"/>
    </xf>
    <xf numFmtId="43" fontId="27" fillId="2" borderId="3" xfId="67" applyFont="1" applyFill="1" applyBorder="1" applyAlignment="1">
      <alignment horizontal="center" vertical="center" wrapText="1"/>
    </xf>
    <xf numFmtId="43" fontId="27" fillId="2" borderId="4" xfId="67" applyFont="1" applyFill="1" applyBorder="1" applyAlignment="1">
      <alignment horizontal="center" vertical="center" wrapText="1"/>
    </xf>
    <xf numFmtId="43" fontId="27" fillId="2" borderId="5" xfId="67"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7" xfId="1" applyFont="1" applyFill="1" applyBorder="1" applyAlignment="1">
      <alignment horizontal="center" vertical="center" wrapText="1"/>
    </xf>
    <xf numFmtId="43" fontId="23" fillId="2" borderId="1" xfId="67" applyFont="1" applyFill="1" applyBorder="1" applyAlignment="1">
      <alignment horizontal="center" vertical="center" wrapText="1"/>
    </xf>
    <xf numFmtId="43" fontId="23" fillId="2" borderId="6" xfId="67" applyFont="1" applyFill="1" applyBorder="1" applyAlignment="1">
      <alignment horizontal="center" vertical="center" wrapText="1"/>
    </xf>
    <xf numFmtId="43" fontId="23" fillId="2" borderId="7" xfId="67" applyFont="1" applyFill="1" applyBorder="1" applyAlignment="1">
      <alignment horizontal="center" vertical="center" wrapText="1"/>
    </xf>
    <xf numFmtId="43" fontId="27" fillId="2" borderId="2" xfId="67" applyFont="1" applyFill="1" applyBorder="1" applyAlignment="1">
      <alignment horizontal="center" vertical="center" wrapText="1"/>
    </xf>
    <xf numFmtId="9" fontId="27" fillId="2" borderId="2" xfId="71" applyFont="1" applyFill="1" applyBorder="1" applyAlignment="1">
      <alignment horizontal="center" vertical="center" wrapText="1"/>
    </xf>
    <xf numFmtId="0" fontId="4" fillId="2" borderId="1" xfId="1" applyFont="1" applyFill="1" applyBorder="1" applyAlignment="1">
      <alignment horizontal="center" vertical="center" wrapText="1"/>
    </xf>
    <xf numFmtId="14" fontId="4" fillId="2" borderId="2"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43" fontId="4" fillId="2" borderId="1" xfId="67" applyFont="1" applyFill="1" applyBorder="1" applyAlignment="1">
      <alignment horizontal="center" vertical="center" wrapText="1"/>
    </xf>
    <xf numFmtId="43" fontId="4" fillId="2" borderId="6" xfId="67" applyFont="1" applyFill="1" applyBorder="1" applyAlignment="1">
      <alignment horizontal="center" vertical="center" wrapText="1"/>
    </xf>
  </cellXfs>
  <cellStyles count="79">
    <cellStyle name="Body" xfId="4"/>
    <cellStyle name="Comma" xfId="67" builtinId="3"/>
    <cellStyle name="Comma  - Style1" xfId="5"/>
    <cellStyle name="Comma 10 27" xfId="72"/>
    <cellStyle name="Comma 11 2" xfId="6"/>
    <cellStyle name="Comma 130" xfId="70"/>
    <cellStyle name="Comma 2" xfId="7"/>
    <cellStyle name="Comma 2 2" xfId="8"/>
    <cellStyle name="Comma 2 2 2" xfId="9"/>
    <cellStyle name="Comma 2 3" xfId="10"/>
    <cellStyle name="Comma 2 4" xfId="11"/>
    <cellStyle name="Comma 2 5" xfId="74"/>
    <cellStyle name="Comma 3" xfId="12"/>
    <cellStyle name="Comma 3 2" xfId="13"/>
    <cellStyle name="Comma 4" xfId="14"/>
    <cellStyle name="Comma 4 2" xfId="15"/>
    <cellStyle name="Comma 5" xfId="16"/>
    <cellStyle name="Comma 6" xfId="17"/>
    <cellStyle name="Comma 6 2" xfId="18"/>
    <cellStyle name="Comma 6 3" xfId="19"/>
    <cellStyle name="Comma 6 4" xfId="20"/>
    <cellStyle name="Comma 7" xfId="21"/>
    <cellStyle name="Comma 8" xfId="22"/>
    <cellStyle name="Comma 9" xfId="75"/>
    <cellStyle name="Curren - Style2" xfId="23"/>
    <cellStyle name="Grey" xfId="24"/>
    <cellStyle name="Header1" xfId="25"/>
    <cellStyle name="Header2" xfId="26"/>
    <cellStyle name="Input [yellow]" xfId="27"/>
    <cellStyle name="no dec" xfId="28"/>
    <cellStyle name="Normal" xfId="0" builtinId="0"/>
    <cellStyle name="Normal - Style1" xfId="29"/>
    <cellStyle name="Normal 10" xfId="73"/>
    <cellStyle name="Normal 15" xfId="30"/>
    <cellStyle name="Normal 17" xfId="77"/>
    <cellStyle name="Normal 18" xfId="31"/>
    <cellStyle name="Normal 19" xfId="78"/>
    <cellStyle name="Normal 2" xfId="1"/>
    <cellStyle name="Normal 2 2" xfId="32"/>
    <cellStyle name="Normal 2 2 2" xfId="33"/>
    <cellStyle name="Normal 2 2 2 2" xfId="3"/>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6" xfId="46"/>
    <cellStyle name="Normal 7" xfId="47"/>
    <cellStyle name="Normal 8" xfId="48"/>
    <cellStyle name="Normal 9" xfId="49"/>
    <cellStyle name="Normal_FORMATS 5 YEAR ALOKE 2" xfId="2"/>
    <cellStyle name="Normal_FORMATS 5 YEAR ALOKE 3 2" xfId="69"/>
    <cellStyle name="Percent" xfId="71"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Percent 8" xfId="76"/>
    <cellStyle name="Style 1" xfId="65"/>
    <cellStyle name="Style 2" xfId="66"/>
  </cellStyles>
  <dxfs count="5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ndense val="0"/>
        <extend val="0"/>
        <color rgb="FF9C0006"/>
      </font>
      <fill>
        <patternFill>
          <bgColor rgb="FFFFC7CE"/>
        </patternFill>
      </fill>
    </dxf>
    <dxf>
      <font>
        <condense val="0"/>
        <extend val="0"/>
        <color rgb="FF9C6500"/>
      </font>
      <fill>
        <patternFill>
          <bgColor rgb="FFFFEB9C"/>
        </patternFill>
      </fill>
    </dxf>
    <dxf>
      <font>
        <b/>
        <i/>
        <color rgb="FFFF0000"/>
      </font>
    </dxf>
    <dxf>
      <font>
        <condense val="0"/>
        <extend val="0"/>
        <color rgb="FF006100"/>
      </font>
      <fill>
        <patternFill>
          <bgColor rgb="FFC6EF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F0"/>
      </font>
    </dxf>
    <dxf>
      <font>
        <color rgb="FF9C6500"/>
      </font>
      <fill>
        <patternFill patternType="solid">
          <bgColor rgb="FFFFEB9C"/>
        </patternFill>
      </fill>
    </dxf>
    <dxf>
      <font>
        <color rgb="FF00B050"/>
      </font>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tint="-0.34998626667073579"/>
        </patternFill>
      </fill>
    </dxf>
    <dxf>
      <font>
        <b val="0"/>
        <i/>
        <color rgb="FFFF0000"/>
      </font>
      <fill>
        <patternFill patternType="none"/>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6"/>
  <sheetViews>
    <sheetView showGridLines="0" tabSelected="1" view="pageBreakPreview" zoomScale="80" zoomScaleSheetLayoutView="80" workbookViewId="0">
      <pane xSplit="3" ySplit="9" topLeftCell="D10" activePane="bottomRight" state="frozen"/>
      <selection activeCell="B2" sqref="B2:Q2"/>
      <selection pane="topRight" activeCell="B2" sqref="B2:Q2"/>
      <selection pane="bottomLeft" activeCell="B2" sqref="B2:Q2"/>
      <selection pane="bottomRight" activeCell="K11" sqref="K11:L11"/>
    </sheetView>
  </sheetViews>
  <sheetFormatPr defaultColWidth="9.140625" defaultRowHeight="15" x14ac:dyDescent="0.25"/>
  <cols>
    <col min="1" max="1" width="4.140625" style="1" customWidth="1"/>
    <col min="2" max="2" width="6.28515625" style="1" customWidth="1"/>
    <col min="3" max="3" width="46.5703125" style="1" customWidth="1"/>
    <col min="4" max="4" width="13.7109375" style="1" bestFit="1" customWidth="1"/>
    <col min="5" max="5" width="12.5703125" style="1" bestFit="1" customWidth="1"/>
    <col min="6" max="6" width="13.42578125" style="1" bestFit="1" customWidth="1"/>
    <col min="7" max="9" width="13.42578125" style="1" customWidth="1"/>
    <col min="10" max="10" width="13.7109375" style="1" customWidth="1"/>
    <col min="11" max="11" width="12.5703125" style="1" customWidth="1"/>
    <col min="12" max="12" width="11.85546875" style="1" customWidth="1"/>
    <col min="13" max="13" width="13.85546875" style="1" customWidth="1"/>
    <col min="14" max="14" width="20.28515625" style="1" customWidth="1"/>
    <col min="15" max="19" width="11.85546875" style="1" customWidth="1"/>
    <col min="20" max="20" width="11.7109375" style="1" bestFit="1" customWidth="1"/>
    <col min="21" max="16384" width="9.140625" style="1"/>
  </cols>
  <sheetData>
    <row r="1" spans="2:20" x14ac:dyDescent="0.25">
      <c r="B1" s="2"/>
    </row>
    <row r="2" spans="2:20" x14ac:dyDescent="0.25">
      <c r="B2" s="669" t="str">
        <f>'F4.2'!D1</f>
        <v>MSPGCL: Koradi 8-10</v>
      </c>
      <c r="C2" s="670"/>
      <c r="D2" s="670"/>
      <c r="E2" s="670"/>
      <c r="F2" s="670"/>
      <c r="G2" s="670"/>
      <c r="H2" s="670"/>
      <c r="I2" s="670"/>
      <c r="J2" s="670"/>
      <c r="K2" s="670"/>
      <c r="L2" s="670"/>
      <c r="M2" s="670"/>
      <c r="N2" s="670"/>
      <c r="O2" s="3"/>
    </row>
    <row r="3" spans="2:20" x14ac:dyDescent="0.25">
      <c r="B3" s="671" t="s">
        <v>0</v>
      </c>
      <c r="C3" s="670"/>
      <c r="D3" s="670"/>
      <c r="E3" s="670"/>
      <c r="F3" s="670"/>
      <c r="G3" s="670"/>
      <c r="H3" s="670"/>
      <c r="I3" s="670"/>
      <c r="J3" s="670"/>
      <c r="K3" s="670"/>
      <c r="L3" s="670"/>
      <c r="M3" s="670"/>
      <c r="N3" s="670"/>
      <c r="O3" s="4"/>
    </row>
    <row r="4" spans="2:20" x14ac:dyDescent="0.25">
      <c r="B4" s="671" t="s">
        <v>1</v>
      </c>
      <c r="C4" s="670"/>
      <c r="D4" s="670"/>
      <c r="E4" s="670"/>
      <c r="F4" s="670"/>
      <c r="G4" s="670"/>
      <c r="H4" s="670"/>
      <c r="I4" s="670"/>
      <c r="J4" s="670"/>
      <c r="K4" s="670"/>
      <c r="L4" s="670"/>
      <c r="M4" s="670"/>
      <c r="N4" s="670"/>
      <c r="O4" s="670"/>
    </row>
    <row r="5" spans="2:20" x14ac:dyDescent="0.25">
      <c r="B5" s="20"/>
      <c r="C5" s="19"/>
      <c r="D5" s="19"/>
      <c r="E5" s="19"/>
      <c r="F5" s="19"/>
      <c r="G5" s="19"/>
      <c r="H5" s="19"/>
      <c r="I5" s="19"/>
      <c r="J5" s="19"/>
      <c r="K5" s="19"/>
      <c r="L5" s="19"/>
      <c r="M5" s="19"/>
      <c r="N5" s="19"/>
      <c r="O5" s="19"/>
    </row>
    <row r="6" spans="2:20" x14ac:dyDescent="0.25">
      <c r="T6" s="5" t="s">
        <v>2</v>
      </c>
    </row>
    <row r="7" spans="2:20" s="6" customFormat="1" ht="15" customHeight="1" x14ac:dyDescent="0.25">
      <c r="B7" s="672" t="s">
        <v>3</v>
      </c>
      <c r="C7" s="675" t="s">
        <v>4</v>
      </c>
      <c r="D7" s="677" t="s">
        <v>8</v>
      </c>
      <c r="E7" s="678"/>
      <c r="F7" s="679"/>
      <c r="G7" s="677" t="s">
        <v>9</v>
      </c>
      <c r="H7" s="678"/>
      <c r="I7" s="679"/>
      <c r="J7" s="677" t="s">
        <v>10</v>
      </c>
      <c r="K7" s="678"/>
      <c r="L7" s="678"/>
      <c r="M7" s="678"/>
      <c r="N7" s="679"/>
      <c r="O7" s="667" t="s">
        <v>785</v>
      </c>
      <c r="P7" s="667"/>
      <c r="Q7" s="667"/>
      <c r="R7" s="667"/>
      <c r="S7" s="667"/>
      <c r="T7" s="667" t="s">
        <v>11</v>
      </c>
    </row>
    <row r="8" spans="2:20" s="6" customFormat="1" ht="28.5" x14ac:dyDescent="0.25">
      <c r="B8" s="673"/>
      <c r="C8" s="675"/>
      <c r="D8" s="7" t="s">
        <v>355</v>
      </c>
      <c r="E8" s="7" t="s">
        <v>12</v>
      </c>
      <c r="F8" s="7" t="s">
        <v>13</v>
      </c>
      <c r="G8" s="7" t="s">
        <v>355</v>
      </c>
      <c r="H8" s="7" t="s">
        <v>12</v>
      </c>
      <c r="I8" s="7" t="s">
        <v>13</v>
      </c>
      <c r="J8" s="7" t="s">
        <v>355</v>
      </c>
      <c r="K8" s="7" t="s">
        <v>14</v>
      </c>
      <c r="L8" s="7" t="s">
        <v>15</v>
      </c>
      <c r="M8" s="7" t="s">
        <v>16</v>
      </c>
      <c r="N8" s="7" t="s">
        <v>17</v>
      </c>
      <c r="O8" s="440" t="s">
        <v>360</v>
      </c>
      <c r="P8" s="440" t="s">
        <v>361</v>
      </c>
      <c r="Q8" s="440" t="s">
        <v>362</v>
      </c>
      <c r="R8" s="440" t="s">
        <v>465</v>
      </c>
      <c r="S8" s="440" t="s">
        <v>466</v>
      </c>
      <c r="T8" s="667"/>
    </row>
    <row r="9" spans="2:20" s="6" customFormat="1" x14ac:dyDescent="0.25">
      <c r="B9" s="674"/>
      <c r="C9" s="676"/>
      <c r="D9" s="281" t="s">
        <v>18</v>
      </c>
      <c r="E9" s="281" t="s">
        <v>19</v>
      </c>
      <c r="F9" s="281" t="s">
        <v>20</v>
      </c>
      <c r="G9" s="281" t="s">
        <v>21</v>
      </c>
      <c r="H9" s="281" t="s">
        <v>22</v>
      </c>
      <c r="I9" s="281" t="s">
        <v>23</v>
      </c>
      <c r="J9" s="281" t="s">
        <v>24</v>
      </c>
      <c r="K9" s="281" t="s">
        <v>25</v>
      </c>
      <c r="L9" s="281" t="s">
        <v>356</v>
      </c>
      <c r="M9" s="281" t="s">
        <v>357</v>
      </c>
      <c r="N9" s="281" t="s">
        <v>358</v>
      </c>
      <c r="O9" s="440" t="s">
        <v>786</v>
      </c>
      <c r="P9" s="440" t="s">
        <v>786</v>
      </c>
      <c r="Q9" s="440" t="s">
        <v>786</v>
      </c>
      <c r="R9" s="440" t="s">
        <v>786</v>
      </c>
      <c r="S9" s="440" t="s">
        <v>786</v>
      </c>
      <c r="T9" s="668"/>
    </row>
    <row r="10" spans="2:20" s="8" customFormat="1" x14ac:dyDescent="0.25">
      <c r="B10" s="9">
        <v>1</v>
      </c>
      <c r="C10" s="10" t="s">
        <v>26</v>
      </c>
      <c r="D10" s="43"/>
      <c r="E10" s="41">
        <f>'F4.2'!U482</f>
        <v>138.96205264100004</v>
      </c>
      <c r="F10" s="41">
        <f>E10-D10</f>
        <v>138.96205264100004</v>
      </c>
      <c r="G10" s="43"/>
      <c r="H10" s="41">
        <f>'F4.2'!V482</f>
        <v>42.863293878</v>
      </c>
      <c r="I10" s="41">
        <f>H10-G10</f>
        <v>42.863293878</v>
      </c>
      <c r="J10" s="46"/>
      <c r="K10" s="51"/>
      <c r="L10" s="51"/>
      <c r="M10" s="47">
        <f>'F4.2'!W482</f>
        <v>574.30879999999979</v>
      </c>
      <c r="N10" s="41">
        <f>M10-J10</f>
        <v>574.30879999999979</v>
      </c>
      <c r="O10" s="587">
        <f>'F4.2'!X482</f>
        <v>2577.9687943999998</v>
      </c>
      <c r="P10" s="587">
        <f>'F4.2'!Y482</f>
        <v>1452.8400000000001</v>
      </c>
      <c r="Q10" s="587">
        <f>'F4.2'!Z482</f>
        <v>569.55999999999995</v>
      </c>
      <c r="R10" s="587">
        <f>'F4.2'!AA482</f>
        <v>219.95400000000001</v>
      </c>
      <c r="S10" s="587">
        <f>'F4.2'!AB482</f>
        <v>122.86</v>
      </c>
      <c r="T10" s="11"/>
    </row>
    <row r="11" spans="2:20" s="8" customFormat="1" x14ac:dyDescent="0.25">
      <c r="B11" s="9">
        <f>B10+1</f>
        <v>2</v>
      </c>
      <c r="C11" s="12" t="s">
        <v>27</v>
      </c>
      <c r="D11" s="44">
        <v>306.92</v>
      </c>
      <c r="E11" s="42">
        <f>'F4.2'!AT482</f>
        <v>93.690593112000016</v>
      </c>
      <c r="F11" s="41">
        <f t="shared" ref="F11:F12" si="0">E11-D11</f>
        <v>-213.229406888</v>
      </c>
      <c r="G11" s="44">
        <v>41.59</v>
      </c>
      <c r="H11" s="42">
        <f>'F4.2'!AU482</f>
        <v>31.899618777000001</v>
      </c>
      <c r="I11" s="41">
        <f>H11-G11</f>
        <v>-9.6903812230000028</v>
      </c>
      <c r="J11" s="48">
        <v>997</v>
      </c>
      <c r="K11" s="49">
        <v>5.22</v>
      </c>
      <c r="L11" s="588">
        <v>569.09</v>
      </c>
      <c r="M11" s="50">
        <f>'F4.2'!AV482</f>
        <v>574.30879999999979</v>
      </c>
      <c r="N11" s="41">
        <f t="shared" ref="N11:N12" si="1">M11-J11</f>
        <v>-422.69120000000021</v>
      </c>
      <c r="O11" s="588">
        <f>'F4.2'!AW482</f>
        <v>2585.8687943999998</v>
      </c>
      <c r="P11" s="588">
        <f>'F4.2'!AX482</f>
        <v>1639.8400000000001</v>
      </c>
      <c r="Q11" s="588">
        <f>'F4.2'!AY482</f>
        <v>654.49999999999989</v>
      </c>
      <c r="R11" s="588">
        <f>'F4.2'!AZ482</f>
        <v>219.95400000000001</v>
      </c>
      <c r="S11" s="588">
        <f>'F4.2'!BA482</f>
        <v>122.86</v>
      </c>
      <c r="T11" s="12"/>
    </row>
    <row r="12" spans="2:20" s="8" customFormat="1" x14ac:dyDescent="0.25">
      <c r="B12" s="9">
        <f t="shared" ref="B12:B13" si="2">B11+1</f>
        <v>3</v>
      </c>
      <c r="C12" s="12" t="s">
        <v>28</v>
      </c>
      <c r="D12" s="44"/>
      <c r="E12" s="44"/>
      <c r="F12" s="41">
        <f t="shared" si="0"/>
        <v>0</v>
      </c>
      <c r="G12" s="44"/>
      <c r="H12" s="44"/>
      <c r="I12" s="41">
        <f t="shared" ref="I12" si="3">H12-G12</f>
        <v>0</v>
      </c>
      <c r="J12" s="48"/>
      <c r="K12" s="49"/>
      <c r="L12" s="588"/>
      <c r="M12" s="49"/>
      <c r="N12" s="41">
        <f t="shared" si="1"/>
        <v>0</v>
      </c>
      <c r="O12" s="49"/>
      <c r="P12" s="49"/>
      <c r="Q12" s="49"/>
      <c r="R12" s="49"/>
      <c r="S12" s="49"/>
      <c r="T12" s="12"/>
    </row>
    <row r="13" spans="2:20" s="8" customFormat="1" x14ac:dyDescent="0.25">
      <c r="B13" s="9">
        <f t="shared" si="2"/>
        <v>4</v>
      </c>
      <c r="C13" s="12" t="s">
        <v>29</v>
      </c>
      <c r="D13" s="42">
        <f>SUM(D11:D12)</f>
        <v>306.92</v>
      </c>
      <c r="E13" s="42">
        <f t="shared" ref="E13:T13" si="4">SUM(E11:E12)</f>
        <v>93.690593112000016</v>
      </c>
      <c r="F13" s="42">
        <f t="shared" si="4"/>
        <v>-213.229406888</v>
      </c>
      <c r="G13" s="42">
        <f t="shared" si="4"/>
        <v>41.59</v>
      </c>
      <c r="H13" s="42">
        <f t="shared" si="4"/>
        <v>31.899618777000001</v>
      </c>
      <c r="I13" s="42">
        <f t="shared" si="4"/>
        <v>-9.6903812230000028</v>
      </c>
      <c r="J13" s="42">
        <f t="shared" si="4"/>
        <v>997</v>
      </c>
      <c r="K13" s="42">
        <f t="shared" si="4"/>
        <v>5.22</v>
      </c>
      <c r="L13" s="42">
        <f t="shared" si="4"/>
        <v>569.09</v>
      </c>
      <c r="M13" s="42">
        <f t="shared" si="4"/>
        <v>574.30879999999979</v>
      </c>
      <c r="N13" s="42">
        <f t="shared" si="4"/>
        <v>-422.69120000000021</v>
      </c>
      <c r="O13" s="42">
        <f t="shared" si="4"/>
        <v>2585.8687943999998</v>
      </c>
      <c r="P13" s="42">
        <f t="shared" si="4"/>
        <v>1639.8400000000001</v>
      </c>
      <c r="Q13" s="42">
        <f t="shared" si="4"/>
        <v>654.49999999999989</v>
      </c>
      <c r="R13" s="42">
        <f t="shared" si="4"/>
        <v>219.95400000000001</v>
      </c>
      <c r="S13" s="42">
        <f t="shared" si="4"/>
        <v>122.86</v>
      </c>
      <c r="T13" s="42">
        <f t="shared" si="4"/>
        <v>0</v>
      </c>
    </row>
    <row r="14" spans="2:20" s="4" customFormat="1" x14ac:dyDescent="0.25">
      <c r="B14" s="13"/>
      <c r="C14" s="14"/>
      <c r="D14" s="14"/>
      <c r="E14" s="14"/>
      <c r="F14" s="14"/>
      <c r="G14" s="14"/>
      <c r="H14" s="14"/>
      <c r="I14" s="14"/>
      <c r="J14" s="15"/>
      <c r="K14" s="15"/>
      <c r="L14" s="15"/>
      <c r="M14" s="15"/>
      <c r="N14" s="15"/>
      <c r="O14" s="15"/>
    </row>
    <row r="15" spans="2:20" x14ac:dyDescent="0.25">
      <c r="B15" s="6" t="s">
        <v>363</v>
      </c>
    </row>
    <row r="16" spans="2:20" x14ac:dyDescent="0.25">
      <c r="B16" s="6"/>
      <c r="C16" s="1" t="s">
        <v>30</v>
      </c>
    </row>
  </sheetData>
  <mergeCells count="10">
    <mergeCell ref="T7:T9"/>
    <mergeCell ref="B2:N2"/>
    <mergeCell ref="B3:N3"/>
    <mergeCell ref="B4:O4"/>
    <mergeCell ref="B7:B9"/>
    <mergeCell ref="C7:C9"/>
    <mergeCell ref="D7:F7"/>
    <mergeCell ref="G7:I7"/>
    <mergeCell ref="J7:N7"/>
    <mergeCell ref="O7:S7"/>
  </mergeCells>
  <pageMargins left="1.02" right="0.25" top="1" bottom="1" header="0.25" footer="0.25"/>
  <pageSetup paperSize="9" scale="47" orientation="landscape" r:id="rId1"/>
  <headerFooter alignWithMargins="0">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8"/>
  <sheetViews>
    <sheetView view="pageBreakPreview" zoomScale="70" zoomScaleNormal="70" zoomScaleSheetLayoutView="70" workbookViewId="0">
      <pane xSplit="2" ySplit="6" topLeftCell="I7" activePane="bottomRight" state="frozen"/>
      <selection activeCell="B2" sqref="B2:Q2"/>
      <selection pane="topRight" activeCell="B2" sqref="B2:Q2"/>
      <selection pane="bottomLeft" activeCell="B2" sqref="B2:Q2"/>
      <selection pane="bottomRight" activeCell="N11" sqref="N11"/>
    </sheetView>
  </sheetViews>
  <sheetFormatPr defaultColWidth="9.140625" defaultRowHeight="15" x14ac:dyDescent="0.25"/>
  <cols>
    <col min="1" max="1" width="8.28515625" style="21" customWidth="1"/>
    <col min="2" max="2" width="69.42578125" style="17" customWidth="1"/>
    <col min="3" max="3" width="15.7109375" style="17" customWidth="1"/>
    <col min="4" max="4" width="37.42578125" style="17" customWidth="1"/>
    <col min="5" max="5" width="15.7109375" style="17" customWidth="1"/>
    <col min="6" max="6" width="20.28515625" style="1" bestFit="1" customWidth="1"/>
    <col min="7" max="7" width="15.5703125" style="1" customWidth="1"/>
    <col min="8" max="8" width="14.28515625" style="1" customWidth="1"/>
    <col min="9" max="13" width="15.42578125" style="1" customWidth="1"/>
    <col min="14" max="14" width="18.85546875" style="1" customWidth="1"/>
    <col min="15" max="15" width="22.7109375" style="1" bestFit="1" customWidth="1"/>
    <col min="16" max="16" width="19" style="1" bestFit="1" customWidth="1"/>
    <col min="17" max="18" width="16.42578125" style="1" customWidth="1"/>
    <col min="19" max="19" width="20.7109375" style="17" bestFit="1"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45" ht="13.9" x14ac:dyDescent="0.25">
      <c r="D1" s="52" t="str">
        <f>'F4.2'!D1</f>
        <v>MSPGCL: Koradi 8-10</v>
      </c>
    </row>
    <row r="2" spans="1:45" ht="13.9" x14ac:dyDescent="0.25">
      <c r="D2" s="20" t="s">
        <v>0</v>
      </c>
    </row>
    <row r="3" spans="1:45" ht="17.45" x14ac:dyDescent="0.3">
      <c r="B3" s="18" t="s">
        <v>31</v>
      </c>
      <c r="D3" s="53" t="s">
        <v>92</v>
      </c>
      <c r="F3" s="16"/>
      <c r="G3" s="45"/>
      <c r="H3" s="45"/>
      <c r="I3" s="45"/>
      <c r="J3" s="45"/>
      <c r="K3" s="45"/>
      <c r="L3" s="45"/>
      <c r="M3" s="16"/>
      <c r="N3" s="16"/>
      <c r="O3" s="16"/>
      <c r="P3" s="16"/>
      <c r="Q3" s="16"/>
      <c r="R3" s="16"/>
      <c r="S3" s="23" t="s">
        <v>2</v>
      </c>
      <c r="T3" s="16"/>
      <c r="U3" s="16"/>
      <c r="V3" s="16"/>
      <c r="W3" s="16"/>
      <c r="X3" s="16"/>
      <c r="Y3" s="16"/>
      <c r="Z3" s="16"/>
      <c r="AA3" s="16"/>
      <c r="AB3" s="16"/>
    </row>
    <row r="4" spans="1:45" s="8" customFormat="1" x14ac:dyDescent="0.25">
      <c r="A4" s="680" t="s">
        <v>3</v>
      </c>
      <c r="B4" s="681" t="s">
        <v>32</v>
      </c>
      <c r="C4" s="681" t="s">
        <v>33</v>
      </c>
      <c r="D4" s="681" t="s">
        <v>34</v>
      </c>
      <c r="E4" s="681" t="s">
        <v>35</v>
      </c>
      <c r="F4" s="682" t="s">
        <v>36</v>
      </c>
      <c r="G4" s="683" t="s">
        <v>37</v>
      </c>
      <c r="H4" s="684"/>
      <c r="I4" s="685"/>
      <c r="J4" s="683" t="s">
        <v>38</v>
      </c>
      <c r="K4" s="684"/>
      <c r="L4" s="685"/>
      <c r="M4" s="682" t="s">
        <v>39</v>
      </c>
      <c r="N4" s="682"/>
      <c r="O4" s="682"/>
      <c r="P4" s="682"/>
      <c r="Q4" s="682"/>
      <c r="R4" s="682"/>
      <c r="S4" s="682"/>
    </row>
    <row r="5" spans="1:45" s="8" customFormat="1" x14ac:dyDescent="0.25">
      <c r="A5" s="680"/>
      <c r="B5" s="681"/>
      <c r="C5" s="681"/>
      <c r="D5" s="681"/>
      <c r="E5" s="681"/>
      <c r="F5" s="682"/>
      <c r="G5" s="686" t="s">
        <v>40</v>
      </c>
      <c r="H5" s="686" t="s">
        <v>41</v>
      </c>
      <c r="I5" s="686" t="s">
        <v>42</v>
      </c>
      <c r="J5" s="686" t="s">
        <v>40</v>
      </c>
      <c r="K5" s="686" t="s">
        <v>41</v>
      </c>
      <c r="L5" s="686" t="s">
        <v>43</v>
      </c>
      <c r="M5" s="688" t="s">
        <v>44</v>
      </c>
      <c r="N5" s="682" t="s">
        <v>45</v>
      </c>
      <c r="O5" s="689" t="s">
        <v>46</v>
      </c>
      <c r="P5" s="689"/>
      <c r="Q5" s="689"/>
      <c r="R5" s="689"/>
      <c r="S5" s="689"/>
    </row>
    <row r="6" spans="1:45" ht="28.5" x14ac:dyDescent="0.25">
      <c r="A6" s="680"/>
      <c r="B6" s="681"/>
      <c r="C6" s="681"/>
      <c r="D6" s="681"/>
      <c r="E6" s="681"/>
      <c r="F6" s="682"/>
      <c r="G6" s="687"/>
      <c r="H6" s="687"/>
      <c r="I6" s="687"/>
      <c r="J6" s="687"/>
      <c r="K6" s="687"/>
      <c r="L6" s="687"/>
      <c r="M6" s="688"/>
      <c r="N6" s="682"/>
      <c r="O6" s="22" t="s">
        <v>47</v>
      </c>
      <c r="P6" s="22" t="s">
        <v>48</v>
      </c>
      <c r="Q6" s="22" t="s">
        <v>49</v>
      </c>
      <c r="R6" s="22" t="s">
        <v>50</v>
      </c>
      <c r="S6" s="290" t="s">
        <v>51</v>
      </c>
    </row>
    <row r="7" spans="1:45" x14ac:dyDescent="0.25">
      <c r="A7" s="26"/>
      <c r="B7" s="25"/>
      <c r="C7" s="25"/>
      <c r="D7" s="25"/>
      <c r="E7" s="25"/>
      <c r="F7" s="24"/>
      <c r="G7" s="27"/>
      <c r="H7" s="27"/>
      <c r="I7" s="27"/>
      <c r="J7" s="27"/>
      <c r="K7" s="27"/>
      <c r="L7" s="27"/>
      <c r="M7" s="27"/>
      <c r="N7" s="24"/>
      <c r="O7" s="24"/>
      <c r="P7" s="24"/>
      <c r="Q7" s="24"/>
      <c r="R7" s="24"/>
      <c r="S7" s="291"/>
    </row>
    <row r="8" spans="1:45" s="58" customFormat="1" ht="31.5" x14ac:dyDescent="0.25">
      <c r="A8" s="282">
        <f>'F4.2'!A112</f>
        <v>9</v>
      </c>
      <c r="B8" s="283" t="str">
        <f>'F4.2'!B112</f>
        <v>Flue Gas Desulphurization FGD is for Unit 8, 9, 10 of 3x660MW Koradi TPS</v>
      </c>
      <c r="C8" s="282" t="str">
        <f>'F4.2'!C112</f>
        <v>DPR</v>
      </c>
      <c r="D8" s="282" t="str">
        <f>'F4.2'!D112</f>
        <v>MERC/CAPEX/FY 2020-21/WFH/SBR/05</v>
      </c>
      <c r="E8" s="284">
        <f>'F4.2'!F112</f>
        <v>43982</v>
      </c>
      <c r="F8" s="282">
        <f>'F4.2'!O112</f>
        <v>0</v>
      </c>
      <c r="G8" s="284">
        <f>E8</f>
        <v>43982</v>
      </c>
      <c r="H8" s="285"/>
      <c r="I8" s="284" t="str">
        <f>IF('F4.2'!L112=0,"-",'F4.2'!L112)</f>
        <v>-</v>
      </c>
      <c r="J8" s="284" t="str">
        <f>IF('F4.2'!M112=0,"-",'F4.2'!M112)</f>
        <v>-</v>
      </c>
      <c r="K8" s="210"/>
      <c r="L8" s="284" t="str">
        <f>IF('F4.2'!N112=0,"-",'F4.2'!N112)</f>
        <v>-</v>
      </c>
      <c r="M8" s="286">
        <f>IF(C8="DPR",0,'F4.2'!H112)</f>
        <v>0</v>
      </c>
      <c r="N8" s="286">
        <f>SUM('F4.2'!T112:V112)</f>
        <v>0</v>
      </c>
      <c r="O8" s="46"/>
      <c r="P8" s="287">
        <f>M8-N8</f>
        <v>0</v>
      </c>
      <c r="Q8" s="287"/>
      <c r="R8" s="288"/>
      <c r="S8" s="288">
        <f>IF(SUM(O8:R8)=0,M8-N8,SUM(O8:R8))</f>
        <v>0</v>
      </c>
      <c r="T8" s="292"/>
      <c r="U8" s="293"/>
      <c r="V8" s="293"/>
      <c r="W8" s="293"/>
      <c r="X8" s="294"/>
      <c r="Y8" s="294"/>
      <c r="Z8" s="295"/>
      <c r="AA8" s="295"/>
      <c r="AB8" s="295"/>
      <c r="AC8" s="295"/>
      <c r="AD8" s="295"/>
      <c r="AE8" s="296"/>
      <c r="AF8" s="296"/>
      <c r="AG8" s="293"/>
      <c r="AH8" s="293"/>
      <c r="AI8" s="292"/>
      <c r="AJ8" s="293"/>
      <c r="AK8" s="293"/>
      <c r="AL8" s="293"/>
      <c r="AM8" s="293"/>
      <c r="AN8" s="8"/>
      <c r="AO8" s="297"/>
      <c r="AP8" s="289"/>
      <c r="AQ8" s="289"/>
      <c r="AS8" s="64"/>
    </row>
    <row r="9" spans="1:45" s="307" customFormat="1" x14ac:dyDescent="0.25">
      <c r="A9" s="298">
        <f>'F4.2'!A113</f>
        <v>9.1</v>
      </c>
      <c r="B9" s="299" t="str">
        <f>'F4.2'!B113</f>
        <v>Flue Gas Desulphurization is for Unit 8, 9, 10 of 3x660MW Koradi TPS</v>
      </c>
      <c r="C9" s="300" t="str">
        <f>'F4.2'!C113</f>
        <v>Scheme</v>
      </c>
      <c r="D9" s="298" t="str">
        <f>'F4.2'!D113</f>
        <v>MERC/CAPEX/FY 2020-21/WFH/SBR/05</v>
      </c>
      <c r="E9" s="301">
        <f>'F4.2'!F113</f>
        <v>43982</v>
      </c>
      <c r="F9" s="302">
        <f>'F4.2'!O113</f>
        <v>0</v>
      </c>
      <c r="G9" s="303">
        <f t="shared" ref="G9:G26" si="0">E9</f>
        <v>43982</v>
      </c>
      <c r="H9" s="303"/>
      <c r="I9" s="303" t="str">
        <f>IF('F4.2'!L113=0,"-",'F4.2'!L113)</f>
        <v>-</v>
      </c>
      <c r="J9" s="303" t="str">
        <f>IF('F4.2'!M113=0,"-",'F4.2'!M113)</f>
        <v>-</v>
      </c>
      <c r="K9" s="303"/>
      <c r="L9" s="303" t="str">
        <f>IF('F4.2'!N113=0,"-",'F4.2'!N113)</f>
        <v>-</v>
      </c>
      <c r="M9" s="304">
        <f>IF(C9="DPR",0,'F4.2'!H113)</f>
        <v>847.78000000000009</v>
      </c>
      <c r="N9" s="304">
        <f>SUM('F4.2'!T113:V113)</f>
        <v>0</v>
      </c>
      <c r="O9" s="302"/>
      <c r="P9" s="305">
        <f t="shared" ref="P9:P26" si="1">M9-N9</f>
        <v>847.78000000000009</v>
      </c>
      <c r="Q9" s="302"/>
      <c r="R9" s="302"/>
      <c r="S9" s="306">
        <f t="shared" ref="S9:S26" si="2">IF(SUM(O9:R9)=0,M9-N9,SUM(O9:R9))</f>
        <v>847.78000000000009</v>
      </c>
    </row>
    <row r="10" spans="1:45" s="307" customFormat="1" x14ac:dyDescent="0.25">
      <c r="A10" s="298">
        <f>'F4.2'!A114</f>
        <v>0</v>
      </c>
      <c r="B10" s="299" t="str">
        <f>'F4.2'!B114</f>
        <v>IDC</v>
      </c>
      <c r="C10" s="300" t="str">
        <f>'F4.2'!C114</f>
        <v>IDC</v>
      </c>
      <c r="D10" s="298" t="str">
        <f>'F4.2'!D114</f>
        <v>MERC/CAPEX/FY 2020-21/WFH/SBR/05</v>
      </c>
      <c r="E10" s="301">
        <f>'F4.2'!F114</f>
        <v>43982</v>
      </c>
      <c r="F10" s="302">
        <f>'F4.2'!O114</f>
        <v>0</v>
      </c>
      <c r="G10" s="303">
        <f t="shared" si="0"/>
        <v>43982</v>
      </c>
      <c r="H10" s="303"/>
      <c r="I10" s="303" t="str">
        <f>IF('F4.2'!L114=0,"-",'F4.2'!L114)</f>
        <v>-</v>
      </c>
      <c r="J10" s="303" t="str">
        <f>IF('F4.2'!M114=0,"-",'F4.2'!M114)</f>
        <v>-</v>
      </c>
      <c r="K10" s="303"/>
      <c r="L10" s="303" t="str">
        <f>IF('F4.2'!N114=0,"-",'F4.2'!N114)</f>
        <v>-</v>
      </c>
      <c r="M10" s="304">
        <f>IF(C10="DPR",0,'F4.2'!H114)</f>
        <v>92.22</v>
      </c>
      <c r="N10" s="304">
        <f>SUM('F4.2'!T114:V114)</f>
        <v>0</v>
      </c>
      <c r="O10" s="302"/>
      <c r="P10" s="305">
        <f t="shared" si="1"/>
        <v>92.22</v>
      </c>
      <c r="Q10" s="302"/>
      <c r="R10" s="302"/>
      <c r="S10" s="306">
        <f t="shared" si="2"/>
        <v>92.22</v>
      </c>
    </row>
    <row r="11" spans="1:45" ht="15" customHeight="1" x14ac:dyDescent="0.25">
      <c r="A11" s="282" t="str">
        <f>'F4.2'!A115</f>
        <v>HO DPR 13</v>
      </c>
      <c r="B11" s="283" t="str">
        <f>'F4.2'!B115</f>
        <v>Construction of new admin building at Vidyut Bhavan, Katol Road, Nagpur</v>
      </c>
      <c r="C11" s="282" t="str">
        <f>'F4.2'!C115</f>
        <v>DPR</v>
      </c>
      <c r="D11" s="282" t="str">
        <f>'F4.2'!D115</f>
        <v>MERC/Capex/2021-2022/MSPGCL/063</v>
      </c>
      <c r="E11" s="284">
        <f>'F4.2'!F115</f>
        <v>44610</v>
      </c>
      <c r="F11" s="282">
        <f>'F4.2'!O115</f>
        <v>0</v>
      </c>
      <c r="G11" s="284">
        <f t="shared" si="0"/>
        <v>44610</v>
      </c>
      <c r="H11" s="285"/>
      <c r="I11" s="284" t="str">
        <f>IF('F4.2'!L115=0,"-",'F4.2'!L115)</f>
        <v>-</v>
      </c>
      <c r="J11" s="284" t="str">
        <f>IF('F4.2'!M115=0,"-",'F4.2'!M115)</f>
        <v>-</v>
      </c>
      <c r="K11" s="210"/>
      <c r="L11" s="284" t="str">
        <f>IF('F4.2'!N115=0,"-",'F4.2'!N115)</f>
        <v>-</v>
      </c>
      <c r="M11" s="286">
        <f>IF(C11="DPR",0,'F4.2'!H115)</f>
        <v>0</v>
      </c>
      <c r="N11" s="286">
        <f>SUM('F4.2'!T115:V115)</f>
        <v>0</v>
      </c>
      <c r="O11" s="46"/>
      <c r="P11" s="287">
        <f t="shared" si="1"/>
        <v>0</v>
      </c>
      <c r="Q11" s="287"/>
      <c r="R11" s="288"/>
      <c r="S11" s="288">
        <f t="shared" si="2"/>
        <v>0</v>
      </c>
    </row>
    <row r="12" spans="1:45" s="307" customFormat="1" ht="30" x14ac:dyDescent="0.25">
      <c r="A12" s="298" t="str">
        <f>'F4.2'!A116</f>
        <v>HO DPR 13.1</v>
      </c>
      <c r="B12" s="299" t="str">
        <f>'F4.2'!B116</f>
        <v>Construction of new admin building at Vidyut Bhavan, Katol Road, Nagpur</v>
      </c>
      <c r="C12" s="300">
        <f>'F4.2'!C116</f>
        <v>0</v>
      </c>
      <c r="D12" s="298">
        <f>'F4.2'!D116</f>
        <v>0</v>
      </c>
      <c r="E12" s="301">
        <f>'F4.2'!F116</f>
        <v>44610</v>
      </c>
      <c r="F12" s="302">
        <f>'F4.2'!O116</f>
        <v>0</v>
      </c>
      <c r="G12" s="303">
        <f t="shared" si="0"/>
        <v>44610</v>
      </c>
      <c r="H12" s="303"/>
      <c r="I12" s="303" t="str">
        <f>IF('F4.2'!L116=0,"-",'F4.2'!L116)</f>
        <v>-</v>
      </c>
      <c r="J12" s="303" t="str">
        <f>IF('F4.2'!M116=0,"-",'F4.2'!M116)</f>
        <v>-</v>
      </c>
      <c r="K12" s="303"/>
      <c r="L12" s="303" t="str">
        <f>IF('F4.2'!N116=0,"-",'F4.2'!N116)</f>
        <v>-</v>
      </c>
      <c r="M12" s="304">
        <f>IF(C12="DPR",0,'F4.2'!H116)</f>
        <v>54.24</v>
      </c>
      <c r="N12" s="304">
        <f>SUM('F4.2'!T116:V116)</f>
        <v>0</v>
      </c>
      <c r="O12" s="302"/>
      <c r="P12" s="305">
        <f t="shared" si="1"/>
        <v>54.24</v>
      </c>
      <c r="Q12" s="302"/>
      <c r="R12" s="302"/>
      <c r="S12" s="306">
        <f t="shared" si="2"/>
        <v>54.24</v>
      </c>
    </row>
    <row r="13" spans="1:45" s="307" customFormat="1" x14ac:dyDescent="0.25">
      <c r="A13" s="298">
        <f>'F4.2'!A117</f>
        <v>0</v>
      </c>
      <c r="B13" s="299" t="str">
        <f>'F4.2'!B117</f>
        <v>IDC</v>
      </c>
      <c r="C13" s="300">
        <f>'F4.2'!C117</f>
        <v>0</v>
      </c>
      <c r="D13" s="298">
        <f>'F4.2'!D117</f>
        <v>0</v>
      </c>
      <c r="E13" s="301">
        <f>'F4.2'!F117</f>
        <v>44610</v>
      </c>
      <c r="F13" s="302">
        <f>'F4.2'!O117</f>
        <v>0</v>
      </c>
      <c r="G13" s="303">
        <f t="shared" si="0"/>
        <v>44610</v>
      </c>
      <c r="H13" s="303"/>
      <c r="I13" s="303" t="str">
        <f>IF('F4.2'!L117=0,"-",'F4.2'!L117)</f>
        <v>-</v>
      </c>
      <c r="J13" s="303" t="str">
        <f>IF('F4.2'!M117=0,"-",'F4.2'!M117)</f>
        <v>-</v>
      </c>
      <c r="K13" s="303"/>
      <c r="L13" s="303" t="str">
        <f>IF('F4.2'!N117=0,"-",'F4.2'!N117)</f>
        <v>-</v>
      </c>
      <c r="M13" s="304">
        <f>IF(C13="DPR",0,'F4.2'!H117)</f>
        <v>2.76</v>
      </c>
      <c r="N13" s="304">
        <f>SUM('F4.2'!T117:V117)</f>
        <v>0</v>
      </c>
      <c r="O13" s="302"/>
      <c r="P13" s="305">
        <f t="shared" si="1"/>
        <v>2.76</v>
      </c>
      <c r="Q13" s="302"/>
      <c r="R13" s="302"/>
      <c r="S13" s="306">
        <f t="shared" si="2"/>
        <v>2.76</v>
      </c>
    </row>
    <row r="14" spans="1:45" ht="31.5" x14ac:dyDescent="0.25">
      <c r="A14" s="282">
        <f>'F4.2'!A118</f>
        <v>18</v>
      </c>
      <c r="B14" s="283" t="str">
        <f>'F4.2'!B118</f>
        <v>Improvement in Regenerative Air Pre-heater Performance at Unit # 9 of 3x660 MW, Koradi TPS</v>
      </c>
      <c r="C14" s="282" t="str">
        <f>'F4.2'!C118</f>
        <v>DPR</v>
      </c>
      <c r="D14" s="282" t="str">
        <f>'F4.2'!D118</f>
        <v>MERC/CAPEX/2022-2023/0469</v>
      </c>
      <c r="E14" s="284">
        <f>'F4.2'!F118</f>
        <v>44840</v>
      </c>
      <c r="F14" s="282">
        <f>'F4.2'!O118</f>
        <v>0</v>
      </c>
      <c r="G14" s="284">
        <f t="shared" si="0"/>
        <v>44840</v>
      </c>
      <c r="H14" s="285"/>
      <c r="I14" s="284" t="str">
        <f>IF('F4.2'!L118=0,"-",'F4.2'!L118)</f>
        <v>-</v>
      </c>
      <c r="J14" s="284" t="str">
        <f>IF('F4.2'!M118=0,"-",'F4.2'!M118)</f>
        <v>-</v>
      </c>
      <c r="K14" s="210"/>
      <c r="L14" s="284" t="str">
        <f>IF('F4.2'!N118=0,"-",'F4.2'!N118)</f>
        <v>-</v>
      </c>
      <c r="M14" s="286">
        <f>IF(C14="DPR",0,'F4.2'!H118)</f>
        <v>0</v>
      </c>
      <c r="N14" s="286">
        <f>SUM('F4.2'!T118:V118)</f>
        <v>0</v>
      </c>
      <c r="O14" s="46"/>
      <c r="P14" s="287">
        <f t="shared" si="1"/>
        <v>0</v>
      </c>
      <c r="Q14" s="287"/>
      <c r="R14" s="288"/>
      <c r="S14" s="288">
        <f t="shared" si="2"/>
        <v>0</v>
      </c>
    </row>
    <row r="15" spans="1:45" s="307" customFormat="1" ht="30" x14ac:dyDescent="0.25">
      <c r="A15" s="298">
        <f>'F4.2'!A119</f>
        <v>18.100000000000001</v>
      </c>
      <c r="B15" s="299" t="str">
        <f>'F4.2'!B119</f>
        <v>Procurement of heating elements for RAPH installed in Unit 9 (660MW) at KTPS Koradi THROUGH LIMITED TENDER</v>
      </c>
      <c r="C15" s="300" t="str">
        <f>'F4.2'!C119</f>
        <v>Scheme</v>
      </c>
      <c r="D15" s="298" t="str">
        <f>'F4.2'!D119</f>
        <v>MERC/CAPEX/2022-2023/0469</v>
      </c>
      <c r="E15" s="301">
        <f>'F4.2'!F119</f>
        <v>44840</v>
      </c>
      <c r="F15" s="302" t="str">
        <f>'F4.2'!O119</f>
        <v>• Reduction in loss due to Dry flue gas 
• Reduction in PA fan &amp; FD loading.
• Improvement in unit heat rate.</v>
      </c>
      <c r="G15" s="303">
        <f t="shared" si="0"/>
        <v>44840</v>
      </c>
      <c r="H15" s="303"/>
      <c r="I15" s="303" t="str">
        <f>IF('F4.2'!L119=0,"-",'F4.2'!L119)</f>
        <v>-</v>
      </c>
      <c r="J15" s="303" t="str">
        <f>IF('F4.2'!M119=0,"-",'F4.2'!M119)</f>
        <v>-</v>
      </c>
      <c r="K15" s="303"/>
      <c r="L15" s="303" t="str">
        <f>IF('F4.2'!N119=0,"-",'F4.2'!N119)</f>
        <v>-</v>
      </c>
      <c r="M15" s="304">
        <f>IF(C15="DPR",0,'F4.2'!H119)</f>
        <v>15.33</v>
      </c>
      <c r="N15" s="304">
        <f>SUM('F4.2'!T119:V119)</f>
        <v>11.8</v>
      </c>
      <c r="O15" s="302"/>
      <c r="P15" s="305">
        <f t="shared" si="1"/>
        <v>3.5299999999999994</v>
      </c>
      <c r="Q15" s="302"/>
      <c r="R15" s="302"/>
      <c r="S15" s="306">
        <f t="shared" si="2"/>
        <v>3.5299999999999994</v>
      </c>
    </row>
    <row r="16" spans="1:45" s="307" customFormat="1" ht="30" x14ac:dyDescent="0.25">
      <c r="A16" s="298">
        <f>'F4.2'!A120</f>
        <v>18.2</v>
      </c>
      <c r="B16" s="299" t="str">
        <f>'F4.2'!B120</f>
        <v xml:space="preserve">Replacement of heating elements for RAPH installed in Unit 9 (660MW) at KTPS Koradi </v>
      </c>
      <c r="C16" s="300" t="str">
        <f>'F4.2'!C120</f>
        <v>Scheme</v>
      </c>
      <c r="D16" s="298" t="str">
        <f>'F4.2'!D120</f>
        <v>MERC/CAPEX/2022-2023/0469</v>
      </c>
      <c r="E16" s="301">
        <f>'F4.2'!F120</f>
        <v>44840</v>
      </c>
      <c r="F16" s="302">
        <f>'F4.2'!O120</f>
        <v>0</v>
      </c>
      <c r="G16" s="303">
        <f t="shared" si="0"/>
        <v>44840</v>
      </c>
      <c r="H16" s="303"/>
      <c r="I16" s="303" t="str">
        <f>IF('F4.2'!L120=0,"-",'F4.2'!L120)</f>
        <v>-</v>
      </c>
      <c r="J16" s="303" t="str">
        <f>IF('F4.2'!M120=0,"-",'F4.2'!M120)</f>
        <v>-</v>
      </c>
      <c r="K16" s="303"/>
      <c r="L16" s="303" t="str">
        <f>IF('F4.2'!N120=0,"-",'F4.2'!N120)</f>
        <v>-</v>
      </c>
      <c r="M16" s="304">
        <f>IF(C16="DPR",0,'F4.2'!H120)</f>
        <v>0.34899999999999998</v>
      </c>
      <c r="N16" s="304">
        <f>SUM('F4.2'!T120:V120)</f>
        <v>0.37</v>
      </c>
      <c r="O16" s="302"/>
      <c r="P16" s="305">
        <f t="shared" si="1"/>
        <v>-2.1000000000000019E-2</v>
      </c>
      <c r="Q16" s="302"/>
      <c r="R16" s="302"/>
      <c r="S16" s="306">
        <f t="shared" si="2"/>
        <v>-2.1000000000000019E-2</v>
      </c>
    </row>
    <row r="17" spans="1:19" s="307" customFormat="1" x14ac:dyDescent="0.25">
      <c r="A17" s="298">
        <f>'F4.2'!A121</f>
        <v>0</v>
      </c>
      <c r="B17" s="299" t="str">
        <f>'F4.2'!B121</f>
        <v>IDC</v>
      </c>
      <c r="C17" s="300" t="str">
        <f>'F4.2'!C121</f>
        <v>IDC</v>
      </c>
      <c r="D17" s="298" t="str">
        <f>'F4.2'!D121</f>
        <v>MERC/CAPEX/2022-2023/0469</v>
      </c>
      <c r="E17" s="301">
        <f>'F4.2'!F121</f>
        <v>44840</v>
      </c>
      <c r="F17" s="302">
        <f>'F4.2'!O121</f>
        <v>0</v>
      </c>
      <c r="G17" s="303">
        <f t="shared" si="0"/>
        <v>44840</v>
      </c>
      <c r="H17" s="303"/>
      <c r="I17" s="303" t="str">
        <f>IF('F4.2'!L121=0,"-",'F4.2'!L121)</f>
        <v>-</v>
      </c>
      <c r="J17" s="303" t="str">
        <f>IF('F4.2'!M121=0,"-",'F4.2'!M121)</f>
        <v>-</v>
      </c>
      <c r="K17" s="303"/>
      <c r="L17" s="303" t="str">
        <f>IF('F4.2'!N121=0,"-",'F4.2'!N121)</f>
        <v>-</v>
      </c>
      <c r="M17" s="304">
        <f>IF(C17="DPR",0,'F4.2'!H121)</f>
        <v>0.19</v>
      </c>
      <c r="N17" s="304">
        <f>SUM('F4.2'!T121:V121)</f>
        <v>0</v>
      </c>
      <c r="O17" s="302"/>
      <c r="P17" s="305">
        <f t="shared" si="1"/>
        <v>0.19</v>
      </c>
      <c r="Q17" s="302"/>
      <c r="R17" s="302"/>
      <c r="S17" s="306">
        <f t="shared" si="2"/>
        <v>0.19</v>
      </c>
    </row>
    <row r="18" spans="1:19" ht="47.25" x14ac:dyDescent="0.25">
      <c r="A18" s="282">
        <f>'F4.2'!A122</f>
        <v>19</v>
      </c>
      <c r="B18" s="283" t="str">
        <f>'F4.2'!B122</f>
        <v>CHP Improvement (7 Nos) Schemes &amp; Procurement of Bulldozers, Wheel Loaders and Hydraulic Cranes at CHP 3X660MW, KTPS, Koradi</v>
      </c>
      <c r="C18" s="282" t="str">
        <f>'F4.2'!C122</f>
        <v>DPR</v>
      </c>
      <c r="D18" s="282" t="str">
        <f>'F4.2'!D122</f>
        <v>MERC/CAPEX/MSPGCL/2024-25/0252</v>
      </c>
      <c r="E18" s="284">
        <f>'F4.2'!F122</f>
        <v>45400</v>
      </c>
      <c r="F18" s="282">
        <f>'F4.2'!O122</f>
        <v>0</v>
      </c>
      <c r="G18" s="284">
        <f t="shared" si="0"/>
        <v>45400</v>
      </c>
      <c r="H18" s="285"/>
      <c r="I18" s="284" t="str">
        <f>IF('F4.2'!L122=0,"-",'F4.2'!L122)</f>
        <v>-</v>
      </c>
      <c r="J18" s="284" t="str">
        <f>IF('F4.2'!M122=0,"-",'F4.2'!M122)</f>
        <v>-</v>
      </c>
      <c r="K18" s="210"/>
      <c r="L18" s="284" t="str">
        <f>IF('F4.2'!N122=0,"-",'F4.2'!N122)</f>
        <v>-</v>
      </c>
      <c r="M18" s="286">
        <f>IF(C18="DPR",0,'F4.2'!H122)</f>
        <v>0</v>
      </c>
      <c r="N18" s="286">
        <f>SUM('F4.2'!T122:V122)</f>
        <v>0</v>
      </c>
      <c r="O18" s="46"/>
      <c r="P18" s="287">
        <f t="shared" si="1"/>
        <v>0</v>
      </c>
      <c r="Q18" s="287"/>
      <c r="R18" s="288"/>
      <c r="S18" s="288">
        <f t="shared" si="2"/>
        <v>0</v>
      </c>
    </row>
    <row r="19" spans="1:19" s="307" customFormat="1" x14ac:dyDescent="0.25">
      <c r="A19" s="298">
        <f>'F4.2'!A123</f>
        <v>19.100000000000001</v>
      </c>
      <c r="B19" s="299" t="str">
        <f>'F4.2'!B123</f>
        <v xml:space="preserve">Sch-1: Revamping of Apron Feeder in CHP at 3X660MW, KTPS, Koradi. </v>
      </c>
      <c r="C19" s="300" t="str">
        <f>'F4.2'!C123</f>
        <v>Scheme</v>
      </c>
      <c r="D19" s="298" t="str">
        <f>'F4.2'!D123</f>
        <v>MERC/CAPEX/MSPGCL/2024-25/0252</v>
      </c>
      <c r="E19" s="301">
        <f>'F4.2'!F123</f>
        <v>45400</v>
      </c>
      <c r="F19" s="302" t="str">
        <f>'F4.2'!O123</f>
        <v xml:space="preserve">• System outages will be reduced.
• Unloading time will be improved thereby reduce demurrages.
• Demurrage charges will be reduced. 
• Maintenance cost of apron feeder will be reduced.
</v>
      </c>
      <c r="G19" s="303">
        <f t="shared" si="0"/>
        <v>45400</v>
      </c>
      <c r="H19" s="303"/>
      <c r="I19" s="303" t="str">
        <f>IF('F4.2'!L123=0,"-",'F4.2'!L123)</f>
        <v>-</v>
      </c>
      <c r="J19" s="303" t="str">
        <f>IF('F4.2'!M123=0,"-",'F4.2'!M123)</f>
        <v>-</v>
      </c>
      <c r="K19" s="303"/>
      <c r="L19" s="303" t="str">
        <f>IF('F4.2'!N123=0,"-",'F4.2'!N123)</f>
        <v>-</v>
      </c>
      <c r="M19" s="304">
        <f>IF(C19="DPR",0,'F4.2'!H123)</f>
        <v>4.68</v>
      </c>
      <c r="N19" s="304">
        <f>SUM('F4.2'!T123:V123)</f>
        <v>0</v>
      </c>
      <c r="O19" s="302"/>
      <c r="P19" s="305">
        <f t="shared" si="1"/>
        <v>4.68</v>
      </c>
      <c r="Q19" s="302"/>
      <c r="R19" s="302"/>
      <c r="S19" s="306">
        <f t="shared" si="2"/>
        <v>4.68</v>
      </c>
    </row>
    <row r="20" spans="1:19" s="307" customFormat="1" ht="30" x14ac:dyDescent="0.25">
      <c r="A20" s="298">
        <f>'F4.2'!A124</f>
        <v>19.2</v>
      </c>
      <c r="B20" s="299" t="str">
        <f>'F4.2'!B124</f>
        <v>Sch-2: Procurement of Hydraulic motors and pumps in CHP at 3X660 MW, KTPS, Koradi</v>
      </c>
      <c r="C20" s="300" t="str">
        <f>'F4.2'!C124</f>
        <v>Scheme</v>
      </c>
      <c r="D20" s="298" t="str">
        <f>'F4.2'!D124</f>
        <v>MERC/CAPEX/MSPGCL/2024-25/0252</v>
      </c>
      <c r="E20" s="301">
        <f>'F4.2'!F124</f>
        <v>45400</v>
      </c>
      <c r="F20" s="302" t="str">
        <f>'F4.2'!O124</f>
        <v xml:space="preserve">• Reduction in demurrages.
• Spare motor and pump ensure system availability in case of failure of existing one.
• Increase plant availability &amp; reduction in generation loss
</v>
      </c>
      <c r="G20" s="303">
        <f t="shared" si="0"/>
        <v>45400</v>
      </c>
      <c r="H20" s="303"/>
      <c r="I20" s="303" t="str">
        <f>IF('F4.2'!L124=0,"-",'F4.2'!L124)</f>
        <v>-</v>
      </c>
      <c r="J20" s="303" t="str">
        <f>IF('F4.2'!M124=0,"-",'F4.2'!M124)</f>
        <v>-</v>
      </c>
      <c r="K20" s="303"/>
      <c r="L20" s="303" t="str">
        <f>IF('F4.2'!N124=0,"-",'F4.2'!N124)</f>
        <v>-</v>
      </c>
      <c r="M20" s="304">
        <f>IF(C20="DPR",0,'F4.2'!H124)</f>
        <v>4.4400000000000004</v>
      </c>
      <c r="N20" s="304">
        <f>SUM('F4.2'!T124:V124)</f>
        <v>0</v>
      </c>
      <c r="O20" s="302"/>
      <c r="P20" s="305">
        <f t="shared" si="1"/>
        <v>4.4400000000000004</v>
      </c>
      <c r="Q20" s="302"/>
      <c r="R20" s="302"/>
      <c r="S20" s="306">
        <f t="shared" si="2"/>
        <v>4.4400000000000004</v>
      </c>
    </row>
    <row r="21" spans="1:19" s="307" customFormat="1" ht="30" x14ac:dyDescent="0.25">
      <c r="A21" s="298">
        <f>'F4.2'!A125</f>
        <v>19.3</v>
      </c>
      <c r="B21" s="299" t="str">
        <f>'F4.2'!B125</f>
        <v>Sch-3: Capacity enhancement of Hydraulic motor of Apron Feeder in CHP, 3X660 MW, KTPS, Koradi</v>
      </c>
      <c r="C21" s="300" t="str">
        <f>'F4.2'!C125</f>
        <v>Scheme</v>
      </c>
      <c r="D21" s="298" t="str">
        <f>'F4.2'!D125</f>
        <v>MERC/CAPEX/MSPGCL/2024-25/0252</v>
      </c>
      <c r="E21" s="301">
        <f>'F4.2'!F125</f>
        <v>45400</v>
      </c>
      <c r="F21" s="302" t="str">
        <f>'F4.2'!O125</f>
        <v xml:space="preserve">• Reduction in conveyor stream outages.
• Reduction in demurrage charges.
• Capacity of apron feeder will increase 
• Higher unloading rate
• System availability will increase.
• Repetitive maintenances will reduce.
• Reduction in the inventory.
</v>
      </c>
      <c r="G21" s="303">
        <f t="shared" si="0"/>
        <v>45400</v>
      </c>
      <c r="H21" s="303"/>
      <c r="I21" s="303" t="str">
        <f>IF('F4.2'!L125=0,"-",'F4.2'!L125)</f>
        <v>-</v>
      </c>
      <c r="J21" s="303" t="str">
        <f>IF('F4.2'!M125=0,"-",'F4.2'!M125)</f>
        <v>-</v>
      </c>
      <c r="K21" s="303"/>
      <c r="L21" s="303" t="str">
        <f>IF('F4.2'!N125=0,"-",'F4.2'!N125)</f>
        <v>-</v>
      </c>
      <c r="M21" s="304">
        <f>IF(C21="DPR",0,'F4.2'!H125)</f>
        <v>2.0099999999999998</v>
      </c>
      <c r="N21" s="304">
        <f>SUM('F4.2'!T125:V125)</f>
        <v>0</v>
      </c>
      <c r="O21" s="302"/>
      <c r="P21" s="305">
        <f t="shared" si="1"/>
        <v>2.0099999999999998</v>
      </c>
      <c r="Q21" s="302"/>
      <c r="R21" s="302"/>
      <c r="S21" s="306">
        <f t="shared" si="2"/>
        <v>2.0099999999999998</v>
      </c>
    </row>
    <row r="22" spans="1:19" s="307" customFormat="1" ht="30" x14ac:dyDescent="0.25">
      <c r="A22" s="298">
        <f>'F4.2'!A126</f>
        <v>19.399999999999999</v>
      </c>
      <c r="B22" s="299" t="str">
        <f>'F4.2'!B126</f>
        <v>Sch-4: Modification, supply and replacement of Transfer chutes in CHP 3x660MW KTPS, Koradi.</v>
      </c>
      <c r="C22" s="300" t="str">
        <f>'F4.2'!C126</f>
        <v>Scheme</v>
      </c>
      <c r="D22" s="298" t="str">
        <f>'F4.2'!D126</f>
        <v>MERC/CAPEX/MSPGCL/2024-25/0252</v>
      </c>
      <c r="E22" s="301">
        <f>'F4.2'!F126</f>
        <v>45400</v>
      </c>
      <c r="F22" s="302" t="str">
        <f>'F4.2'!O126</f>
        <v xml:space="preserve">• Reduction in conveyor stream outages.
• Reduction in maintenance cost.
• Reduction in cleaning problems.
• Improvement in performance of unloading &amp; reduction in generation loss.
• Demurrage charges will be reduced.
</v>
      </c>
      <c r="G22" s="303">
        <f t="shared" si="0"/>
        <v>45400</v>
      </c>
      <c r="H22" s="303"/>
      <c r="I22" s="303" t="str">
        <f>IF('F4.2'!L126=0,"-",'F4.2'!L126)</f>
        <v>-</v>
      </c>
      <c r="J22" s="303" t="str">
        <f>IF('F4.2'!M126=0,"-",'F4.2'!M126)</f>
        <v>-</v>
      </c>
      <c r="K22" s="303"/>
      <c r="L22" s="303" t="str">
        <f>IF('F4.2'!N126=0,"-",'F4.2'!N126)</f>
        <v>-</v>
      </c>
      <c r="M22" s="304">
        <f>IF(C22="DPR",0,'F4.2'!H126)</f>
        <v>4.3899999999999997</v>
      </c>
      <c r="N22" s="304">
        <f>SUM('F4.2'!T126:V126)</f>
        <v>0</v>
      </c>
      <c r="O22" s="302"/>
      <c r="P22" s="305">
        <f t="shared" si="1"/>
        <v>4.3899999999999997</v>
      </c>
      <c r="Q22" s="302"/>
      <c r="R22" s="302"/>
      <c r="S22" s="306">
        <f t="shared" si="2"/>
        <v>4.3899999999999997</v>
      </c>
    </row>
    <row r="23" spans="1:19" s="307" customFormat="1" ht="45" x14ac:dyDescent="0.25">
      <c r="A23" s="298">
        <f>'F4.2'!A127</f>
        <v>19.5</v>
      </c>
      <c r="B23" s="299" t="str">
        <f>'F4.2'!B127</f>
        <v>Sch-5: Design, supply, installation &amp; commissioning of High performance IGUS energy chain system with chain flex cable for Tripper trolleys at CHP at 3x660 MW, KTPS, Koradi.</v>
      </c>
      <c r="C23" s="300" t="str">
        <f>'F4.2'!C127</f>
        <v>Scheme</v>
      </c>
      <c r="D23" s="298" t="str">
        <f>'F4.2'!D127</f>
        <v>MERC/CAPEX/MSPGCL/2024-25/0252</v>
      </c>
      <c r="E23" s="301">
        <f>'F4.2'!F127</f>
        <v>45400</v>
      </c>
      <c r="F23" s="302" t="str">
        <f>'F4.2'!O127</f>
        <v xml:space="preserve">• Less down time of critical auxiliary
• Less maintenance cost
• Increase in reliability
• Uninterrupted coal bunkering
• Less downtime of critical auxiliary
• Increase in plant loadability and availability
• Aversion of generation loss
</v>
      </c>
      <c r="G23" s="303">
        <f t="shared" si="0"/>
        <v>45400</v>
      </c>
      <c r="H23" s="303"/>
      <c r="I23" s="303" t="str">
        <f>IF('F4.2'!L127=0,"-",'F4.2'!L127)</f>
        <v>-</v>
      </c>
      <c r="J23" s="303" t="str">
        <f>IF('F4.2'!M127=0,"-",'F4.2'!M127)</f>
        <v>-</v>
      </c>
      <c r="K23" s="303"/>
      <c r="L23" s="303" t="str">
        <f>IF('F4.2'!N127=0,"-",'F4.2'!N127)</f>
        <v>-</v>
      </c>
      <c r="M23" s="304">
        <f>IF(C23="DPR",0,'F4.2'!H127)</f>
        <v>4.37</v>
      </c>
      <c r="N23" s="304">
        <f>SUM('F4.2'!T127:V127)</f>
        <v>0</v>
      </c>
      <c r="O23" s="302"/>
      <c r="P23" s="305">
        <f t="shared" si="1"/>
        <v>4.37</v>
      </c>
      <c r="Q23" s="302"/>
      <c r="R23" s="302"/>
      <c r="S23" s="306">
        <f t="shared" si="2"/>
        <v>4.37</v>
      </c>
    </row>
    <row r="24" spans="1:19" s="307" customFormat="1" ht="30" x14ac:dyDescent="0.25">
      <c r="A24" s="298">
        <f>'F4.2'!A128</f>
        <v>19.600000000000001</v>
      </c>
      <c r="B24" s="299" t="str">
        <f>'F4.2'!B128</f>
        <v>Sch-6: Procurement of B3-630 gear box for BCN 6 A/B in CHP at 3x660 MW, KTPS, Koradi.</v>
      </c>
      <c r="C24" s="300" t="str">
        <f>'F4.2'!C128</f>
        <v>Scheme</v>
      </c>
      <c r="D24" s="298" t="str">
        <f>'F4.2'!D128</f>
        <v>MERC/CAPEX/MSPGCL/2024-25/0252</v>
      </c>
      <c r="E24" s="301">
        <f>'F4.2'!F128</f>
        <v>45400</v>
      </c>
      <c r="F24" s="302" t="str">
        <f>'F4.2'!O128</f>
        <v xml:space="preserve">• Higher system availability with high bunker level
• Spare gear box ensure system availability in case of failure of existing one.
• Increase plant availability &amp; reduction in generation loss
</v>
      </c>
      <c r="G24" s="303">
        <f t="shared" si="0"/>
        <v>45400</v>
      </c>
      <c r="H24" s="303"/>
      <c r="I24" s="303" t="str">
        <f>IF('F4.2'!L128=0,"-",'F4.2'!L128)</f>
        <v>-</v>
      </c>
      <c r="J24" s="303" t="str">
        <f>IF('F4.2'!M128=0,"-",'F4.2'!M128)</f>
        <v>-</v>
      </c>
      <c r="K24" s="303"/>
      <c r="L24" s="303" t="str">
        <f>IF('F4.2'!N128=0,"-",'F4.2'!N128)</f>
        <v>-</v>
      </c>
      <c r="M24" s="304">
        <f>IF(C24="DPR",0,'F4.2'!H128)</f>
        <v>0.56999999999999995</v>
      </c>
      <c r="N24" s="304">
        <f>SUM('F4.2'!T128:V128)</f>
        <v>0</v>
      </c>
      <c r="O24" s="302"/>
      <c r="P24" s="305">
        <f t="shared" si="1"/>
        <v>0.56999999999999995</v>
      </c>
      <c r="Q24" s="302"/>
      <c r="R24" s="302"/>
      <c r="S24" s="306">
        <f t="shared" si="2"/>
        <v>0.56999999999999995</v>
      </c>
    </row>
    <row r="25" spans="1:19" s="307" customFormat="1" ht="30" x14ac:dyDescent="0.25">
      <c r="A25" s="298">
        <f>'F4.2'!A129</f>
        <v>19.7</v>
      </c>
      <c r="B25" s="299" t="str">
        <f>'F4.2'!B129</f>
        <v>Sch-7: Supply and installation of Belt tear detector system for conveyor belt in CHP 3x660 MW, KTPS, Koradi.</v>
      </c>
      <c r="C25" s="300" t="str">
        <f>'F4.2'!C129</f>
        <v>Scheme</v>
      </c>
      <c r="D25" s="298" t="str">
        <f>'F4.2'!D129</f>
        <v>MERC/CAPEX/MSPGCL/2024-25/0252</v>
      </c>
      <c r="E25" s="301">
        <f>'F4.2'!F129</f>
        <v>45400</v>
      </c>
      <c r="F25" s="302" t="str">
        <f>'F4.2'!O129</f>
        <v xml:space="preserve">• Costly conveyor will be protected 
• Reduction in conveyor stream outages.
• Reduction in maintenance cost.
• Reduction in cleaning problems.
• Consumption of the costly conveyor belt will be reduced.
</v>
      </c>
      <c r="G25" s="303">
        <f t="shared" si="0"/>
        <v>45400</v>
      </c>
      <c r="H25" s="303"/>
      <c r="I25" s="303" t="str">
        <f>IF('F4.2'!L129=0,"-",'F4.2'!L129)</f>
        <v>-</v>
      </c>
      <c r="J25" s="303" t="str">
        <f>IF('F4.2'!M129=0,"-",'F4.2'!M129)</f>
        <v>-</v>
      </c>
      <c r="K25" s="303"/>
      <c r="L25" s="303" t="str">
        <f>IF('F4.2'!N129=0,"-",'F4.2'!N129)</f>
        <v>-</v>
      </c>
      <c r="M25" s="304">
        <f>IF(C25="DPR",0,'F4.2'!H129)</f>
        <v>1.18</v>
      </c>
      <c r="N25" s="304">
        <f>SUM('F4.2'!T129:V129)</f>
        <v>0</v>
      </c>
      <c r="O25" s="302"/>
      <c r="P25" s="305">
        <f t="shared" si="1"/>
        <v>1.18</v>
      </c>
      <c r="Q25" s="302"/>
      <c r="R25" s="302"/>
      <c r="S25" s="306">
        <f t="shared" si="2"/>
        <v>1.18</v>
      </c>
    </row>
    <row r="26" spans="1:19" s="307" customFormat="1" ht="30" x14ac:dyDescent="0.25">
      <c r="A26" s="298">
        <f>'F4.2'!A130</f>
        <v>19.8</v>
      </c>
      <c r="B26" s="299" t="str">
        <f>'F4.2'!B130</f>
        <v>Sch-8: Procurement of 5 Nos of Bulldozers BD 155 at CHP 3X660 MW Koradi Thermal Power station.</v>
      </c>
      <c r="C26" s="300" t="str">
        <f>'F4.2'!C130</f>
        <v>Scheme</v>
      </c>
      <c r="D26" s="298" t="str">
        <f>'F4.2'!D130</f>
        <v>MERC/CAPEX/MSPGCL/2024-25/0252</v>
      </c>
      <c r="E26" s="301">
        <f>'F4.2'!F130</f>
        <v>45400</v>
      </c>
      <c r="F26" s="302" t="str">
        <f>'F4.2'!O130</f>
        <v xml:space="preserve">• System outages will be reduced.
• Unloading time will be improved thereby reduce demurrages.
• Maximum power &amp; efficiency of equipment based on load. 
• Service &amp; Maintenance cost will be reduced.
• Proper stack yard management
Less diesel consumption
</v>
      </c>
      <c r="G26" s="303">
        <f t="shared" si="0"/>
        <v>45400</v>
      </c>
      <c r="H26" s="303"/>
      <c r="I26" s="303" t="str">
        <f>IF('F4.2'!L130=0,"-",'F4.2'!L130)</f>
        <v>-</v>
      </c>
      <c r="J26" s="303" t="str">
        <f>IF('F4.2'!M130=0,"-",'F4.2'!M130)</f>
        <v>-</v>
      </c>
      <c r="K26" s="303"/>
      <c r="L26" s="303" t="str">
        <f>IF('F4.2'!N130=0,"-",'F4.2'!N130)</f>
        <v>-</v>
      </c>
      <c r="M26" s="304">
        <f>IF(C26="DPR",0,'F4.2'!H130)</f>
        <v>12.83</v>
      </c>
      <c r="N26" s="304">
        <f>SUM('F4.2'!T130:V130)</f>
        <v>0</v>
      </c>
      <c r="O26" s="302"/>
      <c r="P26" s="305">
        <f t="shared" si="1"/>
        <v>12.83</v>
      </c>
      <c r="Q26" s="302"/>
      <c r="R26" s="302"/>
      <c r="S26" s="306">
        <f t="shared" si="2"/>
        <v>12.83</v>
      </c>
    </row>
    <row r="27" spans="1:19" s="307" customFormat="1" ht="30" x14ac:dyDescent="0.25">
      <c r="A27" s="298">
        <f>'F4.2'!A131</f>
        <v>19.899999999999999</v>
      </c>
      <c r="B27" s="299" t="str">
        <f>'F4.2'!B131</f>
        <v>Sch-9:-  Procurement of 02 nos. of Wheel loaders at CHP 3X660 MW, KTPS, Koradi.</v>
      </c>
      <c r="C27" s="300" t="str">
        <f>'F4.2'!C131</f>
        <v>Scheme</v>
      </c>
      <c r="D27" s="298" t="str">
        <f>'F4.2'!D131</f>
        <v>MERC/CAPEX/MSPGCL/2024-25/0252</v>
      </c>
      <c r="E27" s="301">
        <f>'F4.2'!F131</f>
        <v>45400</v>
      </c>
      <c r="F27" s="302" t="str">
        <f>'F4.2'!O131</f>
        <v xml:space="preserve">• Unloading time will be improved thereby reduce demurrages. 
• Move more coal/material in less time with less fuel.
• Service &amp; Maintenance cost will be reduced.
• Proper stack yard management
Less diesel consumption
</v>
      </c>
      <c r="G27" s="303">
        <f t="shared" ref="G27:G63" si="3">E27</f>
        <v>45400</v>
      </c>
      <c r="H27" s="303"/>
      <c r="I27" s="303" t="str">
        <f>IF('F4.2'!L131=0,"-",'F4.2'!L131)</f>
        <v>-</v>
      </c>
      <c r="J27" s="303" t="str">
        <f>IF('F4.2'!M131=0,"-",'F4.2'!M131)</f>
        <v>-</v>
      </c>
      <c r="K27" s="303"/>
      <c r="L27" s="303" t="str">
        <f>IF('F4.2'!N131=0,"-",'F4.2'!N131)</f>
        <v>-</v>
      </c>
      <c r="M27" s="304">
        <f>IF(C27="DPR",0,'F4.2'!H131)</f>
        <v>3.07</v>
      </c>
      <c r="N27" s="304">
        <f>SUM('F4.2'!T131:V131)</f>
        <v>0</v>
      </c>
      <c r="O27" s="302"/>
      <c r="P27" s="305">
        <f t="shared" ref="P27:P63" si="4">M27-N27</f>
        <v>3.07</v>
      </c>
      <c r="Q27" s="302"/>
      <c r="R27" s="302"/>
      <c r="S27" s="306">
        <f t="shared" ref="S27:S63" si="5">IF(SUM(O27:R27)=0,M27-N27,SUM(O27:R27))</f>
        <v>3.07</v>
      </c>
    </row>
    <row r="28" spans="1:19" s="307" customFormat="1" ht="30" x14ac:dyDescent="0.25">
      <c r="A28" s="298">
        <f>'F4.2'!A132</f>
        <v>19.100000000000001</v>
      </c>
      <c r="B28" s="299" t="str">
        <f>'F4.2'!B132</f>
        <v>Sch-10:-  Procurement of 15 Ton &amp; 20 Ton capacity hydraulic Cranes at CHP 3X660 MW, KTPS, Koradi.</v>
      </c>
      <c r="C28" s="300" t="str">
        <f>'F4.2'!C132</f>
        <v>Scheme</v>
      </c>
      <c r="D28" s="298" t="str">
        <f>'F4.2'!D132</f>
        <v>MERC/CAPEX/MSPGCL/2024-25/0252</v>
      </c>
      <c r="E28" s="301">
        <f>'F4.2'!F132</f>
        <v>45400</v>
      </c>
      <c r="F28" s="302" t="str">
        <f>'F4.2'!O132</f>
        <v xml:space="preserve">• Safe and reliable operation.
• Time saving and reduction in manpower 
• Down time of auxiliaries will reduced
• System availability will increase.
</v>
      </c>
      <c r="G28" s="303">
        <f t="shared" si="3"/>
        <v>45400</v>
      </c>
      <c r="H28" s="303"/>
      <c r="I28" s="303" t="str">
        <f>IF('F4.2'!L132=0,"-",'F4.2'!L132)</f>
        <v>-</v>
      </c>
      <c r="J28" s="303" t="str">
        <f>IF('F4.2'!M132=0,"-",'F4.2'!M132)</f>
        <v>-</v>
      </c>
      <c r="K28" s="303"/>
      <c r="L28" s="303" t="str">
        <f>IF('F4.2'!N132=0,"-",'F4.2'!N132)</f>
        <v>-</v>
      </c>
      <c r="M28" s="304">
        <f>IF(C28="DPR",0,'F4.2'!H132)</f>
        <v>0.69</v>
      </c>
      <c r="N28" s="304">
        <f>SUM('F4.2'!T132:V132)</f>
        <v>0</v>
      </c>
      <c r="O28" s="302"/>
      <c r="P28" s="305">
        <f t="shared" si="4"/>
        <v>0.69</v>
      </c>
      <c r="Q28" s="302"/>
      <c r="R28" s="302"/>
      <c r="S28" s="306">
        <f t="shared" si="5"/>
        <v>0.69</v>
      </c>
    </row>
    <row r="29" spans="1:19" s="307" customFormat="1" x14ac:dyDescent="0.25">
      <c r="A29" s="298">
        <f>'F4.2'!A133</f>
        <v>0</v>
      </c>
      <c r="B29" s="299" t="str">
        <f>'F4.2'!B133</f>
        <v>IDC</v>
      </c>
      <c r="C29" s="300" t="str">
        <f>'F4.2'!C133</f>
        <v>IDC</v>
      </c>
      <c r="D29" s="298" t="str">
        <f>'F4.2'!D133</f>
        <v>MERC/CAPEX/MSPGCL/2024-25/0252</v>
      </c>
      <c r="E29" s="301">
        <f>'F4.2'!F133</f>
        <v>45400</v>
      </c>
      <c r="F29" s="302">
        <f>'F4.2'!O133</f>
        <v>0</v>
      </c>
      <c r="G29" s="303">
        <f t="shared" si="3"/>
        <v>45400</v>
      </c>
      <c r="H29" s="303"/>
      <c r="I29" s="303" t="str">
        <f>IF('F4.2'!L133=0,"-",'F4.2'!L133)</f>
        <v>-</v>
      </c>
      <c r="J29" s="303" t="str">
        <f>IF('F4.2'!M133=0,"-",'F4.2'!M133)</f>
        <v>-</v>
      </c>
      <c r="K29" s="303"/>
      <c r="L29" s="303" t="str">
        <f>IF('F4.2'!N133=0,"-",'F4.2'!N133)</f>
        <v>-</v>
      </c>
      <c r="M29" s="304">
        <f>IF(C29="DPR",0,'F4.2'!H133)</f>
        <v>0.64</v>
      </c>
      <c r="N29" s="304">
        <f>SUM('F4.2'!T133:V133)</f>
        <v>0</v>
      </c>
      <c r="O29" s="302"/>
      <c r="P29" s="305">
        <f t="shared" si="4"/>
        <v>0.64</v>
      </c>
      <c r="Q29" s="302"/>
      <c r="R29" s="302"/>
      <c r="S29" s="306">
        <f t="shared" si="5"/>
        <v>0.64</v>
      </c>
    </row>
    <row r="30" spans="1:19" ht="31.5" x14ac:dyDescent="0.25">
      <c r="A30" s="282">
        <f>'F4.2'!A134</f>
        <v>20</v>
      </c>
      <c r="B30" s="283" t="str">
        <f>'F4.2'!B134</f>
        <v>Construction of bridge cum bandhara across Pond No. 3 and allied works at Pond No. 3 at Koradi TPS</v>
      </c>
      <c r="C30" s="282" t="str">
        <f>'F4.2'!C134</f>
        <v>DPR</v>
      </c>
      <c r="D30" s="282" t="str">
        <f>'F4.2'!D134</f>
        <v>MERC/CAPEX/2024-25/MSPGCL/0250</v>
      </c>
      <c r="E30" s="284">
        <f>'F4.2'!F134</f>
        <v>45400</v>
      </c>
      <c r="F30" s="282">
        <f>'F4.2'!O134</f>
        <v>0</v>
      </c>
      <c r="G30" s="284">
        <f t="shared" si="3"/>
        <v>45400</v>
      </c>
      <c r="H30" s="285"/>
      <c r="I30" s="284" t="str">
        <f>IF('F4.2'!L134=0,"-",'F4.2'!L134)</f>
        <v>-</v>
      </c>
      <c r="J30" s="284" t="str">
        <f>IF('F4.2'!M134=0,"-",'F4.2'!M134)</f>
        <v>-</v>
      </c>
      <c r="K30" s="210"/>
      <c r="L30" s="284" t="str">
        <f>IF('F4.2'!N134=0,"-",'F4.2'!N134)</f>
        <v>-</v>
      </c>
      <c r="M30" s="286">
        <f>IF(C30="DPR",0,'F4.2'!H134)</f>
        <v>0</v>
      </c>
      <c r="N30" s="286">
        <f>SUM('F4.2'!T134:V134)</f>
        <v>0</v>
      </c>
      <c r="O30" s="46"/>
      <c r="P30" s="287">
        <f t="shared" si="4"/>
        <v>0</v>
      </c>
      <c r="Q30" s="287"/>
      <c r="R30" s="288"/>
      <c r="S30" s="288">
        <f t="shared" si="5"/>
        <v>0</v>
      </c>
    </row>
    <row r="31" spans="1:19" s="307" customFormat="1" ht="30" x14ac:dyDescent="0.25">
      <c r="A31" s="298">
        <f>'F4.2'!A135</f>
        <v>20.100000000000001</v>
      </c>
      <c r="B31" s="299" t="str">
        <f>'F4.2'!B135</f>
        <v>Construction of cement concrete bridge cum bandhara alongwith gated arrangement.</v>
      </c>
      <c r="C31" s="300" t="str">
        <f>'F4.2'!C135</f>
        <v>Scheme</v>
      </c>
      <c r="D31" s="298" t="str">
        <f>'F4.2'!D135</f>
        <v>MERC/CAPEX/2024-25/MSPGCL/0250</v>
      </c>
      <c r="E31" s="301">
        <f>'F4.2'!F135</f>
        <v>45400</v>
      </c>
      <c r="F31" s="302">
        <f>'F4.2'!O135</f>
        <v>0</v>
      </c>
      <c r="G31" s="303">
        <f t="shared" si="3"/>
        <v>45400</v>
      </c>
      <c r="H31" s="303"/>
      <c r="I31" s="303" t="str">
        <f>IF('F4.2'!L135=0,"-",'F4.2'!L135)</f>
        <v>-</v>
      </c>
      <c r="J31" s="303" t="str">
        <f>IF('F4.2'!M135=0,"-",'F4.2'!M135)</f>
        <v>-</v>
      </c>
      <c r="K31" s="303"/>
      <c r="L31" s="303" t="str">
        <f>IF('F4.2'!N135=0,"-",'F4.2'!N135)</f>
        <v>-</v>
      </c>
      <c r="M31" s="304">
        <f>IF(C31="DPR",0,'F4.2'!H135)</f>
        <v>14.75</v>
      </c>
      <c r="N31" s="304">
        <f>SUM('F4.2'!T135:V135)</f>
        <v>0</v>
      </c>
      <c r="O31" s="302"/>
      <c r="P31" s="305">
        <f t="shared" si="4"/>
        <v>14.75</v>
      </c>
      <c r="Q31" s="302"/>
      <c r="R31" s="302"/>
      <c r="S31" s="306">
        <f t="shared" si="5"/>
        <v>14.75</v>
      </c>
    </row>
    <row r="32" spans="1:19" s="307" customFormat="1" ht="45" x14ac:dyDescent="0.25">
      <c r="A32" s="298">
        <f>'F4.2'!A136</f>
        <v>20.2</v>
      </c>
      <c r="B32" s="299" t="str">
        <f>'F4.2'!B136</f>
        <v>Construction of earthen embankment connecting bridge cum bandhara on both side of embankment by excavating soil / typha / silt from Pond No.3 &amp; tree plantation.</v>
      </c>
      <c r="C32" s="300" t="str">
        <f>'F4.2'!C136</f>
        <v>Scheme</v>
      </c>
      <c r="D32" s="298" t="str">
        <f>'F4.2'!D136</f>
        <v>MERC/CAPEX/2024-25/MSPGCL/0250</v>
      </c>
      <c r="E32" s="301">
        <f>'F4.2'!F136</f>
        <v>45400</v>
      </c>
      <c r="F32" s="302">
        <f>'F4.2'!O136</f>
        <v>0</v>
      </c>
      <c r="G32" s="303">
        <f t="shared" si="3"/>
        <v>45400</v>
      </c>
      <c r="H32" s="303"/>
      <c r="I32" s="303" t="str">
        <f>IF('F4.2'!L136=0,"-",'F4.2'!L136)</f>
        <v>-</v>
      </c>
      <c r="J32" s="303" t="str">
        <f>IF('F4.2'!M136=0,"-",'F4.2'!M136)</f>
        <v>-</v>
      </c>
      <c r="K32" s="303"/>
      <c r="L32" s="303" t="str">
        <f>IF('F4.2'!N136=0,"-",'F4.2'!N136)</f>
        <v>-</v>
      </c>
      <c r="M32" s="304">
        <f>IF(C32="DPR",0,'F4.2'!H136)</f>
        <v>14.325200000000001</v>
      </c>
      <c r="N32" s="304">
        <f>SUM('F4.2'!T136:V136)</f>
        <v>0</v>
      </c>
      <c r="O32" s="302"/>
      <c r="P32" s="305">
        <f t="shared" si="4"/>
        <v>14.325200000000001</v>
      </c>
      <c r="Q32" s="302"/>
      <c r="R32" s="302"/>
      <c r="S32" s="306">
        <f t="shared" si="5"/>
        <v>14.325200000000001</v>
      </c>
    </row>
    <row r="33" spans="1:19" s="307" customFormat="1" ht="45" x14ac:dyDescent="0.25">
      <c r="A33" s="298">
        <f>'F4.2'!A137</f>
        <v>20.3</v>
      </c>
      <c r="B33" s="299" t="str">
        <f>'F4.2'!B137</f>
        <v>Providing structural steel pathway on the existing waste weir (west side of the Pond No.3) and roads connecting to bridge behind Pond No.3 and bridge cum bandhara.</v>
      </c>
      <c r="C33" s="300" t="str">
        <f>'F4.2'!C137</f>
        <v>Scheme</v>
      </c>
      <c r="D33" s="298" t="str">
        <f>'F4.2'!D137</f>
        <v>MERC/CAPEX/2024-25/MSPGCL/0250</v>
      </c>
      <c r="E33" s="301">
        <f>'F4.2'!F137</f>
        <v>45400</v>
      </c>
      <c r="F33" s="302">
        <f>'F4.2'!O137</f>
        <v>0</v>
      </c>
      <c r="G33" s="303">
        <f t="shared" si="3"/>
        <v>45400</v>
      </c>
      <c r="H33" s="303"/>
      <c r="I33" s="303" t="str">
        <f>IF('F4.2'!L137=0,"-",'F4.2'!L137)</f>
        <v>-</v>
      </c>
      <c r="J33" s="303" t="str">
        <f>IF('F4.2'!M137=0,"-",'F4.2'!M137)</f>
        <v>-</v>
      </c>
      <c r="K33" s="303"/>
      <c r="L33" s="303" t="str">
        <f>IF('F4.2'!N137=0,"-",'F4.2'!N137)</f>
        <v>-</v>
      </c>
      <c r="M33" s="304">
        <f>IF(C33="DPR",0,'F4.2'!H137)</f>
        <v>2.4308000000000001</v>
      </c>
      <c r="N33" s="304">
        <f>SUM('F4.2'!T137:V137)</f>
        <v>0</v>
      </c>
      <c r="O33" s="302"/>
      <c r="P33" s="305">
        <f t="shared" si="4"/>
        <v>2.4308000000000001</v>
      </c>
      <c r="Q33" s="302"/>
      <c r="R33" s="302"/>
      <c r="S33" s="306">
        <f t="shared" si="5"/>
        <v>2.4308000000000001</v>
      </c>
    </row>
    <row r="34" spans="1:19" s="307" customFormat="1" x14ac:dyDescent="0.25">
      <c r="A34" s="298">
        <f>'F4.2'!A138</f>
        <v>0</v>
      </c>
      <c r="B34" s="299" t="str">
        <f>'F4.2'!B138</f>
        <v>IDC</v>
      </c>
      <c r="C34" s="300" t="str">
        <f>'F4.2'!C138</f>
        <v>IDC</v>
      </c>
      <c r="D34" s="298" t="str">
        <f>'F4.2'!D138</f>
        <v>MERC/CAPEX/2024-25/MSPGCL/0250</v>
      </c>
      <c r="E34" s="301">
        <f>'F4.2'!F138</f>
        <v>45400</v>
      </c>
      <c r="F34" s="302">
        <f>'F4.2'!O138</f>
        <v>0</v>
      </c>
      <c r="G34" s="303">
        <f t="shared" si="3"/>
        <v>45400</v>
      </c>
      <c r="H34" s="303"/>
      <c r="I34" s="303" t="str">
        <f>IF('F4.2'!L138=0,"-",'F4.2'!L138)</f>
        <v>-</v>
      </c>
      <c r="J34" s="303" t="str">
        <f>IF('F4.2'!M138=0,"-",'F4.2'!M138)</f>
        <v>-</v>
      </c>
      <c r="K34" s="303"/>
      <c r="L34" s="303" t="str">
        <f>IF('F4.2'!N138=0,"-",'F4.2'!N138)</f>
        <v>-</v>
      </c>
      <c r="M34" s="304">
        <f>IF(C34="DPR",0,'F4.2'!H138)</f>
        <v>1.61</v>
      </c>
      <c r="N34" s="304">
        <f>SUM('F4.2'!T138:V138)</f>
        <v>0</v>
      </c>
      <c r="O34" s="302"/>
      <c r="P34" s="305">
        <f t="shared" si="4"/>
        <v>1.61</v>
      </c>
      <c r="Q34" s="302"/>
      <c r="R34" s="302"/>
      <c r="S34" s="306">
        <f t="shared" si="5"/>
        <v>1.61</v>
      </c>
    </row>
    <row r="35" spans="1:19" ht="31.5" x14ac:dyDescent="0.25">
      <c r="A35" s="282">
        <f>'F4.2'!A139</f>
        <v>6</v>
      </c>
      <c r="B35" s="283" t="str">
        <f>'F4.2'!B139</f>
        <v>Procurement &amp; replacement of Superheater Pass Economizer Coils (Modified Design) for Unit 8, 9 &amp; 10 at 3x660MW KTPS, Koradi</v>
      </c>
      <c r="C35" s="282" t="str">
        <f>'F4.2'!C139</f>
        <v>DPR</v>
      </c>
      <c r="D35" s="282" t="str">
        <f>'F4.2'!D139</f>
        <v>Not Approved</v>
      </c>
      <c r="E35" s="284">
        <f>'F4.2'!F139</f>
        <v>0</v>
      </c>
      <c r="F35" s="282">
        <f>'F4.2'!O139</f>
        <v>0</v>
      </c>
      <c r="G35" s="284">
        <f t="shared" ref="G35:G47" si="6">E35</f>
        <v>0</v>
      </c>
      <c r="H35" s="285"/>
      <c r="I35" s="284" t="str">
        <f>IF('F4.2'!L139=0,"-",'F4.2'!L139)</f>
        <v>-</v>
      </c>
      <c r="J35" s="284" t="str">
        <f>IF('F4.2'!M139=0,"-",'F4.2'!M139)</f>
        <v>-</v>
      </c>
      <c r="K35" s="210"/>
      <c r="L35" s="284" t="str">
        <f>IF('F4.2'!N139=0,"-",'F4.2'!N139)</f>
        <v>-</v>
      </c>
      <c r="M35" s="286">
        <f>IF(C35="DPR",0,'F4.2'!H139)</f>
        <v>0</v>
      </c>
      <c r="N35" s="286">
        <f>SUM('F4.2'!T139:V139)</f>
        <v>0</v>
      </c>
      <c r="O35" s="46"/>
      <c r="P35" s="287">
        <f t="shared" ref="P35:P47" si="7">M35-N35</f>
        <v>0</v>
      </c>
      <c r="Q35" s="287"/>
      <c r="R35" s="288"/>
      <c r="S35" s="288">
        <f t="shared" ref="S35:S47" si="8">IF(SUM(O35:R35)=0,M35-N35,SUM(O35:R35))</f>
        <v>0</v>
      </c>
    </row>
    <row r="36" spans="1:19" s="307" customFormat="1" ht="30" x14ac:dyDescent="0.25">
      <c r="A36" s="298">
        <f>'F4.2'!A140</f>
        <v>6.1</v>
      </c>
      <c r="B36" s="299" t="str">
        <f>'F4.2'!B140</f>
        <v>Procurement &amp; replacement of Superheater Pass Economizer Coils (Modified Design) for Unit 8, 9 &amp; 10 at 3x660MW KTPS, Koradi</v>
      </c>
      <c r="C36" s="300" t="str">
        <f>'F4.2'!C140</f>
        <v>Scheme</v>
      </c>
      <c r="D36" s="298" t="str">
        <f>'F4.2'!D140</f>
        <v>Not Approved</v>
      </c>
      <c r="E36" s="301">
        <f>'F4.2'!F140</f>
        <v>0</v>
      </c>
      <c r="F36" s="302" t="str">
        <f>'F4.2'!O140</f>
        <v>1) By modified design it will easy for inspection and maintenance of economizer coils, hence preventive measures can be taken on eoded tubes to avoid the BTL. 
2)  By implementing this scheme BTL will reduce in economizer coils.</v>
      </c>
      <c r="G36" s="303">
        <f t="shared" si="6"/>
        <v>0</v>
      </c>
      <c r="H36" s="303"/>
      <c r="I36" s="303" t="str">
        <f>IF('F4.2'!L140=0,"-",'F4.2'!L140)</f>
        <v>-</v>
      </c>
      <c r="J36" s="303" t="str">
        <f>IF('F4.2'!M140=0,"-",'F4.2'!M140)</f>
        <v>-</v>
      </c>
      <c r="K36" s="303"/>
      <c r="L36" s="303" t="str">
        <f>IF('F4.2'!N140=0,"-",'F4.2'!N140)</f>
        <v>-</v>
      </c>
      <c r="M36" s="304">
        <f>IF(C36="DPR",0,'F4.2'!H140)</f>
        <v>0</v>
      </c>
      <c r="N36" s="304">
        <f>SUM('F4.2'!T140:V140)</f>
        <v>0</v>
      </c>
      <c r="O36" s="302"/>
      <c r="P36" s="305">
        <f t="shared" si="7"/>
        <v>0</v>
      </c>
      <c r="Q36" s="302"/>
      <c r="R36" s="302"/>
      <c r="S36" s="306">
        <f t="shared" si="8"/>
        <v>0</v>
      </c>
    </row>
    <row r="37" spans="1:19" s="307" customFormat="1" x14ac:dyDescent="0.25">
      <c r="A37" s="298">
        <f>'F4.2'!A141</f>
        <v>0</v>
      </c>
      <c r="B37" s="299" t="str">
        <f>'F4.2'!B141</f>
        <v>IDC</v>
      </c>
      <c r="C37" s="300" t="str">
        <f>'F4.2'!C141</f>
        <v>IDC</v>
      </c>
      <c r="D37" s="298" t="str">
        <f>'F4.2'!D141</f>
        <v>Not Approved</v>
      </c>
      <c r="E37" s="301">
        <f>'F4.2'!F141</f>
        <v>0</v>
      </c>
      <c r="F37" s="302">
        <f>'F4.2'!O141</f>
        <v>0</v>
      </c>
      <c r="G37" s="303">
        <f t="shared" si="6"/>
        <v>0</v>
      </c>
      <c r="H37" s="303"/>
      <c r="I37" s="303" t="str">
        <f>IF('F4.2'!L141=0,"-",'F4.2'!L141)</f>
        <v>-</v>
      </c>
      <c r="J37" s="303" t="str">
        <f>IF('F4.2'!M141=0,"-",'F4.2'!M141)</f>
        <v>-</v>
      </c>
      <c r="K37" s="303"/>
      <c r="L37" s="303" t="str">
        <f>IF('F4.2'!N141=0,"-",'F4.2'!N141)</f>
        <v>-</v>
      </c>
      <c r="M37" s="304">
        <f>IF(C37="DPR",0,'F4.2'!H141)</f>
        <v>0</v>
      </c>
      <c r="N37" s="304">
        <f>SUM('F4.2'!T141:V141)</f>
        <v>0</v>
      </c>
      <c r="O37" s="302"/>
      <c r="P37" s="305">
        <f t="shared" si="7"/>
        <v>0</v>
      </c>
      <c r="Q37" s="302"/>
      <c r="R37" s="302"/>
      <c r="S37" s="306">
        <f t="shared" si="8"/>
        <v>0</v>
      </c>
    </row>
    <row r="38" spans="1:19" ht="31.5" x14ac:dyDescent="0.25">
      <c r="A38" s="282">
        <f>'F4.2'!A142</f>
        <v>7</v>
      </c>
      <c r="B38" s="283" t="str">
        <f>'F4.2'!B142</f>
        <v>Improvement in Boiler Performance at U-8,9 &amp; 10 KTPS, Koradi</v>
      </c>
      <c r="C38" s="282" t="str">
        <f>'F4.2'!C142</f>
        <v>DPR</v>
      </c>
      <c r="D38" s="282" t="str">
        <f>'F4.2'!D142</f>
        <v>MERC/CAPEX/MSPGCL/2023-24/0638</v>
      </c>
      <c r="E38" s="284">
        <f>'F4.2'!F142</f>
        <v>0</v>
      </c>
      <c r="F38" s="282">
        <f>'F4.2'!O142</f>
        <v>0</v>
      </c>
      <c r="G38" s="284">
        <f t="shared" si="6"/>
        <v>0</v>
      </c>
      <c r="H38" s="285"/>
      <c r="I38" s="284" t="str">
        <f>IF('F4.2'!L142=0,"-",'F4.2'!L142)</f>
        <v>-</v>
      </c>
      <c r="J38" s="284" t="str">
        <f>IF('F4.2'!M142=0,"-",'F4.2'!M142)</f>
        <v>-</v>
      </c>
      <c r="K38" s="210"/>
      <c r="L38" s="284" t="str">
        <f>IF('F4.2'!N142=0,"-",'F4.2'!N142)</f>
        <v>-</v>
      </c>
      <c r="M38" s="286">
        <f>IF(C38="DPR",0,'F4.2'!H142)</f>
        <v>0</v>
      </c>
      <c r="N38" s="286">
        <f>SUM('F4.2'!T142:V142)</f>
        <v>0</v>
      </c>
      <c r="O38" s="46"/>
      <c r="P38" s="287">
        <f t="shared" si="7"/>
        <v>0</v>
      </c>
      <c r="Q38" s="287"/>
      <c r="R38" s="288"/>
      <c r="S38" s="288">
        <f t="shared" si="8"/>
        <v>0</v>
      </c>
    </row>
    <row r="39" spans="1:19" s="307" customFormat="1" ht="30" x14ac:dyDescent="0.25">
      <c r="A39" s="298">
        <f>'F4.2'!A143</f>
        <v>7.1</v>
      </c>
      <c r="B39" s="299" t="str">
        <f>'F4.2'!B143</f>
        <v>Scheme-1: Procurement of Blade Sets for ID, FD &amp; PA Fans at 3x660MW Units.</v>
      </c>
      <c r="C39" s="300" t="str">
        <f>'F4.2'!C143</f>
        <v>Scheme</v>
      </c>
      <c r="D39" s="298" t="str">
        <f>'F4.2'!D143</f>
        <v>MERC/CAPEX/MSPGCL/2023-24/0638</v>
      </c>
      <c r="E39" s="301">
        <f>'F4.2'!F143</f>
        <v>0</v>
      </c>
      <c r="F39" s="302" t="str">
        <f>'F4.2'!O143</f>
        <v>1) Availability &amp; Reliability of fans will be increased
2) Breakdown of fans will be avoided.</v>
      </c>
      <c r="G39" s="303">
        <f t="shared" si="6"/>
        <v>0</v>
      </c>
      <c r="H39" s="303"/>
      <c r="I39" s="303" t="str">
        <f>IF('F4.2'!L143=0,"-",'F4.2'!L143)</f>
        <v>-</v>
      </c>
      <c r="J39" s="303" t="str">
        <f>IF('F4.2'!M143=0,"-",'F4.2'!M143)</f>
        <v>-</v>
      </c>
      <c r="K39" s="303"/>
      <c r="L39" s="303" t="str">
        <f>IF('F4.2'!N143=0,"-",'F4.2'!N143)</f>
        <v>-</v>
      </c>
      <c r="M39" s="304">
        <f>IF(C39="DPR",0,'F4.2'!H143)</f>
        <v>11.34</v>
      </c>
      <c r="N39" s="304">
        <f>SUM('F4.2'!T143:V143)</f>
        <v>0</v>
      </c>
      <c r="O39" s="302"/>
      <c r="P39" s="305">
        <f t="shared" si="7"/>
        <v>11.34</v>
      </c>
      <c r="Q39" s="302"/>
      <c r="R39" s="302"/>
      <c r="S39" s="306">
        <f t="shared" si="8"/>
        <v>11.34</v>
      </c>
    </row>
    <row r="40" spans="1:19" s="307" customFormat="1" ht="30" x14ac:dyDescent="0.25">
      <c r="A40" s="298">
        <f>'F4.2'!A144</f>
        <v>7.2</v>
      </c>
      <c r="B40" s="299" t="str">
        <f>'F4.2'!B144</f>
        <v>Scheme-2: Procurement of RAPH Bottom Support Bearing Assembly at 3X660MW Units.</v>
      </c>
      <c r="C40" s="300" t="str">
        <f>'F4.2'!C144</f>
        <v>Scheme</v>
      </c>
      <c r="D40" s="298" t="str">
        <f>'F4.2'!D144</f>
        <v>MERC/CAPEX/MSPGCL/2023-24/0638</v>
      </c>
      <c r="E40" s="301">
        <f>'F4.2'!F144</f>
        <v>0</v>
      </c>
      <c r="F40" s="302" t="str">
        <f>'F4.2'!O144</f>
        <v>1) Long shutdown of unit shall be avoided. As the availability of this bearing in stock shall be replaced one to one as and when required, which reduces the outage of unit and generation loss thereof.</v>
      </c>
      <c r="G40" s="303">
        <f t="shared" si="6"/>
        <v>0</v>
      </c>
      <c r="H40" s="303"/>
      <c r="I40" s="303" t="str">
        <f>IF('F4.2'!L144=0,"-",'F4.2'!L144)</f>
        <v>-</v>
      </c>
      <c r="J40" s="303" t="str">
        <f>IF('F4.2'!M144=0,"-",'F4.2'!M144)</f>
        <v>-</v>
      </c>
      <c r="K40" s="303"/>
      <c r="L40" s="303" t="str">
        <f>IF('F4.2'!N144=0,"-",'F4.2'!N144)</f>
        <v>-</v>
      </c>
      <c r="M40" s="304">
        <f>IF(C40="DPR",0,'F4.2'!H144)</f>
        <v>2.4780000000000002</v>
      </c>
      <c r="N40" s="304">
        <f>SUM('F4.2'!T144:V144)</f>
        <v>0</v>
      </c>
      <c r="O40" s="302"/>
      <c r="P40" s="305">
        <f t="shared" si="7"/>
        <v>2.4780000000000002</v>
      </c>
      <c r="Q40" s="302"/>
      <c r="R40" s="302"/>
      <c r="S40" s="306">
        <f t="shared" si="8"/>
        <v>2.4780000000000002</v>
      </c>
    </row>
    <row r="41" spans="1:19" s="307" customFormat="1" ht="30" x14ac:dyDescent="0.25">
      <c r="A41" s="298">
        <f>'F4.2'!A145</f>
        <v>7.3</v>
      </c>
      <c r="B41" s="299" t="str">
        <f>'F4.2'!B145</f>
        <v>Scheme-3: Procurement of RAPH Top Guide Bearing Assembly at 3x660MW Units.</v>
      </c>
      <c r="C41" s="300" t="str">
        <f>'F4.2'!C145</f>
        <v>Scheme</v>
      </c>
      <c r="D41" s="298" t="str">
        <f>'F4.2'!D145</f>
        <v>MERC/CAPEX/MSPGCL/2023-24/0638</v>
      </c>
      <c r="E41" s="301">
        <f>'F4.2'!F145</f>
        <v>0</v>
      </c>
      <c r="F41" s="302" t="str">
        <f>'F4.2'!O145</f>
        <v>1) Long shutdown of unit shall be avoided. As the availability of this bearing in stock shall be replaced one to one as and when required, which reduces the outage of unit and generation loss thereof.</v>
      </c>
      <c r="G41" s="303">
        <f t="shared" si="6"/>
        <v>0</v>
      </c>
      <c r="H41" s="303"/>
      <c r="I41" s="303" t="str">
        <f>IF('F4.2'!L145=0,"-",'F4.2'!L145)</f>
        <v>-</v>
      </c>
      <c r="J41" s="303" t="str">
        <f>IF('F4.2'!M145=0,"-",'F4.2'!M145)</f>
        <v>-</v>
      </c>
      <c r="K41" s="303"/>
      <c r="L41" s="303" t="str">
        <f>IF('F4.2'!N145=0,"-",'F4.2'!N145)</f>
        <v>-</v>
      </c>
      <c r="M41" s="304">
        <f>IF(C41="DPR",0,'F4.2'!H145)</f>
        <v>0.68400000000000005</v>
      </c>
      <c r="N41" s="304">
        <f>SUM('F4.2'!T145:V145)</f>
        <v>0</v>
      </c>
      <c r="O41" s="302"/>
      <c r="P41" s="305">
        <f t="shared" si="7"/>
        <v>0.68400000000000005</v>
      </c>
      <c r="Q41" s="302"/>
      <c r="R41" s="302"/>
      <c r="S41" s="306">
        <f t="shared" si="8"/>
        <v>0.68400000000000005</v>
      </c>
    </row>
    <row r="42" spans="1:19" s="307" customFormat="1" x14ac:dyDescent="0.25">
      <c r="A42" s="298">
        <f>'F4.2'!A146</f>
        <v>7.4</v>
      </c>
      <c r="B42" s="299" t="str">
        <f>'F4.2'!B146</f>
        <v>Scheme-4: Procurement of RAPH Gear Box at 3x660MW Units.</v>
      </c>
      <c r="C42" s="300" t="str">
        <f>'F4.2'!C146</f>
        <v>Scheme</v>
      </c>
      <c r="D42" s="298" t="str">
        <f>'F4.2'!D146</f>
        <v>MERC/CAPEX/MSPGCL/2023-24/0638</v>
      </c>
      <c r="E42" s="301">
        <f>'F4.2'!F146</f>
        <v>0</v>
      </c>
      <c r="F42" s="302" t="str">
        <f>'F4.2'!O146</f>
        <v>1) Long shutdown of unit shall be avoided.  As the availability of this gearbox in stock shall be replaced one to one as and when required, which reduces the outage of unit and generation loss thereof.</v>
      </c>
      <c r="G42" s="303">
        <f t="shared" si="6"/>
        <v>0</v>
      </c>
      <c r="H42" s="303"/>
      <c r="I42" s="303" t="str">
        <f>IF('F4.2'!L146=0,"-",'F4.2'!L146)</f>
        <v>-</v>
      </c>
      <c r="J42" s="303" t="str">
        <f>IF('F4.2'!M146=0,"-",'F4.2'!M146)</f>
        <v>-</v>
      </c>
      <c r="K42" s="303"/>
      <c r="L42" s="303" t="str">
        <f>IF('F4.2'!N146=0,"-",'F4.2'!N146)</f>
        <v>-</v>
      </c>
      <c r="M42" s="304">
        <f>IF(C42="DPR",0,'F4.2'!H146)</f>
        <v>3.44</v>
      </c>
      <c r="N42" s="304">
        <f>SUM('F4.2'!T146:V146)</f>
        <v>0</v>
      </c>
      <c r="O42" s="302"/>
      <c r="P42" s="305">
        <f t="shared" si="7"/>
        <v>3.44</v>
      </c>
      <c r="Q42" s="302"/>
      <c r="R42" s="302"/>
      <c r="S42" s="306">
        <f t="shared" si="8"/>
        <v>3.44</v>
      </c>
    </row>
    <row r="43" spans="1:19" s="307" customFormat="1" x14ac:dyDescent="0.25">
      <c r="A43" s="298">
        <f>'F4.2'!A147</f>
        <v>7.5</v>
      </c>
      <c r="B43" s="299" t="str">
        <f>'F4.2'!B147</f>
        <v>Scheme-5: Procurement of RAPH Spares at 3x660MW Units.</v>
      </c>
      <c r="C43" s="300" t="str">
        <f>'F4.2'!C147</f>
        <v>Scheme</v>
      </c>
      <c r="D43" s="298" t="str">
        <f>'F4.2'!D147</f>
        <v>MERC/CAPEX/MSPGCL/2023-24/0638</v>
      </c>
      <c r="E43" s="301">
        <f>'F4.2'!F147</f>
        <v>0</v>
      </c>
      <c r="F43" s="302" t="str">
        <f>'F4.2'!O147</f>
        <v>1) Availability of these spares will keep RAPH internal sealing system in healthy condition. Which will reduce heat loss, erosion of internals of RAPH and reduce Fans loading.</v>
      </c>
      <c r="G43" s="303">
        <f t="shared" si="6"/>
        <v>0</v>
      </c>
      <c r="H43" s="303"/>
      <c r="I43" s="303" t="str">
        <f>IF('F4.2'!L147=0,"-",'F4.2'!L147)</f>
        <v>-</v>
      </c>
      <c r="J43" s="303" t="str">
        <f>IF('F4.2'!M147=0,"-",'F4.2'!M147)</f>
        <v>-</v>
      </c>
      <c r="K43" s="303"/>
      <c r="L43" s="303" t="str">
        <f>IF('F4.2'!N147=0,"-",'F4.2'!N147)</f>
        <v>-</v>
      </c>
      <c r="M43" s="304">
        <f>IF(C43="DPR",0,'F4.2'!H147)</f>
        <v>1.1299999999999999</v>
      </c>
      <c r="N43" s="304">
        <f>SUM('F4.2'!T147:V147)</f>
        <v>0</v>
      </c>
      <c r="O43" s="302"/>
      <c r="P43" s="305">
        <f t="shared" si="7"/>
        <v>1.1299999999999999</v>
      </c>
      <c r="Q43" s="302"/>
      <c r="R43" s="302"/>
      <c r="S43" s="306">
        <f t="shared" si="8"/>
        <v>1.1299999999999999</v>
      </c>
    </row>
    <row r="44" spans="1:19" s="307" customFormat="1" ht="30" x14ac:dyDescent="0.25">
      <c r="A44" s="298">
        <f>'F4.2'!A148</f>
        <v>7.6</v>
      </c>
      <c r="B44" s="299" t="str">
        <f>'F4.2'!B148</f>
        <v>Scheme-6: Procurement of Coal Burner Assembly with windbox air nozzles for Unit 8 &amp; 9 at 3x660MW.</v>
      </c>
      <c r="C44" s="300" t="str">
        <f>'F4.2'!C148</f>
        <v>Scheme</v>
      </c>
      <c r="D44" s="298" t="str">
        <f>'F4.2'!D148</f>
        <v>MERC/CAPEX/MSPGCL/2023-24/0638</v>
      </c>
      <c r="E44" s="301">
        <f>'F4.2'!F148</f>
        <v>0</v>
      </c>
      <c r="F44" s="302" t="str">
        <f>'F4.2'!O148</f>
        <v>1) Combustion tunning will improve
2) Reduction in tube leakages due to temperature excursion</v>
      </c>
      <c r="G44" s="303">
        <f t="shared" si="6"/>
        <v>0</v>
      </c>
      <c r="H44" s="303"/>
      <c r="I44" s="303" t="str">
        <f>IF('F4.2'!L148=0,"-",'F4.2'!L148)</f>
        <v>-</v>
      </c>
      <c r="J44" s="303" t="str">
        <f>IF('F4.2'!M148=0,"-",'F4.2'!M148)</f>
        <v>-</v>
      </c>
      <c r="K44" s="303"/>
      <c r="L44" s="303" t="str">
        <f>IF('F4.2'!N148=0,"-",'F4.2'!N148)</f>
        <v>-</v>
      </c>
      <c r="M44" s="304">
        <f>IF(C44="DPR",0,'F4.2'!H148)</f>
        <v>15.407</v>
      </c>
      <c r="N44" s="304">
        <f>SUM('F4.2'!T148:V148)</f>
        <v>0</v>
      </c>
      <c r="O44" s="302"/>
      <c r="P44" s="305">
        <f t="shared" si="7"/>
        <v>15.407</v>
      </c>
      <c r="Q44" s="302"/>
      <c r="R44" s="302"/>
      <c r="S44" s="306">
        <f t="shared" si="8"/>
        <v>15.407</v>
      </c>
    </row>
    <row r="45" spans="1:19" s="307" customFormat="1" ht="30" x14ac:dyDescent="0.25">
      <c r="A45" s="298">
        <f>'F4.2'!A149</f>
        <v>7.7</v>
      </c>
      <c r="B45" s="299" t="str">
        <f>'F4.2'!B149</f>
        <v>Scheme-7: Procurement of Boiler Circulation Pump (BCP) with Impeller &amp; Diffuser at 3x660MW Units.</v>
      </c>
      <c r="C45" s="300" t="str">
        <f>'F4.2'!C149</f>
        <v>Scheme</v>
      </c>
      <c r="D45" s="298" t="str">
        <f>'F4.2'!D149</f>
        <v>MERC/CAPEX/MSPGCL/2023-24/0638</v>
      </c>
      <c r="E45" s="301">
        <f>'F4.2'!F149</f>
        <v>0</v>
      </c>
      <c r="F45" s="302" t="str">
        <f>'F4.2'!O149</f>
        <v xml:space="preserve">1) 100% availability of all the Boiler Circulation Pumps will help to reduce fuel consumption during the start-up/light-up activities  
2) Delay for synchronization will reduce by 2-3 hrs. 
</v>
      </c>
      <c r="G45" s="303">
        <f t="shared" si="6"/>
        <v>0</v>
      </c>
      <c r="H45" s="303"/>
      <c r="I45" s="303" t="str">
        <f>IF('F4.2'!L149=0,"-",'F4.2'!L149)</f>
        <v>-</v>
      </c>
      <c r="J45" s="303" t="str">
        <f>IF('F4.2'!M149=0,"-",'F4.2'!M149)</f>
        <v>-</v>
      </c>
      <c r="K45" s="303"/>
      <c r="L45" s="303" t="str">
        <f>IF('F4.2'!N149=0,"-",'F4.2'!N149)</f>
        <v>-</v>
      </c>
      <c r="M45" s="304">
        <f>IF(C45="DPR",0,'F4.2'!H149)</f>
        <v>11.12</v>
      </c>
      <c r="N45" s="304">
        <f>SUM('F4.2'!T149:V149)</f>
        <v>0</v>
      </c>
      <c r="O45" s="302"/>
      <c r="P45" s="305">
        <f t="shared" si="7"/>
        <v>11.12</v>
      </c>
      <c r="Q45" s="302"/>
      <c r="R45" s="302"/>
      <c r="S45" s="306">
        <f t="shared" si="8"/>
        <v>11.12</v>
      </c>
    </row>
    <row r="46" spans="1:19" s="307" customFormat="1" ht="30" x14ac:dyDescent="0.25">
      <c r="A46" s="298">
        <f>'F4.2'!A150</f>
        <v>7.8</v>
      </c>
      <c r="B46" s="299" t="str">
        <f>'F4.2'!B150</f>
        <v>Scheme-8: Procurement and Replacement of Heating Elements for RAPH Installed for Unit 8 at 3x660MW.</v>
      </c>
      <c r="C46" s="300" t="str">
        <f>'F4.2'!C150</f>
        <v>Scheme</v>
      </c>
      <c r="D46" s="298" t="str">
        <f>'F4.2'!D150</f>
        <v>MERC/CAPEX/MSPGCL/2023-24/0638</v>
      </c>
      <c r="E46" s="301">
        <f>'F4.2'!F150</f>
        <v>0</v>
      </c>
      <c r="F46" s="302" t="str">
        <f>'F4.2'!O150</f>
        <v>• Reduction in loss due to Dry flue gas 
• Reduction in PA fan &amp; FD loading.
• Improvement in unit heat rate.</v>
      </c>
      <c r="G46" s="303">
        <f t="shared" si="6"/>
        <v>0</v>
      </c>
      <c r="H46" s="303"/>
      <c r="I46" s="303" t="str">
        <f>IF('F4.2'!L150=0,"-",'F4.2'!L150)</f>
        <v>-</v>
      </c>
      <c r="J46" s="303" t="str">
        <f>IF('F4.2'!M150=0,"-",'F4.2'!M150)</f>
        <v>-</v>
      </c>
      <c r="K46" s="303"/>
      <c r="L46" s="303" t="str">
        <f>IF('F4.2'!N150=0,"-",'F4.2'!N150)</f>
        <v>-</v>
      </c>
      <c r="M46" s="304">
        <f>IF(C46="DPR",0,'F4.2'!H150)</f>
        <v>15.96</v>
      </c>
      <c r="N46" s="304">
        <f>SUM('F4.2'!T150:V150)</f>
        <v>0</v>
      </c>
      <c r="O46" s="302"/>
      <c r="P46" s="305">
        <f t="shared" si="7"/>
        <v>15.96</v>
      </c>
      <c r="Q46" s="302"/>
      <c r="R46" s="302"/>
      <c r="S46" s="306">
        <f t="shared" si="8"/>
        <v>15.96</v>
      </c>
    </row>
    <row r="47" spans="1:19" s="307" customFormat="1" x14ac:dyDescent="0.25">
      <c r="A47" s="298">
        <f>'F4.2'!A151</f>
        <v>0</v>
      </c>
      <c r="B47" s="299" t="str">
        <f>'F4.2'!B151</f>
        <v>IDC</v>
      </c>
      <c r="C47" s="300" t="str">
        <f>'F4.2'!C151</f>
        <v>IDC</v>
      </c>
      <c r="D47" s="298" t="str">
        <f>'F4.2'!D151</f>
        <v>MERC/CAPEX/MSPGCL/2023-24/0638</v>
      </c>
      <c r="E47" s="301">
        <f>'F4.2'!F151</f>
        <v>0</v>
      </c>
      <c r="F47" s="302">
        <f>'F4.2'!O151</f>
        <v>0</v>
      </c>
      <c r="G47" s="303">
        <f t="shared" si="6"/>
        <v>0</v>
      </c>
      <c r="H47" s="303"/>
      <c r="I47" s="303" t="str">
        <f>IF('F4.2'!L151=0,"-",'F4.2'!L151)</f>
        <v>-</v>
      </c>
      <c r="J47" s="303" t="str">
        <f>IF('F4.2'!M151=0,"-",'F4.2'!M151)</f>
        <v>-</v>
      </c>
      <c r="K47" s="303"/>
      <c r="L47" s="303" t="str">
        <f>IF('F4.2'!N151=0,"-",'F4.2'!N151)</f>
        <v>-</v>
      </c>
      <c r="M47" s="304">
        <f>IF(C47="DPR",0,'F4.2'!H151)</f>
        <v>1.37</v>
      </c>
      <c r="N47" s="304">
        <f>SUM('F4.2'!T151:V151)</f>
        <v>0</v>
      </c>
      <c r="O47" s="302"/>
      <c r="P47" s="305">
        <f t="shared" si="7"/>
        <v>1.37</v>
      </c>
      <c r="Q47" s="302"/>
      <c r="R47" s="302"/>
      <c r="S47" s="306">
        <f t="shared" si="8"/>
        <v>1.37</v>
      </c>
    </row>
    <row r="48" spans="1:19" ht="63" x14ac:dyDescent="0.25">
      <c r="A48" s="282">
        <f>'F4.2'!A152</f>
        <v>23</v>
      </c>
      <c r="B48" s="283" t="str">
        <f>'F4.2'!B152</f>
        <v>Design, Engineering, Supply, Installation, Testing, Commissioning including all civil works for Natural resource treatment and Laboratory equipment with mandatory spares at Koradi TPS, 3 X 660 MW</v>
      </c>
      <c r="C48" s="282" t="str">
        <f>'F4.2'!C152</f>
        <v>DPR</v>
      </c>
      <c r="D48" s="282" t="str">
        <f>'F4.2'!D152</f>
        <v>MERC/CAPEX/MSPGCL/2023-24/0177</v>
      </c>
      <c r="E48" s="284">
        <f>'F4.2'!F152</f>
        <v>45362</v>
      </c>
      <c r="F48" s="282">
        <f>'F4.2'!O152</f>
        <v>0</v>
      </c>
      <c r="G48" s="284">
        <f t="shared" si="3"/>
        <v>45362</v>
      </c>
      <c r="H48" s="285"/>
      <c r="I48" s="284" t="str">
        <f>IF('F4.2'!L152=0,"-",'F4.2'!L152)</f>
        <v>-</v>
      </c>
      <c r="J48" s="284" t="str">
        <f>IF('F4.2'!M152=0,"-",'F4.2'!M152)</f>
        <v>-</v>
      </c>
      <c r="K48" s="210"/>
      <c r="L48" s="284" t="str">
        <f>IF('F4.2'!N152=0,"-",'F4.2'!N152)</f>
        <v>-</v>
      </c>
      <c r="M48" s="286">
        <f>IF(C48="DPR",0,'F4.2'!H152)</f>
        <v>0</v>
      </c>
      <c r="N48" s="286">
        <f>SUM('F4.2'!T152:V152)</f>
        <v>0</v>
      </c>
      <c r="O48" s="46"/>
      <c r="P48" s="287">
        <f t="shared" si="4"/>
        <v>0</v>
      </c>
      <c r="Q48" s="287"/>
      <c r="R48" s="288"/>
      <c r="S48" s="288">
        <f t="shared" si="5"/>
        <v>0</v>
      </c>
    </row>
    <row r="49" spans="1:19" s="307" customFormat="1" ht="45" x14ac:dyDescent="0.25">
      <c r="A49" s="298">
        <f>'F4.2'!A153</f>
        <v>23.1</v>
      </c>
      <c r="B49" s="299" t="str">
        <f>'F4.2'!B153</f>
        <v>Supply of Natural resource treatment and lab equipment for Water, Coal, Oil, Meteorology with supporting AI computing, all auxiliaries, and accessories.</v>
      </c>
      <c r="C49" s="300" t="str">
        <f>'F4.2'!C153</f>
        <v>Scheme</v>
      </c>
      <c r="D49" s="298" t="str">
        <f>'F4.2'!D153</f>
        <v>MERC/CAPEX/MSPGCL/2023-24/0177</v>
      </c>
      <c r="E49" s="301">
        <f>'F4.2'!F153</f>
        <v>45362</v>
      </c>
      <c r="F49" s="302">
        <f>'F4.2'!O153</f>
        <v>0</v>
      </c>
      <c r="G49" s="303">
        <f t="shared" si="3"/>
        <v>45362</v>
      </c>
      <c r="H49" s="303"/>
      <c r="I49" s="303" t="str">
        <f>IF('F4.2'!L153=0,"-",'F4.2'!L153)</f>
        <v>-</v>
      </c>
      <c r="J49" s="303" t="str">
        <f>IF('F4.2'!M153=0,"-",'F4.2'!M153)</f>
        <v>-</v>
      </c>
      <c r="K49" s="303"/>
      <c r="L49" s="303" t="str">
        <f>IF('F4.2'!N153=0,"-",'F4.2'!N153)</f>
        <v>-</v>
      </c>
      <c r="M49" s="304">
        <f>IF(C49="DPR",0,'F4.2'!H153)</f>
        <v>35.28</v>
      </c>
      <c r="N49" s="304">
        <f>SUM('F4.2'!T153:V153)</f>
        <v>0</v>
      </c>
      <c r="O49" s="302"/>
      <c r="P49" s="305">
        <f t="shared" si="4"/>
        <v>35.28</v>
      </c>
      <c r="Q49" s="302"/>
      <c r="R49" s="302"/>
      <c r="S49" s="306">
        <f t="shared" si="5"/>
        <v>35.28</v>
      </c>
    </row>
    <row r="50" spans="1:19" s="307" customFormat="1" x14ac:dyDescent="0.25">
      <c r="A50" s="298">
        <f>'F4.2'!A154</f>
        <v>23.2</v>
      </c>
      <c r="B50" s="299" t="str">
        <f>'F4.2'!B154</f>
        <v>Supply of Mandatory spares on lump-sum basis.</v>
      </c>
      <c r="C50" s="300" t="str">
        <f>'F4.2'!C154</f>
        <v>Scheme</v>
      </c>
      <c r="D50" s="298" t="str">
        <f>'F4.2'!D154</f>
        <v>MERC/CAPEX/MSPGCL/2023-24/0177</v>
      </c>
      <c r="E50" s="301">
        <f>'F4.2'!F154</f>
        <v>45362</v>
      </c>
      <c r="F50" s="302">
        <f>'F4.2'!O154</f>
        <v>0</v>
      </c>
      <c r="G50" s="303">
        <f t="shared" si="3"/>
        <v>45362</v>
      </c>
      <c r="H50" s="303"/>
      <c r="I50" s="303" t="str">
        <f>IF('F4.2'!L154=0,"-",'F4.2'!L154)</f>
        <v>-</v>
      </c>
      <c r="J50" s="303" t="str">
        <f>IF('F4.2'!M154=0,"-",'F4.2'!M154)</f>
        <v>-</v>
      </c>
      <c r="K50" s="303"/>
      <c r="L50" s="303" t="str">
        <f>IF('F4.2'!N154=0,"-",'F4.2'!N154)</f>
        <v>-</v>
      </c>
      <c r="M50" s="304">
        <f>IF(C50="DPR",0,'F4.2'!H154)</f>
        <v>0.8</v>
      </c>
      <c r="N50" s="304">
        <f>SUM('F4.2'!T154:V154)</f>
        <v>0</v>
      </c>
      <c r="O50" s="302"/>
      <c r="P50" s="305">
        <f t="shared" si="4"/>
        <v>0.8</v>
      </c>
      <c r="Q50" s="302"/>
      <c r="R50" s="302"/>
      <c r="S50" s="306">
        <f t="shared" si="5"/>
        <v>0.8</v>
      </c>
    </row>
    <row r="51" spans="1:19" s="307" customFormat="1" x14ac:dyDescent="0.25">
      <c r="A51" s="298">
        <f>'F4.2'!A155</f>
        <v>23.3</v>
      </c>
      <c r="B51" s="299" t="str">
        <f>'F4.2'!B155</f>
        <v>Supply of Tools and Tackles on lump-sum basis.</v>
      </c>
      <c r="C51" s="300" t="str">
        <f>'F4.2'!C155</f>
        <v>Scheme</v>
      </c>
      <c r="D51" s="298" t="str">
        <f>'F4.2'!D155</f>
        <v>MERC/CAPEX/MSPGCL/2023-24/0177</v>
      </c>
      <c r="E51" s="301">
        <f>'F4.2'!F155</f>
        <v>45362</v>
      </c>
      <c r="F51" s="302">
        <f>'F4.2'!O155</f>
        <v>0</v>
      </c>
      <c r="G51" s="303">
        <f t="shared" si="3"/>
        <v>45362</v>
      </c>
      <c r="H51" s="303"/>
      <c r="I51" s="303" t="str">
        <f>IF('F4.2'!L155=0,"-",'F4.2'!L155)</f>
        <v>-</v>
      </c>
      <c r="J51" s="303" t="str">
        <f>IF('F4.2'!M155=0,"-",'F4.2'!M155)</f>
        <v>-</v>
      </c>
      <c r="K51" s="303"/>
      <c r="L51" s="303" t="str">
        <f>IF('F4.2'!N155=0,"-",'F4.2'!N155)</f>
        <v>-</v>
      </c>
      <c r="M51" s="304">
        <f>IF(C51="DPR",0,'F4.2'!H155)</f>
        <v>0.15</v>
      </c>
      <c r="N51" s="304">
        <f>SUM('F4.2'!T155:V155)</f>
        <v>0</v>
      </c>
      <c r="O51" s="302"/>
      <c r="P51" s="305">
        <f t="shared" si="4"/>
        <v>0.15</v>
      </c>
      <c r="Q51" s="302"/>
      <c r="R51" s="302"/>
      <c r="S51" s="306">
        <f t="shared" si="5"/>
        <v>0.15</v>
      </c>
    </row>
    <row r="52" spans="1:19" s="307" customFormat="1" x14ac:dyDescent="0.25">
      <c r="A52" s="298">
        <f>'F4.2'!A156</f>
        <v>23.4</v>
      </c>
      <c r="B52" s="299" t="str">
        <f>'F4.2'!B156</f>
        <v>Complete Civil Work with 10 KLD ETP/ STP on lump-sum basis.</v>
      </c>
      <c r="C52" s="300" t="str">
        <f>'F4.2'!C156</f>
        <v>Scheme</v>
      </c>
      <c r="D52" s="298" t="str">
        <f>'F4.2'!D156</f>
        <v>MERC/CAPEX/MSPGCL/2023-24/0177</v>
      </c>
      <c r="E52" s="301">
        <f>'F4.2'!F156</f>
        <v>45362</v>
      </c>
      <c r="F52" s="302">
        <f>'F4.2'!O156</f>
        <v>0</v>
      </c>
      <c r="G52" s="303">
        <f t="shared" si="3"/>
        <v>45362</v>
      </c>
      <c r="H52" s="303"/>
      <c r="I52" s="303" t="str">
        <f>IF('F4.2'!L156=0,"-",'F4.2'!L156)</f>
        <v>-</v>
      </c>
      <c r="J52" s="303" t="str">
        <f>IF('F4.2'!M156=0,"-",'F4.2'!M156)</f>
        <v>-</v>
      </c>
      <c r="K52" s="303"/>
      <c r="L52" s="303" t="str">
        <f>IF('F4.2'!N156=0,"-",'F4.2'!N156)</f>
        <v>-</v>
      </c>
      <c r="M52" s="304">
        <f>IF(C52="DPR",0,'F4.2'!H156)</f>
        <v>3.6</v>
      </c>
      <c r="N52" s="304">
        <f>SUM('F4.2'!T156:V156)</f>
        <v>0</v>
      </c>
      <c r="O52" s="302"/>
      <c r="P52" s="305">
        <f t="shared" si="4"/>
        <v>3.6</v>
      </c>
      <c r="Q52" s="302"/>
      <c r="R52" s="302"/>
      <c r="S52" s="306">
        <f t="shared" si="5"/>
        <v>3.6</v>
      </c>
    </row>
    <row r="53" spans="1:19" s="307" customFormat="1" ht="30" x14ac:dyDescent="0.25">
      <c r="A53" s="298">
        <f>'F4.2'!A157</f>
        <v>23.5</v>
      </c>
      <c r="B53" s="299" t="str">
        <f>'F4.2'!B157</f>
        <v>Services - Charges of Inland transport of plant and equipment on lump-sum basis.</v>
      </c>
      <c r="C53" s="300" t="str">
        <f>'F4.2'!C157</f>
        <v>Scheme</v>
      </c>
      <c r="D53" s="298" t="str">
        <f>'F4.2'!D157</f>
        <v>MERC/CAPEX/MSPGCL/2023-24/0177</v>
      </c>
      <c r="E53" s="301">
        <f>'F4.2'!F157</f>
        <v>45362</v>
      </c>
      <c r="F53" s="302">
        <f>'F4.2'!O157</f>
        <v>0</v>
      </c>
      <c r="G53" s="303">
        <f t="shared" si="3"/>
        <v>45362</v>
      </c>
      <c r="H53" s="303"/>
      <c r="I53" s="303" t="str">
        <f>IF('F4.2'!L157=0,"-",'F4.2'!L157)</f>
        <v>-</v>
      </c>
      <c r="J53" s="303" t="str">
        <f>IF('F4.2'!M157=0,"-",'F4.2'!M157)</f>
        <v>-</v>
      </c>
      <c r="K53" s="303"/>
      <c r="L53" s="303" t="str">
        <f>IF('F4.2'!N157=0,"-",'F4.2'!N157)</f>
        <v>-</v>
      </c>
      <c r="M53" s="304">
        <f>IF(C53="DPR",0,'F4.2'!H157)</f>
        <v>0.2</v>
      </c>
      <c r="N53" s="304">
        <f>SUM('F4.2'!T157:V157)</f>
        <v>0</v>
      </c>
      <c r="O53" s="302"/>
      <c r="P53" s="305">
        <f t="shared" si="4"/>
        <v>0.2</v>
      </c>
      <c r="Q53" s="302"/>
      <c r="R53" s="302"/>
      <c r="S53" s="306">
        <f t="shared" si="5"/>
        <v>0.2</v>
      </c>
    </row>
    <row r="54" spans="1:19" s="307" customFormat="1" x14ac:dyDescent="0.25">
      <c r="A54" s="298">
        <f>'F4.2'!A158</f>
        <v>23.6</v>
      </c>
      <c r="B54" s="299" t="str">
        <f>'F4.2'!B158</f>
        <v>Charges for Testing, Commissioning and PG Test of plant and equipment.</v>
      </c>
      <c r="C54" s="300" t="str">
        <f>'F4.2'!C158</f>
        <v>Scheme</v>
      </c>
      <c r="D54" s="298" t="str">
        <f>'F4.2'!D158</f>
        <v>MERC/CAPEX/MSPGCL/2023-24/0177</v>
      </c>
      <c r="E54" s="301">
        <f>'F4.2'!F158</f>
        <v>45362</v>
      </c>
      <c r="F54" s="302">
        <f>'F4.2'!O158</f>
        <v>0</v>
      </c>
      <c r="G54" s="303">
        <f t="shared" si="3"/>
        <v>45362</v>
      </c>
      <c r="H54" s="303"/>
      <c r="I54" s="303" t="str">
        <f>IF('F4.2'!L158=0,"-",'F4.2'!L158)</f>
        <v>-</v>
      </c>
      <c r="J54" s="303" t="str">
        <f>IF('F4.2'!M158=0,"-",'F4.2'!M158)</f>
        <v>-</v>
      </c>
      <c r="K54" s="303"/>
      <c r="L54" s="303" t="str">
        <f>IF('F4.2'!N158=0,"-",'F4.2'!N158)</f>
        <v>-</v>
      </c>
      <c r="M54" s="304">
        <f>IF(C54="DPR",0,'F4.2'!H158)</f>
        <v>0.05</v>
      </c>
      <c r="N54" s="304">
        <f>SUM('F4.2'!T158:V158)</f>
        <v>0</v>
      </c>
      <c r="O54" s="302"/>
      <c r="P54" s="305">
        <f t="shared" si="4"/>
        <v>0.05</v>
      </c>
      <c r="Q54" s="302"/>
      <c r="R54" s="302"/>
      <c r="S54" s="306">
        <f t="shared" si="5"/>
        <v>0.05</v>
      </c>
    </row>
    <row r="55" spans="1:19" s="307" customFormat="1" x14ac:dyDescent="0.25">
      <c r="A55" s="298">
        <f>'F4.2'!A159</f>
        <v>0</v>
      </c>
      <c r="B55" s="299" t="str">
        <f>'F4.2'!B159</f>
        <v>IDC</v>
      </c>
      <c r="C55" s="300" t="str">
        <f>'F4.2'!C159</f>
        <v>IDC</v>
      </c>
      <c r="D55" s="298" t="str">
        <f>'F4.2'!D159</f>
        <v>MERC/CAPEX/MSPGCL/2023-24/0177</v>
      </c>
      <c r="E55" s="301">
        <f>'F4.2'!F159</f>
        <v>45362</v>
      </c>
      <c r="F55" s="302">
        <f>'F4.2'!O159</f>
        <v>0</v>
      </c>
      <c r="G55" s="303">
        <f t="shared" si="3"/>
        <v>45362</v>
      </c>
      <c r="H55" s="303"/>
      <c r="I55" s="303" t="str">
        <f>IF('F4.2'!L159=0,"-",'F4.2'!L159)</f>
        <v>-</v>
      </c>
      <c r="J55" s="303" t="str">
        <f>IF('F4.2'!M159=0,"-",'F4.2'!M159)</f>
        <v>-</v>
      </c>
      <c r="K55" s="303"/>
      <c r="L55" s="303" t="str">
        <f>IF('F4.2'!N159=0,"-",'F4.2'!N159)</f>
        <v>-</v>
      </c>
      <c r="M55" s="304">
        <f>IF(C55="DPR",0,'F4.2'!H159)</f>
        <v>0.82</v>
      </c>
      <c r="N55" s="304">
        <f>SUM('F4.2'!T159:V159)</f>
        <v>0</v>
      </c>
      <c r="O55" s="302"/>
      <c r="P55" s="305">
        <f t="shared" si="4"/>
        <v>0.82</v>
      </c>
      <c r="Q55" s="302"/>
      <c r="R55" s="302"/>
      <c r="S55" s="306">
        <f t="shared" si="5"/>
        <v>0.82</v>
      </c>
    </row>
    <row r="56" spans="1:19" s="307" customFormat="1" ht="30" x14ac:dyDescent="0.25">
      <c r="A56" s="298">
        <f>'F4.2'!A160</f>
        <v>24</v>
      </c>
      <c r="B56" s="299" t="str">
        <f>'F4.2'!B160</f>
        <v>Improvement in Regenerative Air Preheater Performance &amp; Complete Replacement of NDCT fills at Unit # 10, Koradi TPS</v>
      </c>
      <c r="C56" s="300" t="str">
        <f>'F4.2'!C160</f>
        <v>DPR</v>
      </c>
      <c r="D56" s="298" t="str">
        <f>'F4.2'!D160</f>
        <v>MERC/CAPEX/MSPGCL/2023-24/0249</v>
      </c>
      <c r="E56" s="301">
        <f>'F4.2'!F160</f>
        <v>45400</v>
      </c>
      <c r="F56" s="302">
        <f>'F4.2'!O160</f>
        <v>0</v>
      </c>
      <c r="G56" s="303">
        <f t="shared" si="3"/>
        <v>45400</v>
      </c>
      <c r="H56" s="303"/>
      <c r="I56" s="303" t="str">
        <f>IF('F4.2'!L160=0,"-",'F4.2'!L160)</f>
        <v>-</v>
      </c>
      <c r="J56" s="303" t="str">
        <f>IF('F4.2'!M160=0,"-",'F4.2'!M160)</f>
        <v>-</v>
      </c>
      <c r="K56" s="303"/>
      <c r="L56" s="303" t="str">
        <f>IF('F4.2'!N160=0,"-",'F4.2'!N160)</f>
        <v>-</v>
      </c>
      <c r="M56" s="304">
        <f>IF(C56="DPR",0,'F4.2'!H160)</f>
        <v>0</v>
      </c>
      <c r="N56" s="304">
        <f>SUM('F4.2'!T160:V160)</f>
        <v>0</v>
      </c>
      <c r="O56" s="302"/>
      <c r="P56" s="305">
        <f t="shared" si="4"/>
        <v>0</v>
      </c>
      <c r="Q56" s="302"/>
      <c r="R56" s="302"/>
      <c r="S56" s="306">
        <f t="shared" si="5"/>
        <v>0</v>
      </c>
    </row>
    <row r="57" spans="1:19" ht="94.5" x14ac:dyDescent="0.25">
      <c r="A57" s="282">
        <f>'F4.2'!A161</f>
        <v>24.1</v>
      </c>
      <c r="B57" s="283" t="str">
        <f>'F4.2'!B161</f>
        <v>Procurement of heating elements for RAPH installed in Unit 10 (660MW) at KTPS Koradi through OEM</v>
      </c>
      <c r="C57" s="282" t="str">
        <f>'F4.2'!C161</f>
        <v>Scheme</v>
      </c>
      <c r="D57" s="282" t="str">
        <f>'F4.2'!D161</f>
        <v>MERC/CAPEX/MSPGCL/2023-24/0249</v>
      </c>
      <c r="E57" s="284">
        <f>'F4.2'!F161</f>
        <v>45400</v>
      </c>
      <c r="F57" s="282" t="str">
        <f>'F4.2'!O161</f>
        <v>• Reduction in loss due to Dry flue gas 
• Reduction in PA fan &amp; FD loading.
• Improvement in unit heat rate.</v>
      </c>
      <c r="G57" s="284">
        <f t="shared" si="3"/>
        <v>45400</v>
      </c>
      <c r="H57" s="285"/>
      <c r="I57" s="284" t="str">
        <f>IF('F4.2'!L161=0,"-",'F4.2'!L161)</f>
        <v>-</v>
      </c>
      <c r="J57" s="284" t="str">
        <f>IF('F4.2'!M161=0,"-",'F4.2'!M161)</f>
        <v>-</v>
      </c>
      <c r="K57" s="210"/>
      <c r="L57" s="284" t="str">
        <f>IF('F4.2'!N161=0,"-",'F4.2'!N161)</f>
        <v>-</v>
      </c>
      <c r="M57" s="286">
        <f>IF(C57="DPR",0,'F4.2'!H161)</f>
        <v>12.23</v>
      </c>
      <c r="N57" s="286">
        <f>SUM('F4.2'!T161:V161)</f>
        <v>14.521007312</v>
      </c>
      <c r="O57" s="46"/>
      <c r="P57" s="287">
        <f t="shared" si="4"/>
        <v>-2.2910073119999996</v>
      </c>
      <c r="Q57" s="287"/>
      <c r="R57" s="288"/>
      <c r="S57" s="288">
        <f t="shared" si="5"/>
        <v>-2.2910073119999996</v>
      </c>
    </row>
    <row r="58" spans="1:19" s="307" customFormat="1" x14ac:dyDescent="0.25">
      <c r="A58" s="298">
        <f>'F4.2'!A162</f>
        <v>24.2</v>
      </c>
      <c r="B58" s="299" t="str">
        <f>'F4.2'!B162</f>
        <v>Complete Supply &amp; Replacement of NDCT fills of U#10.</v>
      </c>
      <c r="C58" s="300" t="str">
        <f>'F4.2'!C162</f>
        <v>Scheme</v>
      </c>
      <c r="D58" s="298" t="str">
        <f>'F4.2'!D162</f>
        <v>MERC/CAPEX/MSPGCL/2023-24/0249</v>
      </c>
      <c r="E58" s="301">
        <f>'F4.2'!F162</f>
        <v>45400</v>
      </c>
      <c r="F58" s="302">
        <f>'F4.2'!O162</f>
        <v>0</v>
      </c>
      <c r="G58" s="303">
        <f t="shared" si="3"/>
        <v>45400</v>
      </c>
      <c r="H58" s="303"/>
      <c r="I58" s="303" t="str">
        <f>IF('F4.2'!L162=0,"-",'F4.2'!L162)</f>
        <v>-</v>
      </c>
      <c r="J58" s="303" t="str">
        <f>IF('F4.2'!M162=0,"-",'F4.2'!M162)</f>
        <v>-</v>
      </c>
      <c r="K58" s="303"/>
      <c r="L58" s="303" t="str">
        <f>IF('F4.2'!N162=0,"-",'F4.2'!N162)</f>
        <v>-</v>
      </c>
      <c r="M58" s="304">
        <f>IF(C58="DPR",0,'F4.2'!H162)</f>
        <v>13</v>
      </c>
      <c r="N58" s="304">
        <f>SUM('F4.2'!T162:V162)</f>
        <v>0</v>
      </c>
      <c r="O58" s="302"/>
      <c r="P58" s="305">
        <f t="shared" si="4"/>
        <v>13</v>
      </c>
      <c r="Q58" s="302"/>
      <c r="R58" s="302"/>
      <c r="S58" s="306">
        <f t="shared" si="5"/>
        <v>13</v>
      </c>
    </row>
    <row r="59" spans="1:19" s="307" customFormat="1" x14ac:dyDescent="0.25">
      <c r="A59" s="298">
        <f>'F4.2'!A163</f>
        <v>0</v>
      </c>
      <c r="B59" s="299" t="str">
        <f>'F4.2'!B163</f>
        <v>IDC</v>
      </c>
      <c r="C59" s="300" t="str">
        <f>'F4.2'!C163</f>
        <v>IDC</v>
      </c>
      <c r="D59" s="298" t="str">
        <f>'F4.2'!D163</f>
        <v>MERC/CAPEX/MSPGCL/2023-24/0249</v>
      </c>
      <c r="E59" s="301">
        <f>'F4.2'!F163</f>
        <v>45400</v>
      </c>
      <c r="F59" s="302">
        <f>'F4.2'!O163</f>
        <v>0</v>
      </c>
      <c r="G59" s="303">
        <f t="shared" si="3"/>
        <v>45400</v>
      </c>
      <c r="H59" s="303"/>
      <c r="I59" s="303" t="str">
        <f>IF('F4.2'!L163=0,"-",'F4.2'!L163)</f>
        <v>-</v>
      </c>
      <c r="J59" s="303" t="str">
        <f>IF('F4.2'!M163=0,"-",'F4.2'!M163)</f>
        <v>-</v>
      </c>
      <c r="K59" s="303"/>
      <c r="L59" s="303" t="str">
        <f>IF('F4.2'!N163=0,"-",'F4.2'!N163)</f>
        <v>-</v>
      </c>
      <c r="M59" s="304">
        <f>IF(C59="DPR",0,'F4.2'!H163)</f>
        <v>0.22</v>
      </c>
      <c r="N59" s="304">
        <f>SUM('F4.2'!T163:V163)</f>
        <v>0</v>
      </c>
      <c r="O59" s="302"/>
      <c r="P59" s="305">
        <f t="shared" si="4"/>
        <v>0.22</v>
      </c>
      <c r="Q59" s="302"/>
      <c r="R59" s="302"/>
      <c r="S59" s="306">
        <f t="shared" si="5"/>
        <v>0.22</v>
      </c>
    </row>
    <row r="60" spans="1:19" ht="31.5" x14ac:dyDescent="0.25">
      <c r="A60" s="282" t="str">
        <f>'F4.2'!A164</f>
        <v>HO
DPR 14</v>
      </c>
      <c r="B60" s="283" t="str">
        <f>'F4.2'!B164</f>
        <v>Centralized Monitoring Solution</v>
      </c>
      <c r="C60" s="282" t="str">
        <f>'F4.2'!C164</f>
        <v>DPR</v>
      </c>
      <c r="D60" s="282" t="str">
        <f>'F4.2'!D164</f>
        <v>MERC/CAPEX/MSPGCL/2023-24/0576</v>
      </c>
      <c r="E60" s="284">
        <f>'F4.2'!F164</f>
        <v>45232</v>
      </c>
      <c r="F60" s="282">
        <f>'F4.2'!O164</f>
        <v>0</v>
      </c>
      <c r="G60" s="284">
        <f t="shared" si="3"/>
        <v>45232</v>
      </c>
      <c r="H60" s="285"/>
      <c r="I60" s="284" t="str">
        <f>IF('F4.2'!L164=0,"-",'F4.2'!L164)</f>
        <v>-</v>
      </c>
      <c r="J60" s="284" t="str">
        <f>IF('F4.2'!M164=0,"-",'F4.2'!M164)</f>
        <v>-</v>
      </c>
      <c r="K60" s="210"/>
      <c r="L60" s="284" t="str">
        <f>IF('F4.2'!N164=0,"-",'F4.2'!N164)</f>
        <v>-</v>
      </c>
      <c r="M60" s="286">
        <f>IF(C60="DPR",0,'F4.2'!H164)</f>
        <v>0</v>
      </c>
      <c r="N60" s="286">
        <f>SUM('F4.2'!T164:V164)</f>
        <v>0</v>
      </c>
      <c r="O60" s="46"/>
      <c r="P60" s="287">
        <f t="shared" si="4"/>
        <v>0</v>
      </c>
      <c r="Q60" s="287"/>
      <c r="R60" s="288"/>
      <c r="S60" s="288">
        <f t="shared" si="5"/>
        <v>0</v>
      </c>
    </row>
    <row r="61" spans="1:19" ht="30" x14ac:dyDescent="0.25">
      <c r="A61" s="298" t="str">
        <f>'F4.2'!A165</f>
        <v>HO DPR 14.1</v>
      </c>
      <c r="B61" s="299" t="str">
        <f>'F4.2'!B165</f>
        <v>Centralized Monitoring Solution</v>
      </c>
      <c r="C61" s="300" t="str">
        <f>'F4.2'!C165</f>
        <v>Scheme</v>
      </c>
      <c r="D61" s="298" t="str">
        <f>'F4.2'!D165</f>
        <v>MERC/CAPEX/MSPGCL/2023-24/0576</v>
      </c>
      <c r="E61" s="301">
        <f>'F4.2'!F165</f>
        <v>45232</v>
      </c>
      <c r="F61" s="302">
        <f>'F4.2'!O165</f>
        <v>0</v>
      </c>
      <c r="G61" s="303">
        <f t="shared" si="3"/>
        <v>45232</v>
      </c>
      <c r="H61" s="303"/>
      <c r="I61" s="303" t="str">
        <f>IF('F4.2'!L165=0,"-",'F4.2'!L165)</f>
        <v>-</v>
      </c>
      <c r="J61" s="303" t="str">
        <f>IF('F4.2'!M165=0,"-",'F4.2'!M165)</f>
        <v>-</v>
      </c>
      <c r="K61" s="303"/>
      <c r="L61" s="303" t="str">
        <f>IF('F4.2'!N165=0,"-",'F4.2'!N165)</f>
        <v>-</v>
      </c>
      <c r="M61" s="304">
        <f>IF(C61="DPR",0,'F4.2'!H165)</f>
        <v>66.009</v>
      </c>
      <c r="N61" s="304">
        <f>SUM('F4.2'!T165:V165)</f>
        <v>0</v>
      </c>
      <c r="O61" s="302"/>
      <c r="P61" s="305">
        <f t="shared" si="4"/>
        <v>66.009</v>
      </c>
      <c r="Q61" s="302"/>
      <c r="R61" s="302"/>
      <c r="S61" s="306">
        <f t="shared" si="5"/>
        <v>66.009</v>
      </c>
    </row>
    <row r="62" spans="1:19" x14ac:dyDescent="0.25">
      <c r="A62" s="298">
        <f>'F4.2'!A166</f>
        <v>0</v>
      </c>
      <c r="B62" s="299" t="str">
        <f>'F4.2'!B166</f>
        <v>IDC</v>
      </c>
      <c r="C62" s="300" t="str">
        <f>'F4.2'!C166</f>
        <v>IDC</v>
      </c>
      <c r="D62" s="298" t="str">
        <f>'F4.2'!D166</f>
        <v>MERC/CAPEX/MSPGCL/2023-24/0576</v>
      </c>
      <c r="E62" s="301">
        <f>'F4.2'!F166</f>
        <v>45232</v>
      </c>
      <c r="F62" s="302">
        <f>'F4.2'!O166</f>
        <v>0</v>
      </c>
      <c r="G62" s="303">
        <f t="shared" si="3"/>
        <v>45232</v>
      </c>
      <c r="H62" s="303"/>
      <c r="I62" s="303" t="str">
        <f>IF('F4.2'!L166=0,"-",'F4.2'!L166)</f>
        <v>-</v>
      </c>
      <c r="J62" s="303" t="str">
        <f>IF('F4.2'!M166=0,"-",'F4.2'!M166)</f>
        <v>-</v>
      </c>
      <c r="K62" s="303"/>
      <c r="L62" s="303" t="str">
        <f>IF('F4.2'!N166=0,"-",'F4.2'!N166)</f>
        <v>-</v>
      </c>
      <c r="M62" s="304">
        <f>IF(C62="DPR",0,'F4.2'!H166)</f>
        <v>3.3</v>
      </c>
      <c r="N62" s="304">
        <f>SUM('F4.2'!T166:V166)</f>
        <v>0</v>
      </c>
      <c r="O62" s="302"/>
      <c r="P62" s="305">
        <f t="shared" si="4"/>
        <v>3.3</v>
      </c>
      <c r="Q62" s="302"/>
      <c r="R62" s="302"/>
      <c r="S62" s="306">
        <f t="shared" si="5"/>
        <v>3.3</v>
      </c>
    </row>
    <row r="63" spans="1:19" ht="78.75" x14ac:dyDescent="0.25">
      <c r="A63" s="282" t="str">
        <f>'F4.2'!A167</f>
        <v>HO
DPR 15</v>
      </c>
      <c r="B63" s="283" t="str">
        <f>'F4.2'!B167</f>
        <v>HMI (Human Machine Interface) Upgradation of ‘SSPA-T3000’ DCS (Distribution Control System), Rockwell make PLC System installed at 3x660MW Unit No. 8, 9 &amp; 10 at Koradi TPS and HMI (Human Machine Interface) Upgradation of MaxDNA DCS System at Unit 8-9, CSTPS, Chandrapur</v>
      </c>
      <c r="C63" s="282" t="str">
        <f>'F4.2'!C167</f>
        <v>DPR</v>
      </c>
      <c r="D63" s="282" t="str">
        <f>'F4.2'!D167</f>
        <v>MERC/CAPEX/2023-2024/MSPGCL/0515</v>
      </c>
      <c r="E63" s="284">
        <f>'F4.2'!F167</f>
        <v>45208</v>
      </c>
      <c r="F63" s="282">
        <f>'F4.2'!O167</f>
        <v>0</v>
      </c>
      <c r="G63" s="284">
        <f t="shared" si="3"/>
        <v>45208</v>
      </c>
      <c r="H63" s="285"/>
      <c r="I63" s="284" t="str">
        <f>IF('F4.2'!L167=0,"-",'F4.2'!L167)</f>
        <v>-</v>
      </c>
      <c r="J63" s="284" t="str">
        <f>IF('F4.2'!M167=0,"-",'F4.2'!M167)</f>
        <v>-</v>
      </c>
      <c r="K63" s="210"/>
      <c r="L63" s="284" t="str">
        <f>IF('F4.2'!N167=0,"-",'F4.2'!N167)</f>
        <v>-</v>
      </c>
      <c r="M63" s="286">
        <f>IF(C63="DPR",0,'F4.2'!H167)</f>
        <v>0</v>
      </c>
      <c r="N63" s="286">
        <f>SUM('F4.2'!T167:V167)</f>
        <v>0</v>
      </c>
      <c r="O63" s="46"/>
      <c r="P63" s="287">
        <f t="shared" si="4"/>
        <v>0</v>
      </c>
      <c r="Q63" s="287"/>
      <c r="R63" s="288"/>
      <c r="S63" s="288">
        <f t="shared" si="5"/>
        <v>0</v>
      </c>
    </row>
    <row r="64" spans="1:19" ht="30" x14ac:dyDescent="0.25">
      <c r="A64" s="298" t="str">
        <f>'F4.2'!A168</f>
        <v>HO DPR 15.1</v>
      </c>
      <c r="B64" s="299" t="str">
        <f>'F4.2'!B168</f>
        <v>Supply: HMI (Human machine Interface) up gradation of maxDNA DCS system at Unit – 8 &amp; 9, CSTPS, Chandrapur.</v>
      </c>
      <c r="C64" s="300" t="str">
        <f>'F4.2'!C168</f>
        <v>Scheme</v>
      </c>
      <c r="D64" s="298" t="str">
        <f>'F4.2'!D168</f>
        <v>MERC/CAPEX/2023-2024/MSPGCL/0515</v>
      </c>
      <c r="E64" s="301">
        <f>'F4.2'!F168</f>
        <v>45208</v>
      </c>
      <c r="F64" s="302">
        <f>'F4.2'!O168</f>
        <v>0</v>
      </c>
      <c r="G64" s="303">
        <f t="shared" ref="G64:G68" si="9">E64</f>
        <v>45208</v>
      </c>
      <c r="H64" s="303"/>
      <c r="I64" s="303" t="str">
        <f>IF('F4.2'!L168=0,"-",'F4.2'!L168)</f>
        <v>-</v>
      </c>
      <c r="J64" s="303" t="str">
        <f>IF('F4.2'!M168=0,"-",'F4.2'!M168)</f>
        <v>-</v>
      </c>
      <c r="K64" s="303"/>
      <c r="L64" s="303" t="str">
        <f>IF('F4.2'!N168=0,"-",'F4.2'!N168)</f>
        <v>-</v>
      </c>
      <c r="M64" s="304">
        <f>IF(C64="DPR",0,'F4.2'!H168)</f>
        <v>10.52</v>
      </c>
      <c r="N64" s="304">
        <f>SUM('F4.2'!T168:V168)</f>
        <v>0</v>
      </c>
      <c r="O64" s="302"/>
      <c r="P64" s="305">
        <f t="shared" ref="P64:P68" si="10">M64-N64</f>
        <v>10.52</v>
      </c>
      <c r="Q64" s="302"/>
      <c r="R64" s="302"/>
      <c r="S64" s="306">
        <f t="shared" ref="S64:S68" si="11">IF(SUM(O64:R64)=0,M64-N64,SUM(O64:R64))</f>
        <v>10.52</v>
      </c>
    </row>
    <row r="65" spans="1:19" ht="30" x14ac:dyDescent="0.25">
      <c r="A65" s="298" t="str">
        <f>'F4.2'!A169</f>
        <v>HO DPR 15.2</v>
      </c>
      <c r="B65" s="299" t="str">
        <f>'F4.2'!B169</f>
        <v>Works: HMI (Human machine Interface) up gradation of maxDNA DCS system at Unit – 8 &amp; 9, CSTPS, Chandrapur.</v>
      </c>
      <c r="C65" s="300" t="str">
        <f>'F4.2'!C169</f>
        <v>Scheme</v>
      </c>
      <c r="D65" s="298" t="str">
        <f>'F4.2'!D169</f>
        <v>MERC/CAPEX/2023-2024/MSPGCL/0515</v>
      </c>
      <c r="E65" s="301">
        <f>'F4.2'!F169</f>
        <v>45208</v>
      </c>
      <c r="F65" s="302">
        <f>'F4.2'!O169</f>
        <v>0</v>
      </c>
      <c r="G65" s="303">
        <f t="shared" si="9"/>
        <v>45208</v>
      </c>
      <c r="H65" s="303"/>
      <c r="I65" s="303" t="str">
        <f>IF('F4.2'!L169=0,"-",'F4.2'!L169)</f>
        <v>-</v>
      </c>
      <c r="J65" s="303" t="str">
        <f>IF('F4.2'!M169=0,"-",'F4.2'!M169)</f>
        <v>-</v>
      </c>
      <c r="K65" s="303"/>
      <c r="L65" s="303" t="str">
        <f>IF('F4.2'!N169=0,"-",'F4.2'!N169)</f>
        <v>-</v>
      </c>
      <c r="M65" s="304">
        <f>IF(C65="DPR",0,'F4.2'!H169)</f>
        <v>0.41</v>
      </c>
      <c r="N65" s="304">
        <f>SUM('F4.2'!T169:V169)</f>
        <v>0</v>
      </c>
      <c r="O65" s="302"/>
      <c r="P65" s="305">
        <f t="shared" si="10"/>
        <v>0.41</v>
      </c>
      <c r="Q65" s="302"/>
      <c r="R65" s="302"/>
      <c r="S65" s="306">
        <f t="shared" si="11"/>
        <v>0.41</v>
      </c>
    </row>
    <row r="66" spans="1:19" ht="45" x14ac:dyDescent="0.25">
      <c r="A66" s="298">
        <f>'F4.2'!A170</f>
        <v>15.3</v>
      </c>
      <c r="B66" s="299" t="str">
        <f>'F4.2'!B170</f>
        <v>HMI (Human Machine Interface) Upgradation of ‘SPPA-T3000’ DCS (Distributed Control System) installed at 3x660MW Unit- 8, 9 &amp; 10 at Koradi TPS to match with the external aspects and process improvement</v>
      </c>
      <c r="C66" s="300" t="str">
        <f>'F4.2'!C170</f>
        <v>Scheme</v>
      </c>
      <c r="D66" s="298" t="str">
        <f>'F4.2'!D170</f>
        <v>MERC/CAPEX/2023-2024/MSPGCL/0515</v>
      </c>
      <c r="E66" s="301">
        <f>'F4.2'!F170</f>
        <v>45208</v>
      </c>
      <c r="F66" s="302" t="str">
        <f>'F4.2'!O170</f>
        <v>The scheme is proposed as necessity Scheme which is essential for implementation  to Keep the system up and running.</v>
      </c>
      <c r="G66" s="303">
        <f t="shared" si="9"/>
        <v>45208</v>
      </c>
      <c r="H66" s="303"/>
      <c r="I66" s="303" t="str">
        <f>IF('F4.2'!L170=0,"-",'F4.2'!L170)</f>
        <v>-</v>
      </c>
      <c r="J66" s="303" t="str">
        <f>IF('F4.2'!M170=0,"-",'F4.2'!M170)</f>
        <v>-</v>
      </c>
      <c r="K66" s="303"/>
      <c r="L66" s="303" t="str">
        <f>IF('F4.2'!N170=0,"-",'F4.2'!N170)</f>
        <v>-</v>
      </c>
      <c r="M66" s="304">
        <f>IF(C66="DPR",0,'F4.2'!H170)</f>
        <v>24.33</v>
      </c>
      <c r="N66" s="304">
        <f>SUM('F4.2'!T170:V170)</f>
        <v>0</v>
      </c>
      <c r="O66" s="302"/>
      <c r="P66" s="305">
        <f t="shared" si="10"/>
        <v>24.33</v>
      </c>
      <c r="Q66" s="302"/>
      <c r="R66" s="302"/>
      <c r="S66" s="306">
        <f t="shared" si="11"/>
        <v>24.33</v>
      </c>
    </row>
    <row r="67" spans="1:19" ht="45" x14ac:dyDescent="0.25">
      <c r="A67" s="298">
        <f>'F4.2'!A171</f>
        <v>15.4</v>
      </c>
      <c r="B67" s="299" t="str">
        <f>'F4.2'!B171</f>
        <v xml:space="preserve">Upgradation of Rockwell Make PLC System installed at 3x660MW  ,Koradi TPS to match with the external aspects and process improvement.(C&amp;I)
</v>
      </c>
      <c r="C67" s="300" t="str">
        <f>'F4.2'!C171</f>
        <v>Scheme</v>
      </c>
      <c r="D67" s="298" t="str">
        <f>'F4.2'!D171</f>
        <v>MERC/CAPEX/2023-2024/MSPGCL/0515</v>
      </c>
      <c r="E67" s="301">
        <f>'F4.2'!F171</f>
        <v>45208</v>
      </c>
      <c r="F67" s="302" t="str">
        <f>'F4.2'!O171</f>
        <v>The scheme is proposed as necessity Scheme which is essential for implementation  to Keep the system up and running.</v>
      </c>
      <c r="G67" s="303">
        <f t="shared" si="9"/>
        <v>45208</v>
      </c>
      <c r="H67" s="303"/>
      <c r="I67" s="303" t="str">
        <f>IF('F4.2'!L171=0,"-",'F4.2'!L171)</f>
        <v>-</v>
      </c>
      <c r="J67" s="303" t="str">
        <f>IF('F4.2'!M171=0,"-",'F4.2'!M171)</f>
        <v>-</v>
      </c>
      <c r="K67" s="303"/>
      <c r="L67" s="303" t="str">
        <f>IF('F4.2'!N171=0,"-",'F4.2'!N171)</f>
        <v>-</v>
      </c>
      <c r="M67" s="304">
        <f>IF(C67="DPR",0,'F4.2'!H171)</f>
        <v>20.2</v>
      </c>
      <c r="N67" s="304">
        <f>SUM('F4.2'!T171:V171)</f>
        <v>0</v>
      </c>
      <c r="O67" s="302"/>
      <c r="P67" s="305">
        <f t="shared" si="10"/>
        <v>20.2</v>
      </c>
      <c r="Q67" s="302"/>
      <c r="R67" s="302"/>
      <c r="S67" s="306">
        <f t="shared" si="11"/>
        <v>20.2</v>
      </c>
    </row>
    <row r="68" spans="1:19" x14ac:dyDescent="0.25">
      <c r="A68" s="298">
        <f>'F4.2'!A172</f>
        <v>0</v>
      </c>
      <c r="B68" s="299" t="str">
        <f>'F4.2'!B172</f>
        <v>IDC</v>
      </c>
      <c r="C68" s="300" t="str">
        <f>'F4.2'!C172</f>
        <v>IDC</v>
      </c>
      <c r="D68" s="298" t="str">
        <f>'F4.2'!D172</f>
        <v>MERC/CAPEX/2023-2024/MSPGCL/0515</v>
      </c>
      <c r="E68" s="301">
        <f>'F4.2'!F172</f>
        <v>45208</v>
      </c>
      <c r="F68" s="302">
        <f>'F4.2'!O172</f>
        <v>0</v>
      </c>
      <c r="G68" s="303">
        <f t="shared" si="9"/>
        <v>45208</v>
      </c>
      <c r="H68" s="303"/>
      <c r="I68" s="303" t="str">
        <f>IF('F4.2'!L172=0,"-",'F4.2'!L172)</f>
        <v>-</v>
      </c>
      <c r="J68" s="303" t="str">
        <f>IF('F4.2'!M172=0,"-",'F4.2'!M172)</f>
        <v>-</v>
      </c>
      <c r="K68" s="303"/>
      <c r="L68" s="303" t="str">
        <f>IF('F4.2'!N172=0,"-",'F4.2'!N172)</f>
        <v>-</v>
      </c>
      <c r="M68" s="304">
        <f>IF(C68="DPR",0,'F4.2'!H172)</f>
        <v>0.15</v>
      </c>
      <c r="N68" s="304">
        <f>SUM('F4.2'!T172:V172)</f>
        <v>0</v>
      </c>
      <c r="O68" s="302"/>
      <c r="P68" s="305">
        <f t="shared" si="10"/>
        <v>0.15</v>
      </c>
      <c r="Q68" s="302"/>
      <c r="R68" s="302"/>
      <c r="S68" s="306">
        <f t="shared" si="11"/>
        <v>0.15</v>
      </c>
    </row>
  </sheetData>
  <mergeCells count="18">
    <mergeCell ref="F4:F6"/>
    <mergeCell ref="J4:L4"/>
    <mergeCell ref="M4:S4"/>
    <mergeCell ref="G5:G6"/>
    <mergeCell ref="H5:H6"/>
    <mergeCell ref="I5:I6"/>
    <mergeCell ref="J5:J6"/>
    <mergeCell ref="K5:K6"/>
    <mergeCell ref="L5:L6"/>
    <mergeCell ref="M5:M6"/>
    <mergeCell ref="N5:N6"/>
    <mergeCell ref="G4:I4"/>
    <mergeCell ref="O5:S5"/>
    <mergeCell ref="A4:A6"/>
    <mergeCell ref="B4:B6"/>
    <mergeCell ref="C4:C6"/>
    <mergeCell ref="D4:D6"/>
    <mergeCell ref="E4:E6"/>
  </mergeCells>
  <conditionalFormatting sqref="D8:E34 D39:E68 D36:E37">
    <cfRule type="containsText" dxfId="515" priority="26" operator="containsText" text="DPR not submitted">
      <formula>NOT(ISERROR(SEARCH("DPR not submitted",D8)))</formula>
    </cfRule>
    <cfRule type="containsText" dxfId="514" priority="27" operator="containsText" text="Yet to be approved">
      <formula>NOT(ISERROR(SEARCH("Yet to be approved",D8)))</formula>
    </cfRule>
  </conditionalFormatting>
  <conditionalFormatting sqref="G8:G34 G39:G60 G36:G37">
    <cfRule type="containsText" dxfId="513" priority="37" operator="containsText" text="DPR not submitted">
      <formula>NOT(ISERROR(SEARCH("DPR not submitted",G8)))</formula>
    </cfRule>
    <cfRule type="containsText" dxfId="512" priority="38" operator="containsText" text="Yet to be approved">
      <formula>NOT(ISERROR(SEARCH("Yet to be approved",G8)))</formula>
    </cfRule>
  </conditionalFormatting>
  <conditionalFormatting sqref="G63:G68">
    <cfRule type="containsText" dxfId="511" priority="24" operator="containsText" text="DPR not submitted">
      <formula>NOT(ISERROR(SEARCH("DPR not submitted",G63)))</formula>
    </cfRule>
    <cfRule type="containsText" dxfId="510" priority="25" operator="containsText" text="Yet to be approved">
      <formula>NOT(ISERROR(SEARCH("Yet to be approved",G63)))</formula>
    </cfRule>
  </conditionalFormatting>
  <conditionalFormatting sqref="G61:L62">
    <cfRule type="containsText" dxfId="509" priority="309" operator="containsText" text="DPR not submitted">
      <formula>NOT(ISERROR(SEARCH("DPR not submitted",G61)))</formula>
    </cfRule>
    <cfRule type="containsText" dxfId="508" priority="310" operator="containsText" text="Yet to be approved">
      <formula>NOT(ISERROR(SEARCH("Yet to be approved",G61)))</formula>
    </cfRule>
  </conditionalFormatting>
  <conditionalFormatting sqref="H9:K10">
    <cfRule type="containsText" dxfId="507" priority="124" operator="containsText" text="DPR not submitted">
      <formula>NOT(ISERROR(SEARCH("DPR not submitted",H9)))</formula>
    </cfRule>
    <cfRule type="containsText" dxfId="506" priority="125" operator="containsText" text="Yet to be approved">
      <formula>NOT(ISERROR(SEARCH("Yet to be approved",H9)))</formula>
    </cfRule>
  </conditionalFormatting>
  <conditionalFormatting sqref="H12:K13">
    <cfRule type="containsText" dxfId="505" priority="150" operator="containsText" text="DPR not submitted">
      <formula>NOT(ISERROR(SEARCH("DPR not submitted",H12)))</formula>
    </cfRule>
    <cfRule type="containsText" dxfId="504" priority="151" operator="containsText" text="Yet to be approved">
      <formula>NOT(ISERROR(SEARCH("Yet to be approved",H12)))</formula>
    </cfRule>
  </conditionalFormatting>
  <conditionalFormatting sqref="H15:K17">
    <cfRule type="containsText" dxfId="503" priority="137" operator="containsText" text="DPR not submitted">
      <formula>NOT(ISERROR(SEARCH("DPR not submitted",H15)))</formula>
    </cfRule>
    <cfRule type="containsText" dxfId="502" priority="138" operator="containsText" text="Yet to be approved">
      <formula>NOT(ISERROR(SEARCH("Yet to be approved",H15)))</formula>
    </cfRule>
  </conditionalFormatting>
  <conditionalFormatting sqref="H19:K29">
    <cfRule type="containsText" dxfId="501" priority="111" operator="containsText" text="DPR not submitted">
      <formula>NOT(ISERROR(SEARCH("DPR not submitted",H19)))</formula>
    </cfRule>
    <cfRule type="containsText" dxfId="500" priority="112" operator="containsText" text="Yet to be approved">
      <formula>NOT(ISERROR(SEARCH("Yet to be approved",H19)))</formula>
    </cfRule>
  </conditionalFormatting>
  <conditionalFormatting sqref="H31:K34 H39:K47 H36:K37">
    <cfRule type="containsText" dxfId="499" priority="85" operator="containsText" text="DPR not submitted">
      <formula>NOT(ISERROR(SEARCH("DPR not submitted",H31)))</formula>
    </cfRule>
    <cfRule type="containsText" dxfId="498" priority="86" operator="containsText" text="Yet to be approved">
      <formula>NOT(ISERROR(SEARCH("Yet to be approved",H31)))</formula>
    </cfRule>
  </conditionalFormatting>
  <conditionalFormatting sqref="H49:K56">
    <cfRule type="containsText" dxfId="497" priority="46" operator="containsText" text="DPR not submitted">
      <formula>NOT(ISERROR(SEARCH("DPR not submitted",H49)))</formula>
    </cfRule>
    <cfRule type="containsText" dxfId="496" priority="47" operator="containsText" text="Yet to be approved">
      <formula>NOT(ISERROR(SEARCH("Yet to be approved",H49)))</formula>
    </cfRule>
  </conditionalFormatting>
  <conditionalFormatting sqref="H58:K59">
    <cfRule type="containsText" dxfId="495" priority="33" operator="containsText" text="DPR not submitted">
      <formula>NOT(ISERROR(SEARCH("DPR not submitted",H58)))</formula>
    </cfRule>
    <cfRule type="containsText" dxfId="494" priority="34" operator="containsText" text="Yet to be approved">
      <formula>NOT(ISERROR(SEARCH("Yet to be approved",H58)))</formula>
    </cfRule>
  </conditionalFormatting>
  <conditionalFormatting sqref="H64:K68">
    <cfRule type="containsText" dxfId="493" priority="20" operator="containsText" text="DPR not submitted">
      <formula>NOT(ISERROR(SEARCH("DPR not submitted",H64)))</formula>
    </cfRule>
    <cfRule type="containsText" dxfId="492" priority="21" operator="containsText" text="Yet to be approved">
      <formula>NOT(ISERROR(SEARCH("Yet to be approved",H64)))</formula>
    </cfRule>
  </conditionalFormatting>
  <conditionalFormatting sqref="I8:J8 I11:J11 I14:J14 I18:J18">
    <cfRule type="containsText" dxfId="491" priority="323" operator="containsText" text="DPR not submitted">
      <formula>NOT(ISERROR(SEARCH("DPR not submitted",I8)))</formula>
    </cfRule>
    <cfRule type="containsText" dxfId="490" priority="324" operator="containsText" text="Yet to be approved">
      <formula>NOT(ISERROR(SEARCH("Yet to be approved",I8)))</formula>
    </cfRule>
  </conditionalFormatting>
  <conditionalFormatting sqref="I30:J30">
    <cfRule type="containsText" dxfId="489" priority="259" operator="containsText" text="DPR not submitted">
      <formula>NOT(ISERROR(SEARCH("DPR not submitted",I30)))</formula>
    </cfRule>
    <cfRule type="containsText" dxfId="488" priority="260" operator="containsText" text="Yet to be approved">
      <formula>NOT(ISERROR(SEARCH("Yet to be approved",I30)))</formula>
    </cfRule>
  </conditionalFormatting>
  <conditionalFormatting sqref="I48:J48">
    <cfRule type="containsText" dxfId="487" priority="223" operator="containsText" text="DPR not submitted">
      <formula>NOT(ISERROR(SEARCH("DPR not submitted",I48)))</formula>
    </cfRule>
    <cfRule type="containsText" dxfId="486" priority="224" operator="containsText" text="Yet to be approved">
      <formula>NOT(ISERROR(SEARCH("Yet to be approved",I48)))</formula>
    </cfRule>
  </conditionalFormatting>
  <conditionalFormatting sqref="I57:J57">
    <cfRule type="containsText" dxfId="485" priority="211" operator="containsText" text="DPR not submitted">
      <formula>NOT(ISERROR(SEARCH("DPR not submitted",I57)))</formula>
    </cfRule>
    <cfRule type="containsText" dxfId="484" priority="212" operator="containsText" text="Yet to be approved">
      <formula>NOT(ISERROR(SEARCH("Yet to be approved",I57)))</formula>
    </cfRule>
  </conditionalFormatting>
  <conditionalFormatting sqref="I60:J60">
    <cfRule type="containsText" dxfId="483" priority="199" operator="containsText" text="DPR not submitted">
      <formula>NOT(ISERROR(SEARCH("DPR not submitted",I60)))</formula>
    </cfRule>
    <cfRule type="containsText" dxfId="482" priority="200" operator="containsText" text="Yet to be approved">
      <formula>NOT(ISERROR(SEARCH("Yet to be approved",I60)))</formula>
    </cfRule>
  </conditionalFormatting>
  <conditionalFormatting sqref="I63:J63">
    <cfRule type="containsText" dxfId="481" priority="187" operator="containsText" text="DPR not submitted">
      <formula>NOT(ISERROR(SEARCH("DPR not submitted",I63)))</formula>
    </cfRule>
    <cfRule type="containsText" dxfId="480" priority="188" operator="containsText" text="Yet to be approved">
      <formula>NOT(ISERROR(SEARCH("Yet to be approved",I63)))</formula>
    </cfRule>
  </conditionalFormatting>
  <conditionalFormatting sqref="L8:L34 L39:L60 L36:L37">
    <cfRule type="containsText" dxfId="479" priority="31" operator="containsText" text="DPR not submitted">
      <formula>NOT(ISERROR(SEARCH("DPR not submitted",L8)))</formula>
    </cfRule>
    <cfRule type="containsText" dxfId="478" priority="32" operator="containsText" text="Yet to be approved">
      <formula>NOT(ISERROR(SEARCH("Yet to be approved",L8)))</formula>
    </cfRule>
  </conditionalFormatting>
  <conditionalFormatting sqref="L63:L68">
    <cfRule type="containsText" dxfId="477" priority="18" operator="containsText" text="DPR not submitted">
      <formula>NOT(ISERROR(SEARCH("DPR not submitted",L63)))</formula>
    </cfRule>
    <cfRule type="containsText" dxfId="476" priority="19" operator="containsText" text="Yet to be approved">
      <formula>NOT(ISERROR(SEARCH("Yet to be approved",L63)))</formula>
    </cfRule>
  </conditionalFormatting>
  <conditionalFormatting sqref="S1:S7 S69:S1048576">
    <cfRule type="cellIs" dxfId="475" priority="348" operator="lessThan">
      <formula>0</formula>
    </cfRule>
  </conditionalFormatting>
  <conditionalFormatting sqref="S9:S10">
    <cfRule type="cellIs" dxfId="474" priority="121" operator="lessThan">
      <formula>0</formula>
    </cfRule>
  </conditionalFormatting>
  <conditionalFormatting sqref="S12:S13">
    <cfRule type="cellIs" dxfId="473" priority="147" operator="lessThan">
      <formula>0</formula>
    </cfRule>
  </conditionalFormatting>
  <conditionalFormatting sqref="S15:S17">
    <cfRule type="cellIs" dxfId="472" priority="134" operator="lessThan">
      <formula>0</formula>
    </cfRule>
  </conditionalFormatting>
  <conditionalFormatting sqref="S19:S29">
    <cfRule type="cellIs" dxfId="471" priority="108" operator="lessThan">
      <formula>0</formula>
    </cfRule>
  </conditionalFormatting>
  <conditionalFormatting sqref="S31:S34 S39:S47 S36:S37">
    <cfRule type="cellIs" dxfId="470" priority="82" operator="lessThan">
      <formula>0</formula>
    </cfRule>
  </conditionalFormatting>
  <conditionalFormatting sqref="S49:S56">
    <cfRule type="cellIs" dxfId="469" priority="43" operator="lessThan">
      <formula>0</formula>
    </cfRule>
  </conditionalFormatting>
  <conditionalFormatting sqref="S58:S59">
    <cfRule type="cellIs" dxfId="468" priority="30" operator="lessThan">
      <formula>0</formula>
    </cfRule>
  </conditionalFormatting>
  <conditionalFormatting sqref="S61:S62">
    <cfRule type="cellIs" dxfId="467" priority="308" operator="lessThan">
      <formula>0</formula>
    </cfRule>
  </conditionalFormatting>
  <conditionalFormatting sqref="S64:S68">
    <cfRule type="cellIs" dxfId="466" priority="17" operator="lessThan">
      <formula>0</formula>
    </cfRule>
  </conditionalFormatting>
  <conditionalFormatting sqref="D38:E38">
    <cfRule type="containsText" dxfId="465" priority="9" operator="containsText" text="DPR not submitted">
      <formula>NOT(ISERROR(SEARCH("DPR not submitted",D38)))</formula>
    </cfRule>
    <cfRule type="containsText" dxfId="464" priority="10" operator="containsText" text="Yet to be approved">
      <formula>NOT(ISERROR(SEARCH("Yet to be approved",D38)))</formula>
    </cfRule>
  </conditionalFormatting>
  <conditionalFormatting sqref="G38">
    <cfRule type="containsText" dxfId="463" priority="13" operator="containsText" text="DPR not submitted">
      <formula>NOT(ISERROR(SEARCH("DPR not submitted",G38)))</formula>
    </cfRule>
    <cfRule type="containsText" dxfId="462" priority="14" operator="containsText" text="Yet to be approved">
      <formula>NOT(ISERROR(SEARCH("Yet to be approved",G38)))</formula>
    </cfRule>
  </conditionalFormatting>
  <conditionalFormatting sqref="I38:J38">
    <cfRule type="containsText" dxfId="461" priority="15" operator="containsText" text="DPR not submitted">
      <formula>NOT(ISERROR(SEARCH("DPR not submitted",I38)))</formula>
    </cfRule>
    <cfRule type="containsText" dxfId="460" priority="16" operator="containsText" text="Yet to be approved">
      <formula>NOT(ISERROR(SEARCH("Yet to be approved",I38)))</formula>
    </cfRule>
  </conditionalFormatting>
  <conditionalFormatting sqref="L38">
    <cfRule type="containsText" dxfId="459" priority="11" operator="containsText" text="DPR not submitted">
      <formula>NOT(ISERROR(SEARCH("DPR not submitted",L38)))</formula>
    </cfRule>
    <cfRule type="containsText" dxfId="458" priority="12" operator="containsText" text="Yet to be approved">
      <formula>NOT(ISERROR(SEARCH("Yet to be approved",L38)))</formula>
    </cfRule>
  </conditionalFormatting>
  <conditionalFormatting sqref="D35:E35">
    <cfRule type="containsText" dxfId="457" priority="1" operator="containsText" text="DPR not submitted">
      <formula>NOT(ISERROR(SEARCH("DPR not submitted",D35)))</formula>
    </cfRule>
    <cfRule type="containsText" dxfId="456" priority="2" operator="containsText" text="Yet to be approved">
      <formula>NOT(ISERROR(SEARCH("Yet to be approved",D35)))</formula>
    </cfRule>
  </conditionalFormatting>
  <conditionalFormatting sqref="G35">
    <cfRule type="containsText" dxfId="455" priority="5" operator="containsText" text="DPR not submitted">
      <formula>NOT(ISERROR(SEARCH("DPR not submitted",G35)))</formula>
    </cfRule>
    <cfRule type="containsText" dxfId="454" priority="6" operator="containsText" text="Yet to be approved">
      <formula>NOT(ISERROR(SEARCH("Yet to be approved",G35)))</formula>
    </cfRule>
  </conditionalFormatting>
  <conditionalFormatting sqref="I35:J35">
    <cfRule type="containsText" dxfId="453" priority="7" operator="containsText" text="DPR not submitted">
      <formula>NOT(ISERROR(SEARCH("DPR not submitted",I35)))</formula>
    </cfRule>
    <cfRule type="containsText" dxfId="452" priority="8" operator="containsText" text="Yet to be approved">
      <formula>NOT(ISERROR(SEARCH("Yet to be approved",I35)))</formula>
    </cfRule>
  </conditionalFormatting>
  <conditionalFormatting sqref="L35">
    <cfRule type="containsText" dxfId="451" priority="3" operator="containsText" text="DPR not submitted">
      <formula>NOT(ISERROR(SEARCH("DPR not submitted",L35)))</formula>
    </cfRule>
    <cfRule type="containsText" dxfId="450" priority="4" operator="containsText" text="Yet to be approved">
      <formula>NOT(ISERROR(SEARCH("Yet to be approved",L35)))</formula>
    </cfRule>
  </conditionalFormatting>
  <pageMargins left="0.47244094488188981" right="0.19685039370078741" top="0.39370078740157483" bottom="0.35433070866141736" header="0.23622047244094491" footer="0.23622047244094491"/>
  <pageSetup paperSize="9" scale="37" fitToWidth="2" fitToHeight="0" orientation="landscape" r:id="rId1"/>
  <headerFooter alignWithMargins="0">
    <oddHeader>&amp;F</oddHeader>
  </headerFooter>
  <extLst>
    <ext xmlns:x14="http://schemas.microsoft.com/office/spreadsheetml/2009/9/main" uri="{78C0D931-6437-407d-A8EE-F0AAD7539E65}">
      <x14:conditionalFormattings>
        <x14:conditionalFormatting xmlns:xm="http://schemas.microsoft.com/office/excel/2006/main">
          <x14:cfRule type="containsText" priority="329" operator="containsText" id="{7860244A-7FB9-48B0-B0AB-F064E953CA5B}">
            <xm:f>NOT(ISERROR(SEARCH($AS$8,AO8)))</xm:f>
            <xm:f>$AS$8</xm:f>
            <x14:dxf>
              <font>
                <b val="0"/>
                <i/>
                <color rgb="FFFF0000"/>
              </font>
              <fill>
                <patternFill patternType="none"/>
              </fill>
            </x14:dxf>
          </x14:cfRule>
          <x14:cfRule type="containsText" priority="330" operator="containsText" id="{F2342FED-1703-4DBE-AD16-AE47EFCAC209}">
            <xm:f>NOT(ISERROR(SEARCH($AS$7,AO8)))</xm:f>
            <xm:f>$AS$7</xm:f>
            <x14:dxf>
              <fill>
                <patternFill patternType="solid">
                  <bgColor theme="0" tint="-0.34998626667073579"/>
                </patternFill>
              </fill>
            </x14:dxf>
          </x14:cfRule>
          <x14:cfRule type="containsText" priority="331" operator="containsText" id="{46DA669B-F630-4945-8BFA-5EF6672977C9}">
            <xm:f>NOT(ISERROR(SEARCH($AS$6,AO8)))</xm:f>
            <xm:f>$AS$6</xm:f>
            <x14:dxf>
              <font>
                <color rgb="FF9C0006"/>
              </font>
              <fill>
                <patternFill patternType="solid">
                  <bgColor rgb="FFFFC7CE"/>
                </patternFill>
              </fill>
            </x14:dxf>
          </x14:cfRule>
          <x14:cfRule type="containsText" priority="332" operator="containsText" id="{B0E3FD06-A968-46B8-ADD5-049F20CA1E18}">
            <xm:f>NOT(ISERROR(SEARCH($AS$5,AO8)))</xm:f>
            <xm:f>$AS$5</xm:f>
            <x14:dxf>
              <font>
                <color rgb="FF9C0006"/>
              </font>
              <fill>
                <patternFill patternType="solid">
                  <bgColor rgb="FFFFC7CE"/>
                </patternFill>
              </fill>
            </x14:dxf>
          </x14:cfRule>
          <x14:cfRule type="containsText" priority="333" operator="containsText" id="{6340FCEE-20B8-4D19-88DE-DB8BE78151EB}">
            <xm:f>NOT(ISERROR(SEARCH($AS$4,AO8)))</xm:f>
            <xm:f>$AS$4</xm:f>
            <x14:dxf>
              <font>
                <color rgb="FF006100"/>
              </font>
              <fill>
                <patternFill patternType="solid">
                  <bgColor rgb="FFC6EFCE"/>
                </patternFill>
              </fill>
            </x14:dxf>
          </x14:cfRule>
          <x14:cfRule type="containsText" priority="334" operator="containsText" id="{FD054F9A-753B-4E46-A668-A16333F1F9B6}">
            <xm:f>NOT(ISERROR(SEARCH($AS$3,AO8)))</xm:f>
            <xm:f>$AS$3</xm:f>
            <x14:dxf>
              <font>
                <color rgb="FF00B050"/>
              </font>
            </x14:dxf>
          </x14:cfRule>
          <x14:cfRule type="containsText" priority="335" operator="containsText" id="{1966F4F0-5BC9-43AB-9D11-9846AD07831C}">
            <xm:f>NOT(ISERROR(SEARCH($AS$2,AO8)))</xm:f>
            <xm:f>$AS$2</xm:f>
            <x14:dxf>
              <font>
                <color rgb="FF9C6500"/>
              </font>
              <fill>
                <patternFill patternType="solid">
                  <bgColor rgb="FFFFEB9C"/>
                </patternFill>
              </fill>
            </x14:dxf>
          </x14:cfRule>
          <x14:cfRule type="containsText" priority="336" operator="containsText" id="{75534510-C912-4C49-8CC5-5FD8A594239B}">
            <xm:f>NOT(ISERROR(SEARCH($AS$1,AO8)))</xm:f>
            <xm:f>$AS$1</xm:f>
            <x14:dxf>
              <font>
                <color rgb="FF00B0F0"/>
              </font>
            </x14:dxf>
          </x14:cfRule>
          <xm:sqref>AO8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484"/>
  <sheetViews>
    <sheetView view="pageBreakPreview" zoomScale="70" zoomScaleNormal="80" zoomScaleSheetLayoutView="70" workbookViewId="0">
      <pane xSplit="2" ySplit="6" topLeftCell="AF473" activePane="bottomRight" state="frozen"/>
      <selection pane="topRight" activeCell="C1" sqref="C1"/>
      <selection pane="bottomLeft" activeCell="A7" sqref="A7"/>
      <selection pane="bottomRight" activeCell="AW116" sqref="AW116"/>
    </sheetView>
  </sheetViews>
  <sheetFormatPr defaultColWidth="9.140625" defaultRowHeight="15" outlineLevelRow="2" outlineLevelCol="1" x14ac:dyDescent="0.25"/>
  <cols>
    <col min="1" max="1" width="8.7109375" style="57" bestFit="1" customWidth="1"/>
    <col min="2" max="2" width="50.5703125" style="58" customWidth="1"/>
    <col min="3" max="3" width="19.28515625" style="57" customWidth="1" outlineLevel="1"/>
    <col min="4" max="4" width="39" style="57" customWidth="1" outlineLevel="1"/>
    <col min="5" max="5" width="15.85546875" style="60" customWidth="1" outlineLevel="1"/>
    <col min="6" max="6" width="15.28515625" style="60" customWidth="1" outlineLevel="1"/>
    <col min="7" max="7" width="19.28515625" style="58" customWidth="1" outlineLevel="1"/>
    <col min="8" max="8" width="13.85546875" style="58" customWidth="1"/>
    <col min="9" max="10" width="19.28515625" style="58" customWidth="1" outlineLevel="1"/>
    <col min="11" max="11" width="13.28515625" style="60" customWidth="1" outlineLevel="1"/>
    <col min="12" max="13" width="19.28515625" style="57" customWidth="1" outlineLevel="1"/>
    <col min="14" max="14" width="18.85546875" style="57" customWidth="1" outlineLevel="1"/>
    <col min="15" max="15" width="47.140625" style="58" customWidth="1"/>
    <col min="16" max="16" width="13.140625" style="61" hidden="1" customWidth="1"/>
    <col min="17" max="18" width="13.140625" style="62" hidden="1" customWidth="1"/>
    <col min="19" max="27" width="13.140625" style="62" customWidth="1" outlineLevel="1"/>
    <col min="28" max="28" width="13.140625" style="62" customWidth="1"/>
    <col min="29" max="29" width="16.5703125" style="93" customWidth="1" outlineLevel="1"/>
    <col min="30" max="30" width="16.5703125" style="109" customWidth="1" outlineLevel="1"/>
    <col min="31" max="33" width="14.42578125" style="109" customWidth="1" outlineLevel="1"/>
    <col min="34" max="34" width="17.28515625" style="109" customWidth="1" outlineLevel="1"/>
    <col min="35" max="35" width="15.42578125" style="109" customWidth="1" outlineLevel="1"/>
    <col min="36" max="39" width="13.140625" style="62" customWidth="1" outlineLevel="1"/>
    <col min="40" max="40" width="13.140625" style="62" customWidth="1"/>
    <col min="41" max="44" width="13.7109375" style="62" hidden="1" customWidth="1"/>
    <col min="45" max="48" width="13.7109375" style="62" customWidth="1" outlineLevel="1"/>
    <col min="49" max="53" width="13.140625" style="62" customWidth="1" outlineLevel="1"/>
    <col min="54" max="54" width="19.7109375" style="62" customWidth="1"/>
    <col min="55" max="55" width="94.42578125" style="138" customWidth="1"/>
    <col min="56" max="56" width="15.7109375" style="57" bestFit="1" customWidth="1"/>
    <col min="57" max="57" width="15.28515625" style="58" customWidth="1"/>
    <col min="58" max="58" width="12.5703125" style="58" customWidth="1"/>
    <col min="59" max="59" width="13.42578125" style="58" customWidth="1"/>
    <col min="60" max="60" width="13.5703125" style="58" customWidth="1"/>
    <col min="61" max="63" width="9.140625" style="58"/>
    <col min="64" max="64" width="11.28515625" style="58" customWidth="1"/>
    <col min="65" max="16384" width="9.140625" style="58"/>
  </cols>
  <sheetData>
    <row r="1" spans="1:58" x14ac:dyDescent="0.25">
      <c r="D1" s="59" t="s">
        <v>105</v>
      </c>
      <c r="AT1" s="62" t="s">
        <v>359</v>
      </c>
      <c r="BE1" s="57" t="s">
        <v>52</v>
      </c>
      <c r="BF1" s="58" t="s">
        <v>80</v>
      </c>
    </row>
    <row r="2" spans="1:58" x14ac:dyDescent="0.25">
      <c r="D2" s="63" t="s">
        <v>0</v>
      </c>
      <c r="BE2" s="57" t="s">
        <v>53</v>
      </c>
      <c r="BF2" s="58" t="s">
        <v>81</v>
      </c>
    </row>
    <row r="3" spans="1:58" ht="15.75" x14ac:dyDescent="0.25">
      <c r="A3" s="72"/>
      <c r="B3" s="73" t="s">
        <v>31</v>
      </c>
      <c r="C3" s="74"/>
      <c r="D3" s="75" t="s">
        <v>91</v>
      </c>
      <c r="E3" s="76"/>
      <c r="F3" s="76"/>
      <c r="G3" s="77"/>
      <c r="H3" s="77"/>
      <c r="I3" s="77"/>
      <c r="J3" s="77"/>
      <c r="K3" s="76"/>
      <c r="L3" s="74"/>
      <c r="M3" s="74"/>
      <c r="N3" s="74"/>
      <c r="O3" s="78"/>
      <c r="P3" s="79"/>
      <c r="Q3" s="80"/>
      <c r="R3" s="80"/>
      <c r="S3" s="80"/>
      <c r="T3" s="80"/>
      <c r="U3" s="80"/>
      <c r="V3" s="80"/>
      <c r="W3" s="81" t="s">
        <v>2</v>
      </c>
      <c r="X3" s="81"/>
      <c r="Y3" s="81"/>
      <c r="Z3" s="81"/>
      <c r="AA3" s="81"/>
      <c r="AB3" s="81"/>
      <c r="AC3" s="94"/>
      <c r="AD3" s="110"/>
      <c r="AE3" s="111"/>
      <c r="AF3" s="111"/>
      <c r="AG3" s="111"/>
      <c r="AH3" s="111"/>
      <c r="AI3" s="112"/>
      <c r="AJ3" s="81"/>
      <c r="AK3" s="81"/>
      <c r="AL3" s="81"/>
      <c r="AM3" s="81"/>
      <c r="AN3" s="81"/>
      <c r="AO3" s="82"/>
      <c r="AP3" s="82"/>
      <c r="AQ3" s="83"/>
      <c r="AR3" s="84"/>
      <c r="AS3" s="84"/>
      <c r="AT3" s="83"/>
      <c r="AU3" s="83"/>
      <c r="AV3" s="85" t="s">
        <v>2</v>
      </c>
      <c r="AW3" s="81"/>
      <c r="AX3" s="81"/>
      <c r="AY3" s="81"/>
      <c r="AZ3" s="81"/>
      <c r="BA3" s="81"/>
      <c r="BB3" s="85"/>
      <c r="BC3" s="139"/>
      <c r="BD3" s="74"/>
      <c r="BE3" s="57" t="s">
        <v>28</v>
      </c>
      <c r="BF3" s="58" t="s">
        <v>95</v>
      </c>
    </row>
    <row r="4" spans="1:58" ht="15.75" x14ac:dyDescent="0.25">
      <c r="A4" s="690" t="s">
        <v>3</v>
      </c>
      <c r="B4" s="690" t="s">
        <v>32</v>
      </c>
      <c r="C4" s="690" t="s">
        <v>52</v>
      </c>
      <c r="D4" s="690" t="s">
        <v>34</v>
      </c>
      <c r="E4" s="691" t="s">
        <v>54</v>
      </c>
      <c r="F4" s="691" t="s">
        <v>35</v>
      </c>
      <c r="G4" s="690" t="s">
        <v>55</v>
      </c>
      <c r="H4" s="690" t="s">
        <v>56</v>
      </c>
      <c r="I4" s="690" t="s">
        <v>57</v>
      </c>
      <c r="J4" s="690" t="s">
        <v>58</v>
      </c>
      <c r="K4" s="691" t="s">
        <v>59</v>
      </c>
      <c r="L4" s="690" t="s">
        <v>60</v>
      </c>
      <c r="M4" s="690" t="s">
        <v>61</v>
      </c>
      <c r="N4" s="690" t="s">
        <v>62</v>
      </c>
      <c r="O4" s="690" t="s">
        <v>63</v>
      </c>
      <c r="P4" s="701" t="s">
        <v>26</v>
      </c>
      <c r="Q4" s="701"/>
      <c r="R4" s="701"/>
      <c r="S4" s="701"/>
      <c r="T4" s="701"/>
      <c r="U4" s="701"/>
      <c r="V4" s="701"/>
      <c r="W4" s="701"/>
      <c r="X4" s="343"/>
      <c r="Y4" s="343"/>
      <c r="Z4" s="343"/>
      <c r="AA4" s="343"/>
      <c r="AB4" s="343"/>
      <c r="AC4" s="702" t="s">
        <v>64</v>
      </c>
      <c r="AD4" s="702"/>
      <c r="AE4" s="702"/>
      <c r="AF4" s="702"/>
      <c r="AG4" s="702"/>
      <c r="AH4" s="702"/>
      <c r="AI4" s="702"/>
      <c r="AJ4" s="343"/>
      <c r="AK4" s="343"/>
      <c r="AL4" s="343"/>
      <c r="AM4" s="343"/>
      <c r="AN4" s="343"/>
      <c r="AO4" s="701" t="s">
        <v>27</v>
      </c>
      <c r="AP4" s="701"/>
      <c r="AQ4" s="701"/>
      <c r="AR4" s="701"/>
      <c r="AS4" s="701"/>
      <c r="AT4" s="701"/>
      <c r="AU4" s="701"/>
      <c r="AV4" s="701"/>
      <c r="AW4" s="343"/>
      <c r="AX4" s="343"/>
      <c r="AY4" s="343"/>
      <c r="AZ4" s="343"/>
      <c r="BA4" s="343"/>
      <c r="BB4" s="698" t="s">
        <v>94</v>
      </c>
      <c r="BC4" s="695" t="s">
        <v>11</v>
      </c>
      <c r="BD4" s="695" t="s">
        <v>83</v>
      </c>
      <c r="BE4" s="57" t="s">
        <v>89</v>
      </c>
      <c r="BF4" s="64" t="s">
        <v>86</v>
      </c>
    </row>
    <row r="5" spans="1:58" ht="15.75" customHeight="1" x14ac:dyDescent="0.25">
      <c r="A5" s="690"/>
      <c r="B5" s="690"/>
      <c r="C5" s="690"/>
      <c r="D5" s="690"/>
      <c r="E5" s="691"/>
      <c r="F5" s="691"/>
      <c r="G5" s="690"/>
      <c r="H5" s="690"/>
      <c r="I5" s="690"/>
      <c r="J5" s="690"/>
      <c r="K5" s="691"/>
      <c r="L5" s="690"/>
      <c r="M5" s="690"/>
      <c r="N5" s="690"/>
      <c r="O5" s="690"/>
      <c r="P5" s="701" t="s">
        <v>65</v>
      </c>
      <c r="Q5" s="115" t="s">
        <v>43</v>
      </c>
      <c r="R5" s="115" t="s">
        <v>43</v>
      </c>
      <c r="S5" s="701" t="s">
        <v>783</v>
      </c>
      <c r="T5" s="115" t="s">
        <v>43</v>
      </c>
      <c r="U5" s="115" t="s">
        <v>43</v>
      </c>
      <c r="V5" s="115" t="s">
        <v>43</v>
      </c>
      <c r="W5" s="204" t="s">
        <v>66</v>
      </c>
      <c r="X5" s="692" t="s">
        <v>464</v>
      </c>
      <c r="Y5" s="693"/>
      <c r="Z5" s="693"/>
      <c r="AA5" s="693"/>
      <c r="AB5" s="694"/>
      <c r="AC5" s="702" t="s">
        <v>67</v>
      </c>
      <c r="AD5" s="116" t="s">
        <v>43</v>
      </c>
      <c r="AE5" s="116" t="s">
        <v>43</v>
      </c>
      <c r="AF5" s="116" t="s">
        <v>43</v>
      </c>
      <c r="AG5" s="115" t="s">
        <v>43</v>
      </c>
      <c r="AH5" s="115" t="s">
        <v>43</v>
      </c>
      <c r="AI5" s="204" t="s">
        <v>66</v>
      </c>
      <c r="AJ5" s="692" t="s">
        <v>464</v>
      </c>
      <c r="AK5" s="693"/>
      <c r="AL5" s="693"/>
      <c r="AM5" s="693"/>
      <c r="AN5" s="694"/>
      <c r="AO5" s="701" t="s">
        <v>68</v>
      </c>
      <c r="AP5" s="115" t="s">
        <v>43</v>
      </c>
      <c r="AQ5" s="115" t="s">
        <v>43</v>
      </c>
      <c r="AR5" s="115" t="s">
        <v>43</v>
      </c>
      <c r="AS5" s="701" t="s">
        <v>784</v>
      </c>
      <c r="AT5" s="115" t="s">
        <v>43</v>
      </c>
      <c r="AU5" s="115" t="s">
        <v>43</v>
      </c>
      <c r="AV5" s="204" t="s">
        <v>370</v>
      </c>
      <c r="AW5" s="692" t="s">
        <v>464</v>
      </c>
      <c r="AX5" s="693"/>
      <c r="AY5" s="693"/>
      <c r="AZ5" s="693"/>
      <c r="BA5" s="694"/>
      <c r="BB5" s="699"/>
      <c r="BC5" s="696"/>
      <c r="BD5" s="696"/>
      <c r="BF5" s="64" t="s">
        <v>82</v>
      </c>
    </row>
    <row r="6" spans="1:58" ht="35.25" customHeight="1" x14ac:dyDescent="0.25">
      <c r="A6" s="690"/>
      <c r="B6" s="690"/>
      <c r="C6" s="690"/>
      <c r="D6" s="690"/>
      <c r="E6" s="691"/>
      <c r="F6" s="691"/>
      <c r="G6" s="690"/>
      <c r="H6" s="690"/>
      <c r="I6" s="690"/>
      <c r="J6" s="690"/>
      <c r="K6" s="691"/>
      <c r="L6" s="690"/>
      <c r="M6" s="690"/>
      <c r="N6" s="690"/>
      <c r="O6" s="690"/>
      <c r="P6" s="701"/>
      <c r="Q6" s="115" t="s">
        <v>5</v>
      </c>
      <c r="R6" s="115" t="s">
        <v>6</v>
      </c>
      <c r="S6" s="701"/>
      <c r="T6" s="115" t="s">
        <v>7</v>
      </c>
      <c r="U6" s="115" t="s">
        <v>8</v>
      </c>
      <c r="V6" s="115" t="s">
        <v>9</v>
      </c>
      <c r="W6" s="115" t="s">
        <v>10</v>
      </c>
      <c r="X6" s="343" t="s">
        <v>360</v>
      </c>
      <c r="Y6" s="343" t="s">
        <v>361</v>
      </c>
      <c r="Z6" s="343" t="s">
        <v>362</v>
      </c>
      <c r="AA6" s="343" t="s">
        <v>465</v>
      </c>
      <c r="AB6" s="343" t="s">
        <v>466</v>
      </c>
      <c r="AC6" s="702"/>
      <c r="AD6" s="116" t="s">
        <v>5</v>
      </c>
      <c r="AE6" s="116" t="s">
        <v>6</v>
      </c>
      <c r="AF6" s="116" t="s">
        <v>7</v>
      </c>
      <c r="AG6" s="116" t="s">
        <v>8</v>
      </c>
      <c r="AH6" s="116" t="s">
        <v>9</v>
      </c>
      <c r="AI6" s="116" t="s">
        <v>10</v>
      </c>
      <c r="AJ6" s="343" t="s">
        <v>360</v>
      </c>
      <c r="AK6" s="343" t="s">
        <v>361</v>
      </c>
      <c r="AL6" s="343" t="s">
        <v>362</v>
      </c>
      <c r="AM6" s="343" t="s">
        <v>465</v>
      </c>
      <c r="AN6" s="343" t="s">
        <v>466</v>
      </c>
      <c r="AO6" s="701"/>
      <c r="AP6" s="115" t="s">
        <v>5</v>
      </c>
      <c r="AQ6" s="115" t="s">
        <v>6</v>
      </c>
      <c r="AR6" s="115" t="s">
        <v>7</v>
      </c>
      <c r="AS6" s="701"/>
      <c r="AT6" s="115" t="s">
        <v>8</v>
      </c>
      <c r="AU6" s="115" t="s">
        <v>9</v>
      </c>
      <c r="AV6" s="115" t="s">
        <v>10</v>
      </c>
      <c r="AW6" s="343" t="s">
        <v>360</v>
      </c>
      <c r="AX6" s="343" t="s">
        <v>361</v>
      </c>
      <c r="AY6" s="343" t="s">
        <v>362</v>
      </c>
      <c r="AZ6" s="343" t="s">
        <v>465</v>
      </c>
      <c r="BA6" s="343" t="s">
        <v>466</v>
      </c>
      <c r="BB6" s="700"/>
      <c r="BC6" s="697"/>
      <c r="BD6" s="697"/>
      <c r="BF6" s="64" t="s">
        <v>87</v>
      </c>
    </row>
    <row r="7" spans="1:58" ht="15.75" x14ac:dyDescent="0.25">
      <c r="A7" s="86"/>
      <c r="B7" s="86"/>
      <c r="C7" s="86"/>
      <c r="D7" s="86"/>
      <c r="E7" s="87"/>
      <c r="F7" s="87"/>
      <c r="G7" s="86"/>
      <c r="H7" s="86"/>
      <c r="I7" s="86"/>
      <c r="J7" s="86"/>
      <c r="K7" s="87"/>
      <c r="L7" s="86"/>
      <c r="M7" s="86"/>
      <c r="N7" s="86"/>
      <c r="O7" s="86"/>
      <c r="P7" s="96"/>
      <c r="Q7" s="96"/>
      <c r="R7" s="96"/>
      <c r="S7" s="96"/>
      <c r="T7" s="96"/>
      <c r="U7" s="96"/>
      <c r="V7" s="96"/>
      <c r="W7" s="96"/>
      <c r="X7" s="96"/>
      <c r="Y7" s="96"/>
      <c r="Z7" s="96"/>
      <c r="AA7" s="96"/>
      <c r="AB7" s="96"/>
      <c r="AC7" s="97"/>
      <c r="AD7" s="97"/>
      <c r="AE7" s="97"/>
      <c r="AF7" s="97"/>
      <c r="AG7" s="97"/>
      <c r="AH7" s="97"/>
      <c r="AI7" s="97"/>
      <c r="AJ7" s="96"/>
      <c r="AK7" s="96"/>
      <c r="AL7" s="96"/>
      <c r="AM7" s="96"/>
      <c r="AN7" s="96"/>
      <c r="AO7" s="96"/>
      <c r="AP7" s="96"/>
      <c r="AQ7" s="96"/>
      <c r="AR7" s="96"/>
      <c r="AS7" s="96"/>
      <c r="AT7" s="96"/>
      <c r="AU7" s="96"/>
      <c r="AV7" s="96"/>
      <c r="AW7" s="96"/>
      <c r="AX7" s="96"/>
      <c r="AY7" s="96"/>
      <c r="AZ7" s="96"/>
      <c r="BA7" s="96"/>
      <c r="BB7" s="96"/>
      <c r="BC7" s="86"/>
      <c r="BD7" s="172" t="s">
        <v>84</v>
      </c>
      <c r="BF7" s="58" t="s">
        <v>84</v>
      </c>
    </row>
    <row r="8" spans="1:58" ht="21" x14ac:dyDescent="0.25">
      <c r="A8" s="122"/>
      <c r="B8" s="118" t="s">
        <v>203</v>
      </c>
      <c r="C8" s="122"/>
      <c r="D8" s="122"/>
      <c r="E8" s="127"/>
      <c r="F8" s="127"/>
      <c r="G8" s="123"/>
      <c r="H8" s="123"/>
      <c r="I8" s="91"/>
      <c r="J8" s="91"/>
      <c r="K8" s="90"/>
      <c r="L8" s="89"/>
      <c r="M8" s="89"/>
      <c r="N8" s="89"/>
      <c r="O8" s="91"/>
      <c r="P8" s="120"/>
      <c r="Q8" s="120"/>
      <c r="R8" s="120"/>
      <c r="S8" s="120"/>
      <c r="T8" s="120"/>
      <c r="U8" s="120"/>
      <c r="V8" s="120"/>
      <c r="W8" s="120"/>
      <c r="X8" s="120"/>
      <c r="Y8" s="120"/>
      <c r="Z8" s="120"/>
      <c r="AA8" s="120"/>
      <c r="AB8" s="120"/>
      <c r="AC8" s="95"/>
      <c r="AD8" s="113"/>
      <c r="AE8" s="113"/>
      <c r="AF8" s="113"/>
      <c r="AG8" s="113"/>
      <c r="AH8" s="113"/>
      <c r="AI8" s="113"/>
      <c r="AJ8" s="120"/>
      <c r="AK8" s="120"/>
      <c r="AL8" s="120"/>
      <c r="AM8" s="120"/>
      <c r="AN8" s="120"/>
      <c r="AO8" s="120"/>
      <c r="AP8" s="120"/>
      <c r="AQ8" s="120"/>
      <c r="AR8" s="120"/>
      <c r="AS8" s="120"/>
      <c r="AT8" s="120"/>
      <c r="AU8" s="120"/>
      <c r="AV8" s="120"/>
      <c r="AW8" s="120"/>
      <c r="AX8" s="120"/>
      <c r="AY8" s="120"/>
      <c r="AZ8" s="120"/>
      <c r="BA8" s="120"/>
      <c r="BB8" s="120"/>
      <c r="BC8" s="106"/>
      <c r="BD8" s="173"/>
    </row>
    <row r="9" spans="1:58" s="171" customFormat="1" ht="330.75" x14ac:dyDescent="0.25">
      <c r="A9" s="164" t="s">
        <v>175</v>
      </c>
      <c r="B9" s="165" t="s">
        <v>140</v>
      </c>
      <c r="C9" s="164"/>
      <c r="D9" s="164"/>
      <c r="E9" s="166"/>
      <c r="F9" s="166"/>
      <c r="G9" s="167">
        <v>246.34</v>
      </c>
      <c r="H9" s="167">
        <v>246.34</v>
      </c>
      <c r="I9" s="234"/>
      <c r="J9" s="234"/>
      <c r="K9" s="235"/>
      <c r="L9" s="236"/>
      <c r="M9" s="236"/>
      <c r="N9" s="236"/>
      <c r="O9" s="234"/>
      <c r="P9" s="168"/>
      <c r="Q9" s="168">
        <v>61.694006963999982</v>
      </c>
      <c r="R9" s="168">
        <v>13.749613084</v>
      </c>
      <c r="S9" s="217">
        <f t="shared" ref="S9:S72" si="0">SUM(P9:R9)</f>
        <v>75.443620047999985</v>
      </c>
      <c r="T9" s="168">
        <v>130.06380934500001</v>
      </c>
      <c r="U9" s="221">
        <v>15.270000000000001</v>
      </c>
      <c r="V9" s="221">
        <v>12.966797466999999</v>
      </c>
      <c r="W9" s="221"/>
      <c r="X9" s="221"/>
      <c r="Y9" s="221"/>
      <c r="Z9" s="221"/>
      <c r="AA9" s="221"/>
      <c r="AB9" s="221"/>
      <c r="AC9" s="169"/>
      <c r="AD9" s="170"/>
      <c r="AE9" s="170"/>
      <c r="AF9" s="170"/>
      <c r="AG9" s="250"/>
      <c r="AH9" s="250"/>
      <c r="AI9" s="250"/>
      <c r="AJ9" s="221"/>
      <c r="AK9" s="221"/>
      <c r="AL9" s="221"/>
      <c r="AM9" s="221"/>
      <c r="AN9" s="221"/>
      <c r="AO9" s="168"/>
      <c r="AP9" s="168">
        <v>61.694006963999982</v>
      </c>
      <c r="AQ9" s="168">
        <v>13.739613083999984</v>
      </c>
      <c r="AR9" s="168">
        <v>130.06380934500001</v>
      </c>
      <c r="AS9" s="168">
        <f>SUM(AP9:AR9)</f>
        <v>205.49742939299998</v>
      </c>
      <c r="AT9" s="221">
        <v>15.090000000000002</v>
      </c>
      <c r="AU9" s="255">
        <v>12.105456473</v>
      </c>
      <c r="AV9" s="221"/>
      <c r="AW9" s="221"/>
      <c r="AX9" s="221"/>
      <c r="AY9" s="221"/>
      <c r="AZ9" s="221"/>
      <c r="BA9" s="221"/>
      <c r="BB9" s="256"/>
      <c r="BC9" s="237" t="s">
        <v>348</v>
      </c>
      <c r="BD9" s="257"/>
    </row>
    <row r="10" spans="1:58" s="171" customFormat="1" ht="15.75" x14ac:dyDescent="0.25">
      <c r="A10" s="164" t="s">
        <v>176</v>
      </c>
      <c r="B10" s="165" t="s">
        <v>243</v>
      </c>
      <c r="C10" s="164"/>
      <c r="D10" s="164"/>
      <c r="E10" s="166"/>
      <c r="F10" s="166"/>
      <c r="G10" s="167">
        <v>44.15</v>
      </c>
      <c r="H10" s="167">
        <f>SUM(H11:H16)</f>
        <v>44.15</v>
      </c>
      <c r="I10" s="234"/>
      <c r="J10" s="234"/>
      <c r="K10" s="235"/>
      <c r="L10" s="236"/>
      <c r="M10" s="236"/>
      <c r="N10" s="236"/>
      <c r="O10" s="234"/>
      <c r="P10" s="168"/>
      <c r="Q10" s="168"/>
      <c r="R10" s="168"/>
      <c r="S10" s="217">
        <f t="shared" si="0"/>
        <v>0</v>
      </c>
      <c r="T10" s="168"/>
      <c r="U10" s="221"/>
      <c r="V10" s="221"/>
      <c r="W10" s="221"/>
      <c r="X10" s="221"/>
      <c r="Y10" s="221"/>
      <c r="Z10" s="221"/>
      <c r="AA10" s="221"/>
      <c r="AB10" s="221"/>
      <c r="AC10" s="169"/>
      <c r="AD10" s="170"/>
      <c r="AE10" s="170"/>
      <c r="AF10" s="170"/>
      <c r="AG10" s="250"/>
      <c r="AH10" s="250"/>
      <c r="AI10" s="250"/>
      <c r="AJ10" s="221"/>
      <c r="AK10" s="221"/>
      <c r="AL10" s="221"/>
      <c r="AM10" s="221"/>
      <c r="AN10" s="221"/>
      <c r="AO10" s="168"/>
      <c r="AP10" s="168"/>
      <c r="AQ10" s="168"/>
      <c r="AR10" s="168"/>
      <c r="AS10" s="168">
        <f t="shared" ref="AS10:AS73" si="1">SUM(AP10:AR10)</f>
        <v>0</v>
      </c>
      <c r="AT10" s="221"/>
      <c r="AU10" s="221"/>
      <c r="AV10" s="221"/>
      <c r="AW10" s="221"/>
      <c r="AX10" s="221"/>
      <c r="AY10" s="221"/>
      <c r="AZ10" s="221"/>
      <c r="BA10" s="221"/>
      <c r="BB10" s="256"/>
      <c r="BC10" s="237" t="s">
        <v>246</v>
      </c>
      <c r="BD10" s="257"/>
    </row>
    <row r="11" spans="1:58" ht="15.75" hidden="1" customHeight="1" outlineLevel="1" x14ac:dyDescent="0.25">
      <c r="A11" s="122" t="s">
        <v>276</v>
      </c>
      <c r="B11" s="141" t="s">
        <v>141</v>
      </c>
      <c r="C11" s="122"/>
      <c r="D11" s="122"/>
      <c r="E11" s="127"/>
      <c r="F11" s="127"/>
      <c r="G11" s="123">
        <v>13.33</v>
      </c>
      <c r="H11" s="117">
        <v>13.33</v>
      </c>
      <c r="I11" s="179"/>
      <c r="J11" s="179"/>
      <c r="K11" s="177"/>
      <c r="L11" s="176"/>
      <c r="M11" s="176"/>
      <c r="N11" s="176"/>
      <c r="O11" s="179"/>
      <c r="P11" s="107"/>
      <c r="Q11" s="126"/>
      <c r="R11" s="126"/>
      <c r="S11" s="217">
        <f t="shared" si="0"/>
        <v>0</v>
      </c>
      <c r="T11" s="107">
        <v>13.33</v>
      </c>
      <c r="U11" s="222"/>
      <c r="V11" s="223"/>
      <c r="W11" s="224"/>
      <c r="X11" s="224"/>
      <c r="Y11" s="224"/>
      <c r="Z11" s="224"/>
      <c r="AA11" s="224"/>
      <c r="AB11" s="224"/>
      <c r="AC11" s="95"/>
      <c r="AD11" s="113"/>
      <c r="AE11" s="113"/>
      <c r="AF11" s="113"/>
      <c r="AG11" s="180"/>
      <c r="AH11" s="180"/>
      <c r="AI11" s="180"/>
      <c r="AJ11" s="224"/>
      <c r="AK11" s="224"/>
      <c r="AL11" s="224"/>
      <c r="AM11" s="224"/>
      <c r="AN11" s="224"/>
      <c r="AO11" s="125"/>
      <c r="AP11" s="125"/>
      <c r="AQ11" s="125"/>
      <c r="AR11" s="125"/>
      <c r="AS11" s="168">
        <f t="shared" si="1"/>
        <v>0</v>
      </c>
      <c r="AT11" s="258">
        <v>13.33</v>
      </c>
      <c r="AU11" s="224"/>
      <c r="AV11" s="259"/>
      <c r="AW11" s="224"/>
      <c r="AX11" s="224"/>
      <c r="AY11" s="224"/>
      <c r="AZ11" s="224"/>
      <c r="BA11" s="224"/>
      <c r="BB11" s="259"/>
      <c r="BC11" s="237"/>
      <c r="BD11" s="260"/>
    </row>
    <row r="12" spans="1:58" ht="15.75" hidden="1" customHeight="1" outlineLevel="1" x14ac:dyDescent="0.25">
      <c r="A12" s="122" t="s">
        <v>277</v>
      </c>
      <c r="B12" s="141" t="s">
        <v>142</v>
      </c>
      <c r="C12" s="122"/>
      <c r="D12" s="122"/>
      <c r="E12" s="127"/>
      <c r="F12" s="127"/>
      <c r="G12" s="123">
        <v>0.98</v>
      </c>
      <c r="H12" s="117">
        <v>0.98</v>
      </c>
      <c r="I12" s="179"/>
      <c r="J12" s="179"/>
      <c r="K12" s="177"/>
      <c r="L12" s="176"/>
      <c r="M12" s="176"/>
      <c r="N12" s="176"/>
      <c r="O12" s="179"/>
      <c r="P12" s="107"/>
      <c r="Q12" s="126"/>
      <c r="R12" s="126"/>
      <c r="S12" s="217">
        <f t="shared" si="0"/>
        <v>0</v>
      </c>
      <c r="T12" s="107">
        <v>0.98</v>
      </c>
      <c r="U12" s="222"/>
      <c r="V12" s="223"/>
      <c r="W12" s="224"/>
      <c r="X12" s="224"/>
      <c r="Y12" s="224"/>
      <c r="Z12" s="224"/>
      <c r="AA12" s="224"/>
      <c r="AB12" s="224"/>
      <c r="AC12" s="95"/>
      <c r="AD12" s="113"/>
      <c r="AE12" s="113"/>
      <c r="AF12" s="113"/>
      <c r="AG12" s="180"/>
      <c r="AH12" s="180"/>
      <c r="AI12" s="180"/>
      <c r="AJ12" s="224"/>
      <c r="AK12" s="224"/>
      <c r="AL12" s="224"/>
      <c r="AM12" s="224"/>
      <c r="AN12" s="224"/>
      <c r="AO12" s="125"/>
      <c r="AP12" s="125"/>
      <c r="AQ12" s="125"/>
      <c r="AR12" s="125"/>
      <c r="AS12" s="168">
        <f t="shared" si="1"/>
        <v>0</v>
      </c>
      <c r="AT12" s="224"/>
      <c r="AU12" s="224"/>
      <c r="AV12" s="259"/>
      <c r="AW12" s="224"/>
      <c r="AX12" s="224"/>
      <c r="AY12" s="224"/>
      <c r="AZ12" s="224"/>
      <c r="BA12" s="224"/>
      <c r="BB12" s="259"/>
      <c r="BC12" s="237"/>
      <c r="BD12" s="260"/>
    </row>
    <row r="13" spans="1:58" ht="15.75" hidden="1" customHeight="1" outlineLevel="1" x14ac:dyDescent="0.25">
      <c r="A13" s="122" t="s">
        <v>278</v>
      </c>
      <c r="B13" s="141" t="s">
        <v>143</v>
      </c>
      <c r="C13" s="122"/>
      <c r="D13" s="122"/>
      <c r="E13" s="127"/>
      <c r="F13" s="127"/>
      <c r="G13" s="123">
        <v>23.29</v>
      </c>
      <c r="H13" s="117">
        <v>23.29</v>
      </c>
      <c r="I13" s="179"/>
      <c r="J13" s="179"/>
      <c r="K13" s="177"/>
      <c r="L13" s="176"/>
      <c r="M13" s="176"/>
      <c r="N13" s="176"/>
      <c r="O13" s="179"/>
      <c r="P13" s="107"/>
      <c r="Q13" s="126"/>
      <c r="R13" s="126"/>
      <c r="S13" s="217">
        <f t="shared" si="0"/>
        <v>0</v>
      </c>
      <c r="T13" s="107">
        <v>23.29</v>
      </c>
      <c r="U13" s="222"/>
      <c r="V13" s="223"/>
      <c r="W13" s="224"/>
      <c r="X13" s="224"/>
      <c r="Y13" s="224"/>
      <c r="Z13" s="224"/>
      <c r="AA13" s="224"/>
      <c r="AB13" s="224"/>
      <c r="AC13" s="95"/>
      <c r="AD13" s="113"/>
      <c r="AE13" s="113"/>
      <c r="AF13" s="113"/>
      <c r="AG13" s="180"/>
      <c r="AH13" s="180"/>
      <c r="AI13" s="180"/>
      <c r="AJ13" s="224"/>
      <c r="AK13" s="224"/>
      <c r="AL13" s="224"/>
      <c r="AM13" s="224"/>
      <c r="AN13" s="224"/>
      <c r="AO13" s="125"/>
      <c r="AP13" s="125"/>
      <c r="AQ13" s="125"/>
      <c r="AR13" s="125"/>
      <c r="AS13" s="168">
        <f t="shared" si="1"/>
        <v>0</v>
      </c>
      <c r="AT13" s="224"/>
      <c r="AU13" s="224"/>
      <c r="AV13" s="259"/>
      <c r="AW13" s="224"/>
      <c r="AX13" s="224"/>
      <c r="AY13" s="224"/>
      <c r="AZ13" s="224"/>
      <c r="BA13" s="224"/>
      <c r="BB13" s="259"/>
      <c r="BC13" s="237"/>
      <c r="BD13" s="260"/>
    </row>
    <row r="14" spans="1:58" ht="15.75" hidden="1" customHeight="1" outlineLevel="1" x14ac:dyDescent="0.25">
      <c r="A14" s="122" t="s">
        <v>279</v>
      </c>
      <c r="B14" s="141" t="s">
        <v>144</v>
      </c>
      <c r="C14" s="122"/>
      <c r="D14" s="122"/>
      <c r="E14" s="127"/>
      <c r="F14" s="127"/>
      <c r="G14" s="123">
        <v>0.19</v>
      </c>
      <c r="H14" s="117">
        <v>0.19</v>
      </c>
      <c r="I14" s="179"/>
      <c r="J14" s="179"/>
      <c r="K14" s="177"/>
      <c r="L14" s="176"/>
      <c r="M14" s="176"/>
      <c r="N14" s="176"/>
      <c r="O14" s="179"/>
      <c r="P14" s="107"/>
      <c r="Q14" s="126">
        <v>0.19</v>
      </c>
      <c r="R14" s="126"/>
      <c r="S14" s="217">
        <f t="shared" si="0"/>
        <v>0.19</v>
      </c>
      <c r="T14" s="107"/>
      <c r="U14" s="222"/>
      <c r="V14" s="223"/>
      <c r="W14" s="224"/>
      <c r="X14" s="224"/>
      <c r="Y14" s="224"/>
      <c r="Z14" s="224"/>
      <c r="AA14" s="224"/>
      <c r="AB14" s="224"/>
      <c r="AC14" s="95"/>
      <c r="AD14" s="113"/>
      <c r="AE14" s="113"/>
      <c r="AF14" s="113"/>
      <c r="AG14" s="180"/>
      <c r="AH14" s="180"/>
      <c r="AI14" s="180"/>
      <c r="AJ14" s="224"/>
      <c r="AK14" s="224"/>
      <c r="AL14" s="224"/>
      <c r="AM14" s="224"/>
      <c r="AN14" s="224"/>
      <c r="AO14" s="125"/>
      <c r="AP14" s="125"/>
      <c r="AQ14" s="125"/>
      <c r="AR14" s="125"/>
      <c r="AS14" s="168">
        <f t="shared" si="1"/>
        <v>0</v>
      </c>
      <c r="AT14" s="224">
        <v>0</v>
      </c>
      <c r="AU14" s="224"/>
      <c r="AV14" s="259"/>
      <c r="AW14" s="224"/>
      <c r="AX14" s="224"/>
      <c r="AY14" s="224"/>
      <c r="AZ14" s="224"/>
      <c r="BA14" s="224"/>
      <c r="BB14" s="259"/>
      <c r="BC14" s="237"/>
      <c r="BD14" s="260"/>
    </row>
    <row r="15" spans="1:58" ht="15.75" hidden="1" customHeight="1" outlineLevel="1" x14ac:dyDescent="0.25">
      <c r="A15" s="122" t="s">
        <v>280</v>
      </c>
      <c r="B15" s="141" t="s">
        <v>145</v>
      </c>
      <c r="C15" s="122"/>
      <c r="D15" s="122"/>
      <c r="E15" s="127"/>
      <c r="F15" s="127"/>
      <c r="G15" s="123">
        <v>5.03</v>
      </c>
      <c r="H15" s="117">
        <v>5.03</v>
      </c>
      <c r="I15" s="179"/>
      <c r="J15" s="179"/>
      <c r="K15" s="177"/>
      <c r="L15" s="176"/>
      <c r="M15" s="176"/>
      <c r="N15" s="176"/>
      <c r="O15" s="179"/>
      <c r="P15" s="107"/>
      <c r="Q15" s="126"/>
      <c r="R15" s="126"/>
      <c r="S15" s="217">
        <f t="shared" si="0"/>
        <v>0</v>
      </c>
      <c r="T15" s="107">
        <v>5.03</v>
      </c>
      <c r="U15" s="222">
        <v>1.29</v>
      </c>
      <c r="V15" s="223"/>
      <c r="W15" s="224"/>
      <c r="X15" s="224"/>
      <c r="Y15" s="224"/>
      <c r="Z15" s="224"/>
      <c r="AA15" s="224"/>
      <c r="AB15" s="224"/>
      <c r="AC15" s="95"/>
      <c r="AD15" s="113"/>
      <c r="AE15" s="113"/>
      <c r="AF15" s="113"/>
      <c r="AG15" s="180"/>
      <c r="AH15" s="180"/>
      <c r="AI15" s="180"/>
      <c r="AJ15" s="224"/>
      <c r="AK15" s="224"/>
      <c r="AL15" s="224"/>
      <c r="AM15" s="224"/>
      <c r="AN15" s="224"/>
      <c r="AO15" s="125"/>
      <c r="AP15" s="125"/>
      <c r="AQ15" s="125"/>
      <c r="AR15" s="125"/>
      <c r="AS15" s="168">
        <f t="shared" si="1"/>
        <v>0</v>
      </c>
      <c r="AT15" s="258">
        <v>6.32</v>
      </c>
      <c r="AU15" s="224"/>
      <c r="AV15" s="259"/>
      <c r="AW15" s="224"/>
      <c r="AX15" s="224"/>
      <c r="AY15" s="224"/>
      <c r="AZ15" s="224"/>
      <c r="BA15" s="224"/>
      <c r="BB15" s="259"/>
      <c r="BC15" s="237"/>
      <c r="BD15" s="260"/>
    </row>
    <row r="16" spans="1:58" ht="15.75" hidden="1" customHeight="1" outlineLevel="1" x14ac:dyDescent="0.25">
      <c r="A16" s="122" t="s">
        <v>281</v>
      </c>
      <c r="B16" s="141" t="s">
        <v>146</v>
      </c>
      <c r="C16" s="122"/>
      <c r="D16" s="122"/>
      <c r="E16" s="127"/>
      <c r="F16" s="127"/>
      <c r="G16" s="123">
        <v>1.33</v>
      </c>
      <c r="H16" s="117">
        <v>1.33</v>
      </c>
      <c r="I16" s="179"/>
      <c r="J16" s="179"/>
      <c r="K16" s="177"/>
      <c r="L16" s="176"/>
      <c r="M16" s="176"/>
      <c r="N16" s="176"/>
      <c r="O16" s="179"/>
      <c r="P16" s="107"/>
      <c r="Q16" s="126"/>
      <c r="R16" s="126"/>
      <c r="S16" s="217">
        <f t="shared" si="0"/>
        <v>0</v>
      </c>
      <c r="T16" s="107">
        <v>1.33</v>
      </c>
      <c r="U16" s="222"/>
      <c r="V16" s="223"/>
      <c r="W16" s="224"/>
      <c r="X16" s="224"/>
      <c r="Y16" s="224"/>
      <c r="Z16" s="224"/>
      <c r="AA16" s="224"/>
      <c r="AB16" s="224"/>
      <c r="AC16" s="95"/>
      <c r="AD16" s="113"/>
      <c r="AE16" s="113"/>
      <c r="AF16" s="113"/>
      <c r="AG16" s="180"/>
      <c r="AH16" s="180"/>
      <c r="AI16" s="180"/>
      <c r="AJ16" s="224"/>
      <c r="AK16" s="224"/>
      <c r="AL16" s="224"/>
      <c r="AM16" s="224"/>
      <c r="AN16" s="224"/>
      <c r="AO16" s="125"/>
      <c r="AP16" s="125"/>
      <c r="AQ16" s="125"/>
      <c r="AR16" s="125"/>
      <c r="AS16" s="168">
        <f t="shared" si="1"/>
        <v>0</v>
      </c>
      <c r="AT16" s="308">
        <v>0</v>
      </c>
      <c r="AU16" s="224"/>
      <c r="AV16" s="259"/>
      <c r="AW16" s="224"/>
      <c r="AX16" s="224"/>
      <c r="AY16" s="224"/>
      <c r="AZ16" s="224"/>
      <c r="BA16" s="224"/>
      <c r="BB16" s="259"/>
      <c r="BC16" s="237"/>
      <c r="BD16" s="260"/>
    </row>
    <row r="17" spans="1:56" s="171" customFormat="1" ht="18.75" collapsed="1" x14ac:dyDescent="0.25">
      <c r="A17" s="164" t="s">
        <v>177</v>
      </c>
      <c r="B17" s="165" t="s">
        <v>201</v>
      </c>
      <c r="C17" s="164"/>
      <c r="D17" s="164"/>
      <c r="E17" s="166"/>
      <c r="F17" s="166"/>
      <c r="G17" s="167">
        <f>SUM(G18:G30)</f>
        <v>136.32999999999998</v>
      </c>
      <c r="H17" s="167">
        <f>SUM(H18:H30)</f>
        <v>136.32999999999998</v>
      </c>
      <c r="I17" s="234"/>
      <c r="J17" s="234"/>
      <c r="K17" s="235"/>
      <c r="L17" s="236"/>
      <c r="M17" s="236"/>
      <c r="N17" s="236"/>
      <c r="O17" s="234"/>
      <c r="P17" s="168"/>
      <c r="Q17" s="168"/>
      <c r="R17" s="168"/>
      <c r="S17" s="217">
        <f t="shared" si="0"/>
        <v>0</v>
      </c>
      <c r="T17" s="168"/>
      <c r="U17" s="221"/>
      <c r="V17" s="221"/>
      <c r="W17" s="221"/>
      <c r="X17" s="221"/>
      <c r="Y17" s="221"/>
      <c r="Z17" s="221"/>
      <c r="AA17" s="221"/>
      <c r="AB17" s="221"/>
      <c r="AC17" s="169"/>
      <c r="AD17" s="170"/>
      <c r="AE17" s="170"/>
      <c r="AF17" s="170"/>
      <c r="AG17" s="250"/>
      <c r="AH17" s="250"/>
      <c r="AI17" s="250"/>
      <c r="AJ17" s="221"/>
      <c r="AK17" s="221"/>
      <c r="AL17" s="221"/>
      <c r="AM17" s="221"/>
      <c r="AN17" s="221"/>
      <c r="AO17" s="168"/>
      <c r="AP17" s="168"/>
      <c r="AQ17" s="168"/>
      <c r="AR17" s="168"/>
      <c r="AS17" s="168">
        <f t="shared" si="1"/>
        <v>0</v>
      </c>
      <c r="AT17" s="221"/>
      <c r="AU17" s="221"/>
      <c r="AV17" s="221"/>
      <c r="AW17" s="221"/>
      <c r="AX17" s="221"/>
      <c r="AY17" s="221"/>
      <c r="AZ17" s="221"/>
      <c r="BA17" s="221"/>
      <c r="BB17" s="256"/>
      <c r="BC17" s="237"/>
      <c r="BD17" s="257"/>
    </row>
    <row r="18" spans="1:56" ht="15.75" hidden="1" customHeight="1" outlineLevel="1" x14ac:dyDescent="0.25">
      <c r="A18" s="122" t="s">
        <v>178</v>
      </c>
      <c r="B18" s="141" t="s">
        <v>147</v>
      </c>
      <c r="C18" s="122"/>
      <c r="D18" s="122"/>
      <c r="E18" s="127"/>
      <c r="F18" s="127"/>
      <c r="G18" s="123">
        <v>27.36</v>
      </c>
      <c r="H18" s="117">
        <v>27.36</v>
      </c>
      <c r="I18" s="179"/>
      <c r="J18" s="179"/>
      <c r="K18" s="177"/>
      <c r="L18" s="176"/>
      <c r="M18" s="176"/>
      <c r="N18" s="176"/>
      <c r="O18" s="179"/>
      <c r="P18" s="107"/>
      <c r="Q18" s="126">
        <v>30.723995462000001</v>
      </c>
      <c r="R18" s="126">
        <v>0.73750000000000004</v>
      </c>
      <c r="S18" s="217">
        <f t="shared" si="0"/>
        <v>31.461495462000002</v>
      </c>
      <c r="T18" s="126"/>
      <c r="U18" s="222"/>
      <c r="V18" s="223"/>
      <c r="W18" s="224"/>
      <c r="X18" s="224"/>
      <c r="Y18" s="224"/>
      <c r="Z18" s="224"/>
      <c r="AA18" s="224"/>
      <c r="AB18" s="224"/>
      <c r="AC18" s="95"/>
      <c r="AD18" s="113"/>
      <c r="AE18" s="113"/>
      <c r="AF18" s="113"/>
      <c r="AG18" s="180"/>
      <c r="AH18" s="180"/>
      <c r="AI18" s="180"/>
      <c r="AJ18" s="224"/>
      <c r="AK18" s="224"/>
      <c r="AL18" s="224"/>
      <c r="AM18" s="224"/>
      <c r="AN18" s="224"/>
      <c r="AO18" s="125"/>
      <c r="AP18" s="125">
        <v>30.723995462000001</v>
      </c>
      <c r="AQ18" s="125">
        <v>0.73750000000000004</v>
      </c>
      <c r="AR18" s="125"/>
      <c r="AS18" s="168">
        <f t="shared" si="1"/>
        <v>31.461495462000002</v>
      </c>
      <c r="AT18" s="224"/>
      <c r="AU18" s="224"/>
      <c r="AV18" s="259"/>
      <c r="AW18" s="224"/>
      <c r="AX18" s="224"/>
      <c r="AY18" s="224"/>
      <c r="AZ18" s="224"/>
      <c r="BA18" s="224"/>
      <c r="BB18" s="259"/>
      <c r="BC18" s="237"/>
      <c r="BD18" s="260"/>
    </row>
    <row r="19" spans="1:56" ht="15.75" hidden="1" customHeight="1" outlineLevel="1" x14ac:dyDescent="0.25">
      <c r="A19" s="122" t="s">
        <v>179</v>
      </c>
      <c r="B19" s="141" t="s">
        <v>148</v>
      </c>
      <c r="C19" s="122"/>
      <c r="D19" s="122"/>
      <c r="E19" s="127"/>
      <c r="F19" s="127"/>
      <c r="G19" s="123">
        <v>7.25</v>
      </c>
      <c r="H19" s="117">
        <v>7.25</v>
      </c>
      <c r="I19" s="179"/>
      <c r="J19" s="179"/>
      <c r="K19" s="177"/>
      <c r="L19" s="176"/>
      <c r="M19" s="176"/>
      <c r="N19" s="176"/>
      <c r="O19" s="179"/>
      <c r="P19" s="107"/>
      <c r="Q19" s="126"/>
      <c r="R19" s="126">
        <v>0.24</v>
      </c>
      <c r="S19" s="217">
        <f t="shared" si="0"/>
        <v>0.24</v>
      </c>
      <c r="T19" s="126">
        <v>0.56000000000000005</v>
      </c>
      <c r="U19" s="222">
        <v>0.45</v>
      </c>
      <c r="V19" s="223">
        <v>5.9999999999999991</v>
      </c>
      <c r="W19" s="224"/>
      <c r="X19" s="224"/>
      <c r="Y19" s="224"/>
      <c r="Z19" s="224"/>
      <c r="AA19" s="224"/>
      <c r="AB19" s="224"/>
      <c r="AC19" s="95"/>
      <c r="AD19" s="113"/>
      <c r="AE19" s="113"/>
      <c r="AF19" s="113"/>
      <c r="AG19" s="180"/>
      <c r="AH19" s="180"/>
      <c r="AI19" s="180"/>
      <c r="AJ19" s="224"/>
      <c r="AK19" s="224"/>
      <c r="AL19" s="224"/>
      <c r="AM19" s="224"/>
      <c r="AN19" s="224"/>
      <c r="AO19" s="125"/>
      <c r="AP19" s="125"/>
      <c r="AQ19" s="125"/>
      <c r="AR19" s="125"/>
      <c r="AS19" s="168">
        <f t="shared" si="1"/>
        <v>0</v>
      </c>
      <c r="AT19" s="224"/>
      <c r="AU19" s="224"/>
      <c r="AV19" s="259"/>
      <c r="AW19" s="224"/>
      <c r="AX19" s="224"/>
      <c r="AY19" s="224"/>
      <c r="AZ19" s="224"/>
      <c r="BA19" s="224"/>
      <c r="BB19" s="259"/>
      <c r="BC19" s="237"/>
      <c r="BD19" s="260"/>
    </row>
    <row r="20" spans="1:56" ht="15.75" hidden="1" customHeight="1" outlineLevel="1" x14ac:dyDescent="0.25">
      <c r="A20" s="122" t="s">
        <v>180</v>
      </c>
      <c r="B20" s="135" t="s">
        <v>149</v>
      </c>
      <c r="C20" s="122"/>
      <c r="D20" s="122"/>
      <c r="E20" s="127"/>
      <c r="F20" s="127"/>
      <c r="G20" s="123">
        <v>0.04</v>
      </c>
      <c r="H20" s="117">
        <v>0.04</v>
      </c>
      <c r="I20" s="179"/>
      <c r="J20" s="179"/>
      <c r="K20" s="177"/>
      <c r="L20" s="176"/>
      <c r="M20" s="176"/>
      <c r="N20" s="176"/>
      <c r="O20" s="179"/>
      <c r="P20" s="107"/>
      <c r="Q20" s="126"/>
      <c r="R20" s="126"/>
      <c r="S20" s="217">
        <f t="shared" si="0"/>
        <v>0</v>
      </c>
      <c r="T20" s="126"/>
      <c r="U20" s="222">
        <v>0.04</v>
      </c>
      <c r="V20" s="223"/>
      <c r="W20" s="224"/>
      <c r="X20" s="224"/>
      <c r="Y20" s="224"/>
      <c r="Z20" s="224"/>
      <c r="AA20" s="224"/>
      <c r="AB20" s="224"/>
      <c r="AC20" s="95"/>
      <c r="AD20" s="113"/>
      <c r="AE20" s="113"/>
      <c r="AF20" s="113"/>
      <c r="AG20" s="180"/>
      <c r="AH20" s="180"/>
      <c r="AI20" s="180"/>
      <c r="AJ20" s="224"/>
      <c r="AK20" s="224"/>
      <c r="AL20" s="224"/>
      <c r="AM20" s="224"/>
      <c r="AN20" s="224"/>
      <c r="AO20" s="125"/>
      <c r="AP20" s="125"/>
      <c r="AQ20" s="125"/>
      <c r="AR20" s="125"/>
      <c r="AS20" s="168">
        <f t="shared" si="1"/>
        <v>0</v>
      </c>
      <c r="AT20" s="224"/>
      <c r="AU20" s="224"/>
      <c r="AV20" s="259"/>
      <c r="AW20" s="224"/>
      <c r="AX20" s="224"/>
      <c r="AY20" s="224"/>
      <c r="AZ20" s="224"/>
      <c r="BA20" s="224"/>
      <c r="BB20" s="259"/>
      <c r="BC20" s="237"/>
      <c r="BD20" s="260"/>
    </row>
    <row r="21" spans="1:56" ht="47.25" hidden="1" customHeight="1" outlineLevel="1" x14ac:dyDescent="0.25">
      <c r="A21" s="122" t="s">
        <v>181</v>
      </c>
      <c r="B21" s="141" t="s">
        <v>150</v>
      </c>
      <c r="C21" s="122"/>
      <c r="D21" s="122"/>
      <c r="E21" s="127"/>
      <c r="F21" s="127"/>
      <c r="G21" s="123">
        <v>0.95</v>
      </c>
      <c r="H21" s="117">
        <v>0.95</v>
      </c>
      <c r="I21" s="179"/>
      <c r="J21" s="179"/>
      <c r="K21" s="177"/>
      <c r="L21" s="176"/>
      <c r="M21" s="176"/>
      <c r="N21" s="176"/>
      <c r="O21" s="179"/>
      <c r="P21" s="107"/>
      <c r="Q21" s="126">
        <v>0.93645040000000002</v>
      </c>
      <c r="R21" s="126"/>
      <c r="S21" s="217">
        <f t="shared" si="0"/>
        <v>0.93645040000000002</v>
      </c>
      <c r="T21" s="126"/>
      <c r="U21" s="222"/>
      <c r="V21" s="223"/>
      <c r="W21" s="224"/>
      <c r="X21" s="224"/>
      <c r="Y21" s="224"/>
      <c r="Z21" s="224"/>
      <c r="AA21" s="224"/>
      <c r="AB21" s="224"/>
      <c r="AC21" s="95"/>
      <c r="AD21" s="113"/>
      <c r="AE21" s="113"/>
      <c r="AF21" s="113"/>
      <c r="AG21" s="180"/>
      <c r="AH21" s="180"/>
      <c r="AI21" s="180"/>
      <c r="AJ21" s="224"/>
      <c r="AK21" s="224"/>
      <c r="AL21" s="224"/>
      <c r="AM21" s="224"/>
      <c r="AN21" s="224"/>
      <c r="AO21" s="125"/>
      <c r="AP21" s="125">
        <v>0.93645040000000002</v>
      </c>
      <c r="AQ21" s="125"/>
      <c r="AR21" s="125"/>
      <c r="AS21" s="168">
        <f t="shared" si="1"/>
        <v>0.93645040000000002</v>
      </c>
      <c r="AT21" s="224"/>
      <c r="AU21" s="224"/>
      <c r="AV21" s="259"/>
      <c r="AW21" s="224"/>
      <c r="AX21" s="224"/>
      <c r="AY21" s="224"/>
      <c r="AZ21" s="224"/>
      <c r="BA21" s="224"/>
      <c r="BB21" s="259"/>
      <c r="BC21" s="237"/>
      <c r="BD21" s="260"/>
    </row>
    <row r="22" spans="1:56" ht="63" hidden="1" customHeight="1" outlineLevel="1" x14ac:dyDescent="0.25">
      <c r="A22" s="122" t="s">
        <v>182</v>
      </c>
      <c r="B22" s="141" t="s">
        <v>151</v>
      </c>
      <c r="C22" s="122"/>
      <c r="D22" s="122"/>
      <c r="E22" s="127"/>
      <c r="F22" s="127"/>
      <c r="G22" s="123">
        <v>1.2</v>
      </c>
      <c r="H22" s="117">
        <v>1.2</v>
      </c>
      <c r="I22" s="179"/>
      <c r="J22" s="179"/>
      <c r="K22" s="177"/>
      <c r="L22" s="176"/>
      <c r="M22" s="176"/>
      <c r="N22" s="176"/>
      <c r="O22" s="179"/>
      <c r="P22" s="107"/>
      <c r="Q22" s="126"/>
      <c r="R22" s="126">
        <v>1.2</v>
      </c>
      <c r="S22" s="217">
        <f t="shared" si="0"/>
        <v>1.2</v>
      </c>
      <c r="T22" s="126"/>
      <c r="U22" s="222"/>
      <c r="V22" s="223"/>
      <c r="W22" s="224"/>
      <c r="X22" s="224"/>
      <c r="Y22" s="224"/>
      <c r="Z22" s="224"/>
      <c r="AA22" s="224"/>
      <c r="AB22" s="224"/>
      <c r="AC22" s="95"/>
      <c r="AD22" s="113"/>
      <c r="AE22" s="113"/>
      <c r="AF22" s="113"/>
      <c r="AG22" s="180"/>
      <c r="AH22" s="180"/>
      <c r="AI22" s="180"/>
      <c r="AJ22" s="224"/>
      <c r="AK22" s="224"/>
      <c r="AL22" s="224"/>
      <c r="AM22" s="224"/>
      <c r="AN22" s="224"/>
      <c r="AO22" s="125"/>
      <c r="AP22" s="125">
        <v>0.93042999999999998</v>
      </c>
      <c r="AQ22" s="125">
        <v>6.6400000000000001E-3</v>
      </c>
      <c r="AR22" s="125">
        <v>4.897E-2</v>
      </c>
      <c r="AS22" s="168">
        <f t="shared" si="1"/>
        <v>0.98603999999999992</v>
      </c>
      <c r="AT22" s="224"/>
      <c r="AU22" s="224"/>
      <c r="AV22" s="259"/>
      <c r="AW22" s="224"/>
      <c r="AX22" s="224"/>
      <c r="AY22" s="224"/>
      <c r="AZ22" s="224"/>
      <c r="BA22" s="224"/>
      <c r="BB22" s="259"/>
      <c r="BC22" s="237"/>
      <c r="BD22" s="260"/>
    </row>
    <row r="23" spans="1:56" ht="15.75" hidden="1" customHeight="1" outlineLevel="1" x14ac:dyDescent="0.25">
      <c r="A23" s="122" t="s">
        <v>183</v>
      </c>
      <c r="B23" s="141" t="s">
        <v>152</v>
      </c>
      <c r="C23" s="122"/>
      <c r="D23" s="122"/>
      <c r="E23" s="127"/>
      <c r="F23" s="127"/>
      <c r="G23" s="123">
        <v>0.26</v>
      </c>
      <c r="H23" s="117">
        <v>0.26</v>
      </c>
      <c r="I23" s="179"/>
      <c r="J23" s="179"/>
      <c r="K23" s="177"/>
      <c r="L23" s="176"/>
      <c r="M23" s="176"/>
      <c r="N23" s="176"/>
      <c r="O23" s="179"/>
      <c r="P23" s="107"/>
      <c r="Q23" s="126">
        <v>3.7699999999999997E-2</v>
      </c>
      <c r="R23" s="128"/>
      <c r="S23" s="217">
        <f t="shared" si="0"/>
        <v>3.7699999999999997E-2</v>
      </c>
      <c r="T23" s="126">
        <v>0.2223</v>
      </c>
      <c r="U23" s="222">
        <v>0.2242236</v>
      </c>
      <c r="V23" s="223"/>
      <c r="W23" s="224"/>
      <c r="X23" s="224"/>
      <c r="Y23" s="224"/>
      <c r="Z23" s="224"/>
      <c r="AA23" s="224"/>
      <c r="AB23" s="224"/>
      <c r="AC23" s="95"/>
      <c r="AD23" s="113"/>
      <c r="AE23" s="113"/>
      <c r="AF23" s="113"/>
      <c r="AG23" s="180"/>
      <c r="AH23" s="180"/>
      <c r="AI23" s="180"/>
      <c r="AJ23" s="224"/>
      <c r="AK23" s="224"/>
      <c r="AL23" s="224"/>
      <c r="AM23" s="224"/>
      <c r="AN23" s="224"/>
      <c r="AO23" s="125"/>
      <c r="AP23" s="125">
        <v>3.7699999999999997E-2</v>
      </c>
      <c r="AQ23" s="125">
        <v>0.2242236</v>
      </c>
      <c r="AR23" s="125"/>
      <c r="AS23" s="168">
        <f t="shared" si="1"/>
        <v>0.26192359999999998</v>
      </c>
      <c r="AT23" s="224"/>
      <c r="AU23" s="224"/>
      <c r="AV23" s="259"/>
      <c r="AW23" s="224"/>
      <c r="AX23" s="224"/>
      <c r="AY23" s="224"/>
      <c r="AZ23" s="224"/>
      <c r="BA23" s="224"/>
      <c r="BB23" s="259"/>
      <c r="BC23" s="237" t="s">
        <v>169</v>
      </c>
      <c r="BD23" s="260"/>
    </row>
    <row r="24" spans="1:56" ht="63" hidden="1" customHeight="1" outlineLevel="1" x14ac:dyDescent="0.25">
      <c r="A24" s="122" t="s">
        <v>282</v>
      </c>
      <c r="B24" s="141" t="s">
        <v>202</v>
      </c>
      <c r="C24" s="122"/>
      <c r="D24" s="122"/>
      <c r="E24" s="127"/>
      <c r="F24" s="127"/>
      <c r="G24" s="123">
        <v>54.05</v>
      </c>
      <c r="H24" s="117">
        <v>54.05</v>
      </c>
      <c r="I24" s="179"/>
      <c r="J24" s="179"/>
      <c r="K24" s="177"/>
      <c r="L24" s="176"/>
      <c r="M24" s="176"/>
      <c r="N24" s="176"/>
      <c r="O24" s="179"/>
      <c r="P24" s="107"/>
      <c r="Q24" s="126">
        <v>3.89</v>
      </c>
      <c r="R24" s="126">
        <f>25.84+1.7682886</f>
        <v>27.608288600000002</v>
      </c>
      <c r="S24" s="217">
        <f t="shared" si="0"/>
        <v>31.498288600000002</v>
      </c>
      <c r="T24" s="126">
        <v>24.32</v>
      </c>
      <c r="U24" s="222">
        <v>0.27</v>
      </c>
      <c r="V24" s="223"/>
      <c r="W24" s="224"/>
      <c r="X24" s="224"/>
      <c r="Y24" s="224"/>
      <c r="Z24" s="224"/>
      <c r="AA24" s="224"/>
      <c r="AB24" s="224"/>
      <c r="AC24" s="95"/>
      <c r="AD24" s="113"/>
      <c r="AE24" s="113"/>
      <c r="AF24" s="113"/>
      <c r="AG24" s="180"/>
      <c r="AH24" s="180"/>
      <c r="AI24" s="180"/>
      <c r="AJ24" s="224"/>
      <c r="AK24" s="224"/>
      <c r="AL24" s="224"/>
      <c r="AM24" s="224"/>
      <c r="AN24" s="224"/>
      <c r="AO24" s="125"/>
      <c r="AP24" s="125"/>
      <c r="AQ24" s="125">
        <v>0.63288699999999998</v>
      </c>
      <c r="AR24" s="125">
        <v>30.711517399999998</v>
      </c>
      <c r="AS24" s="168">
        <f t="shared" si="1"/>
        <v>31.344404399999998</v>
      </c>
      <c r="AT24" s="258">
        <v>0.27</v>
      </c>
      <c r="AU24" s="224"/>
      <c r="AV24" s="259"/>
      <c r="AW24" s="224"/>
      <c r="AX24" s="224"/>
      <c r="AY24" s="224"/>
      <c r="AZ24" s="224"/>
      <c r="BA24" s="224"/>
      <c r="BB24" s="259"/>
      <c r="BC24" s="237" t="s">
        <v>269</v>
      </c>
      <c r="BD24" s="260"/>
    </row>
    <row r="25" spans="1:56" ht="63" hidden="1" customHeight="1" outlineLevel="1" x14ac:dyDescent="0.25">
      <c r="A25" s="122" t="s">
        <v>283</v>
      </c>
      <c r="B25" s="135" t="s">
        <v>153</v>
      </c>
      <c r="C25" s="98"/>
      <c r="D25" s="98"/>
      <c r="E25" s="101"/>
      <c r="F25" s="90"/>
      <c r="G25" s="117">
        <v>5.08</v>
      </c>
      <c r="H25" s="117">
        <v>5.08</v>
      </c>
      <c r="I25" s="179"/>
      <c r="J25" s="179"/>
      <c r="K25" s="177" t="s">
        <v>354</v>
      </c>
      <c r="L25" s="177"/>
      <c r="M25" s="177"/>
      <c r="N25" s="177"/>
      <c r="O25" s="179"/>
      <c r="P25" s="107"/>
      <c r="Q25" s="126"/>
      <c r="R25" s="126"/>
      <c r="S25" s="217">
        <f t="shared" si="0"/>
        <v>0</v>
      </c>
      <c r="T25" s="126"/>
      <c r="U25" s="222"/>
      <c r="V25" s="223"/>
      <c r="W25" s="178"/>
      <c r="X25" s="178"/>
      <c r="Y25" s="178"/>
      <c r="Z25" s="178"/>
      <c r="AA25" s="178"/>
      <c r="AB25" s="178"/>
      <c r="AC25" s="95"/>
      <c r="AD25" s="113"/>
      <c r="AE25" s="113"/>
      <c r="AF25" s="113"/>
      <c r="AG25" s="180"/>
      <c r="AH25" s="180"/>
      <c r="AI25" s="180"/>
      <c r="AJ25" s="178"/>
      <c r="AK25" s="178"/>
      <c r="AL25" s="178"/>
      <c r="AM25" s="178"/>
      <c r="AN25" s="178"/>
      <c r="AO25" s="65"/>
      <c r="AP25" s="92"/>
      <c r="AQ25" s="92"/>
      <c r="AR25" s="92"/>
      <c r="AS25" s="168">
        <f t="shared" si="1"/>
        <v>0</v>
      </c>
      <c r="AT25" s="178"/>
      <c r="AU25" s="178"/>
      <c r="AV25" s="178"/>
      <c r="AW25" s="178"/>
      <c r="AX25" s="178"/>
      <c r="AY25" s="178"/>
      <c r="AZ25" s="178"/>
      <c r="BA25" s="178"/>
      <c r="BB25" s="178"/>
      <c r="BC25" s="237" t="s">
        <v>170</v>
      </c>
      <c r="BD25" s="181"/>
    </row>
    <row r="26" spans="1:56" ht="47.25" hidden="1" customHeight="1" outlineLevel="1" x14ac:dyDescent="0.25">
      <c r="A26" s="122" t="s">
        <v>284</v>
      </c>
      <c r="B26" s="135" t="s">
        <v>207</v>
      </c>
      <c r="C26" s="98"/>
      <c r="D26" s="98"/>
      <c r="E26" s="101"/>
      <c r="F26" s="90"/>
      <c r="G26" s="117">
        <v>26.59</v>
      </c>
      <c r="H26" s="117">
        <v>26.59</v>
      </c>
      <c r="I26" s="179"/>
      <c r="J26" s="179"/>
      <c r="K26" s="177" t="s">
        <v>354</v>
      </c>
      <c r="L26" s="177"/>
      <c r="M26" s="177"/>
      <c r="N26" s="177"/>
      <c r="O26" s="179"/>
      <c r="P26" s="107"/>
      <c r="Q26" s="126"/>
      <c r="R26" s="126">
        <v>20.79</v>
      </c>
      <c r="S26" s="217">
        <f t="shared" si="0"/>
        <v>20.79</v>
      </c>
      <c r="T26" s="126">
        <v>4.6280982000000002</v>
      </c>
      <c r="U26" s="222">
        <v>0.9</v>
      </c>
      <c r="V26" s="223"/>
      <c r="W26" s="178"/>
      <c r="X26" s="178"/>
      <c r="Y26" s="178"/>
      <c r="Z26" s="178"/>
      <c r="AA26" s="178"/>
      <c r="AB26" s="178"/>
      <c r="AC26" s="95"/>
      <c r="AD26" s="113"/>
      <c r="AE26" s="113"/>
      <c r="AF26" s="113"/>
      <c r="AG26" s="180"/>
      <c r="AH26" s="180"/>
      <c r="AI26" s="180"/>
      <c r="AJ26" s="178"/>
      <c r="AK26" s="178"/>
      <c r="AL26" s="178"/>
      <c r="AM26" s="178"/>
      <c r="AN26" s="178"/>
      <c r="AO26" s="65"/>
      <c r="AP26" s="92">
        <v>0</v>
      </c>
      <c r="AQ26" s="92">
        <v>0</v>
      </c>
      <c r="AR26" s="92">
        <v>25.418098199999999</v>
      </c>
      <c r="AS26" s="168">
        <f t="shared" si="1"/>
        <v>25.418098199999999</v>
      </c>
      <c r="AT26" s="232">
        <v>0.9</v>
      </c>
      <c r="AU26" s="178"/>
      <c r="AV26" s="178"/>
      <c r="AW26" s="178"/>
      <c r="AX26" s="178"/>
      <c r="AY26" s="178"/>
      <c r="AZ26" s="178"/>
      <c r="BA26" s="178"/>
      <c r="BB26" s="178"/>
      <c r="BC26" s="237" t="s">
        <v>171</v>
      </c>
      <c r="BD26" s="181"/>
    </row>
    <row r="27" spans="1:56" ht="31.5" hidden="1" customHeight="1" outlineLevel="1" x14ac:dyDescent="0.25">
      <c r="A27" s="122" t="s">
        <v>285</v>
      </c>
      <c r="B27" s="135" t="s">
        <v>154</v>
      </c>
      <c r="C27" s="98"/>
      <c r="D27" s="98"/>
      <c r="E27" s="101"/>
      <c r="F27" s="90"/>
      <c r="G27" s="117">
        <v>6.2</v>
      </c>
      <c r="H27" s="117">
        <v>6.2</v>
      </c>
      <c r="I27" s="179"/>
      <c r="J27" s="179"/>
      <c r="K27" s="177" t="s">
        <v>354</v>
      </c>
      <c r="L27" s="177"/>
      <c r="M27" s="177"/>
      <c r="N27" s="177"/>
      <c r="O27" s="179"/>
      <c r="P27" s="107"/>
      <c r="Q27" s="126"/>
      <c r="R27" s="126"/>
      <c r="S27" s="217">
        <f t="shared" si="0"/>
        <v>0</v>
      </c>
      <c r="T27" s="126"/>
      <c r="U27" s="222"/>
      <c r="V27" s="223"/>
      <c r="W27" s="178"/>
      <c r="X27" s="178"/>
      <c r="Y27" s="178"/>
      <c r="Z27" s="178"/>
      <c r="AA27" s="178"/>
      <c r="AB27" s="178"/>
      <c r="AC27" s="95"/>
      <c r="AD27" s="113"/>
      <c r="AE27" s="113"/>
      <c r="AF27" s="113"/>
      <c r="AG27" s="180"/>
      <c r="AH27" s="180"/>
      <c r="AI27" s="180"/>
      <c r="AJ27" s="178"/>
      <c r="AK27" s="178"/>
      <c r="AL27" s="178"/>
      <c r="AM27" s="178"/>
      <c r="AN27" s="178"/>
      <c r="AO27" s="65"/>
      <c r="AP27" s="92"/>
      <c r="AQ27" s="92"/>
      <c r="AR27" s="92"/>
      <c r="AS27" s="168">
        <f t="shared" si="1"/>
        <v>0</v>
      </c>
      <c r="AT27" s="178"/>
      <c r="AU27" s="178"/>
      <c r="AV27" s="178"/>
      <c r="AW27" s="178"/>
      <c r="AX27" s="178"/>
      <c r="AY27" s="178"/>
      <c r="AZ27" s="178"/>
      <c r="BA27" s="178"/>
      <c r="BB27" s="178"/>
      <c r="BC27" s="237" t="s">
        <v>170</v>
      </c>
      <c r="BD27" s="181"/>
    </row>
    <row r="28" spans="1:56" ht="15.75" hidden="1" customHeight="1" outlineLevel="1" x14ac:dyDescent="0.25">
      <c r="A28" s="122" t="s">
        <v>286</v>
      </c>
      <c r="B28" s="141" t="s">
        <v>148</v>
      </c>
      <c r="C28" s="98"/>
      <c r="D28" s="98"/>
      <c r="E28" s="101"/>
      <c r="F28" s="90"/>
      <c r="G28" s="117">
        <v>5</v>
      </c>
      <c r="H28" s="117">
        <v>5</v>
      </c>
      <c r="I28" s="179"/>
      <c r="J28" s="179"/>
      <c r="K28" s="177" t="s">
        <v>354</v>
      </c>
      <c r="L28" s="177"/>
      <c r="M28" s="177"/>
      <c r="N28" s="177"/>
      <c r="O28" s="179"/>
      <c r="P28" s="107"/>
      <c r="Q28" s="126">
        <v>5.12</v>
      </c>
      <c r="R28" s="126">
        <v>5.5556523999999996</v>
      </c>
      <c r="S28" s="217">
        <f t="shared" si="0"/>
        <v>10.675652400000001</v>
      </c>
      <c r="T28" s="126">
        <v>5.56</v>
      </c>
      <c r="U28" s="222">
        <v>5.01112</v>
      </c>
      <c r="V28" s="223">
        <v>5.3133030000000003</v>
      </c>
      <c r="W28" s="178"/>
      <c r="X28" s="178"/>
      <c r="Y28" s="178"/>
      <c r="Z28" s="178"/>
      <c r="AA28" s="178"/>
      <c r="AB28" s="178"/>
      <c r="AC28" s="95"/>
      <c r="AD28" s="113"/>
      <c r="AE28" s="113"/>
      <c r="AF28" s="113"/>
      <c r="AG28" s="180"/>
      <c r="AH28" s="180"/>
      <c r="AI28" s="180"/>
      <c r="AJ28" s="178"/>
      <c r="AK28" s="178"/>
      <c r="AL28" s="178"/>
      <c r="AM28" s="178"/>
      <c r="AN28" s="178"/>
      <c r="AO28" s="65"/>
      <c r="AP28" s="92"/>
      <c r="AQ28" s="92"/>
      <c r="AR28" s="92"/>
      <c r="AS28" s="168">
        <f t="shared" si="1"/>
        <v>0</v>
      </c>
      <c r="AT28" s="178"/>
      <c r="AU28" s="178"/>
      <c r="AV28" s="178"/>
      <c r="AW28" s="178"/>
      <c r="AX28" s="178"/>
      <c r="AY28" s="178"/>
      <c r="AZ28" s="178"/>
      <c r="BA28" s="178"/>
      <c r="BB28" s="178"/>
      <c r="BC28" s="237"/>
      <c r="BD28" s="181"/>
    </row>
    <row r="29" spans="1:56" ht="15.75" hidden="1" customHeight="1" outlineLevel="1" x14ac:dyDescent="0.25">
      <c r="A29" s="122" t="s">
        <v>287</v>
      </c>
      <c r="B29" s="141" t="s">
        <v>270</v>
      </c>
      <c r="C29" s="98"/>
      <c r="D29" s="98"/>
      <c r="E29" s="101"/>
      <c r="F29" s="90"/>
      <c r="G29" s="117">
        <v>1.5</v>
      </c>
      <c r="H29" s="117">
        <v>1.5</v>
      </c>
      <c r="I29" s="179"/>
      <c r="J29" s="179"/>
      <c r="K29" s="177" t="s">
        <v>354</v>
      </c>
      <c r="L29" s="177"/>
      <c r="M29" s="177"/>
      <c r="N29" s="177"/>
      <c r="O29" s="179"/>
      <c r="P29" s="107"/>
      <c r="Q29" s="126">
        <v>0</v>
      </c>
      <c r="R29" s="126">
        <v>1.5</v>
      </c>
      <c r="S29" s="217">
        <f t="shared" si="0"/>
        <v>1.5</v>
      </c>
      <c r="T29" s="126"/>
      <c r="U29" s="222"/>
      <c r="V29" s="223"/>
      <c r="W29" s="178"/>
      <c r="X29" s="178"/>
      <c r="Y29" s="178"/>
      <c r="Z29" s="178"/>
      <c r="AA29" s="178"/>
      <c r="AB29" s="178"/>
      <c r="AC29" s="95"/>
      <c r="AD29" s="113"/>
      <c r="AE29" s="113"/>
      <c r="AF29" s="113"/>
      <c r="AG29" s="180"/>
      <c r="AH29" s="180"/>
      <c r="AI29" s="180"/>
      <c r="AJ29" s="178"/>
      <c r="AK29" s="178"/>
      <c r="AL29" s="178"/>
      <c r="AM29" s="178"/>
      <c r="AN29" s="178"/>
      <c r="AO29" s="65"/>
      <c r="AP29" s="92"/>
      <c r="AQ29" s="92"/>
      <c r="AR29" s="92"/>
      <c r="AS29" s="168">
        <f t="shared" si="1"/>
        <v>0</v>
      </c>
      <c r="AT29" s="178"/>
      <c r="AU29" s="178"/>
      <c r="AV29" s="178"/>
      <c r="AW29" s="178"/>
      <c r="AX29" s="178"/>
      <c r="AY29" s="178"/>
      <c r="AZ29" s="178"/>
      <c r="BA29" s="178"/>
      <c r="BB29" s="178"/>
      <c r="BC29" s="237"/>
      <c r="BD29" s="181"/>
    </row>
    <row r="30" spans="1:56" ht="15.75" hidden="1" customHeight="1" outlineLevel="1" x14ac:dyDescent="0.25">
      <c r="A30" s="122" t="s">
        <v>288</v>
      </c>
      <c r="B30" s="141" t="s">
        <v>271</v>
      </c>
      <c r="C30" s="98"/>
      <c r="D30" s="98"/>
      <c r="E30" s="101"/>
      <c r="F30" s="90"/>
      <c r="G30" s="117">
        <v>0.85</v>
      </c>
      <c r="H30" s="117">
        <v>0.85</v>
      </c>
      <c r="I30" s="179"/>
      <c r="J30" s="179"/>
      <c r="K30" s="177" t="s">
        <v>354</v>
      </c>
      <c r="L30" s="177"/>
      <c r="M30" s="177"/>
      <c r="N30" s="177"/>
      <c r="O30" s="179"/>
      <c r="P30" s="107"/>
      <c r="Q30" s="126">
        <v>0</v>
      </c>
      <c r="R30" s="126">
        <v>0.85</v>
      </c>
      <c r="S30" s="217">
        <f t="shared" si="0"/>
        <v>0.85</v>
      </c>
      <c r="T30" s="126"/>
      <c r="U30" s="222"/>
      <c r="V30" s="223"/>
      <c r="W30" s="178"/>
      <c r="X30" s="178"/>
      <c r="Y30" s="178"/>
      <c r="Z30" s="178"/>
      <c r="AA30" s="178"/>
      <c r="AB30" s="178"/>
      <c r="AC30" s="95"/>
      <c r="AD30" s="113"/>
      <c r="AE30" s="113"/>
      <c r="AF30" s="113"/>
      <c r="AG30" s="180"/>
      <c r="AH30" s="180"/>
      <c r="AI30" s="180"/>
      <c r="AJ30" s="178"/>
      <c r="AK30" s="178"/>
      <c r="AL30" s="178"/>
      <c r="AM30" s="178"/>
      <c r="AN30" s="178"/>
      <c r="AO30" s="65"/>
      <c r="AP30" s="92"/>
      <c r="AQ30" s="92"/>
      <c r="AR30" s="92"/>
      <c r="AS30" s="168">
        <f t="shared" si="1"/>
        <v>0</v>
      </c>
      <c r="AT30" s="178"/>
      <c r="AU30" s="178"/>
      <c r="AV30" s="178"/>
      <c r="AW30" s="178"/>
      <c r="AX30" s="178"/>
      <c r="AY30" s="178"/>
      <c r="AZ30" s="178"/>
      <c r="BA30" s="178"/>
      <c r="BB30" s="178"/>
      <c r="BC30" s="237"/>
      <c r="BD30" s="181"/>
    </row>
    <row r="31" spans="1:56" s="171" customFormat="1" ht="15.75" collapsed="1" x14ac:dyDescent="0.25">
      <c r="A31" s="164" t="s">
        <v>184</v>
      </c>
      <c r="B31" s="165" t="s">
        <v>242</v>
      </c>
      <c r="C31" s="164"/>
      <c r="D31" s="164"/>
      <c r="E31" s="166"/>
      <c r="F31" s="166"/>
      <c r="G31" s="167">
        <v>122.62</v>
      </c>
      <c r="H31" s="167">
        <f>SUM(H32:H44)</f>
        <v>103.19</v>
      </c>
      <c r="I31" s="234"/>
      <c r="J31" s="234"/>
      <c r="K31" s="235" t="s">
        <v>354</v>
      </c>
      <c r="L31" s="236"/>
      <c r="M31" s="236"/>
      <c r="N31" s="236"/>
      <c r="O31" s="234"/>
      <c r="P31" s="168"/>
      <c r="Q31" s="168"/>
      <c r="R31" s="168"/>
      <c r="S31" s="217">
        <f t="shared" si="0"/>
        <v>0</v>
      </c>
      <c r="T31" s="168"/>
      <c r="U31" s="221"/>
      <c r="V31" s="221"/>
      <c r="W31" s="221"/>
      <c r="X31" s="221"/>
      <c r="Y31" s="221"/>
      <c r="Z31" s="221"/>
      <c r="AA31" s="221"/>
      <c r="AB31" s="221"/>
      <c r="AC31" s="169"/>
      <c r="AD31" s="170"/>
      <c r="AE31" s="170"/>
      <c r="AF31" s="170"/>
      <c r="AG31" s="250"/>
      <c r="AH31" s="250"/>
      <c r="AI31" s="250"/>
      <c r="AJ31" s="221"/>
      <c r="AK31" s="221"/>
      <c r="AL31" s="221"/>
      <c r="AM31" s="221"/>
      <c r="AN31" s="221"/>
      <c r="AO31" s="168"/>
      <c r="AP31" s="168"/>
      <c r="AQ31" s="168"/>
      <c r="AR31" s="168"/>
      <c r="AS31" s="168">
        <f t="shared" si="1"/>
        <v>0</v>
      </c>
      <c r="AT31" s="221"/>
      <c r="AU31" s="221"/>
      <c r="AV31" s="221"/>
      <c r="AW31" s="221"/>
      <c r="AX31" s="221"/>
      <c r="AY31" s="221"/>
      <c r="AZ31" s="221"/>
      <c r="BA31" s="221"/>
      <c r="BB31" s="256"/>
      <c r="BC31" s="237"/>
      <c r="BD31" s="257"/>
    </row>
    <row r="32" spans="1:56" ht="31.5" hidden="1" customHeight="1" outlineLevel="1" x14ac:dyDescent="0.25">
      <c r="A32" s="98" t="s">
        <v>185</v>
      </c>
      <c r="B32" s="141" t="s">
        <v>155</v>
      </c>
      <c r="C32" s="98"/>
      <c r="D32" s="98"/>
      <c r="E32" s="101"/>
      <c r="F32" s="90"/>
      <c r="G32" s="117">
        <v>20.100000000000001</v>
      </c>
      <c r="H32" s="117">
        <v>20.100000000000001</v>
      </c>
      <c r="I32" s="179"/>
      <c r="J32" s="179"/>
      <c r="K32" s="177" t="s">
        <v>354</v>
      </c>
      <c r="L32" s="176"/>
      <c r="M32" s="176"/>
      <c r="N32" s="176"/>
      <c r="O32" s="179"/>
      <c r="P32" s="126">
        <v>0</v>
      </c>
      <c r="Q32" s="126">
        <v>0</v>
      </c>
      <c r="R32" s="126">
        <v>0.10805670000000001</v>
      </c>
      <c r="S32" s="217">
        <f t="shared" si="0"/>
        <v>0.10805670000000001</v>
      </c>
      <c r="T32" s="126">
        <v>0</v>
      </c>
      <c r="U32" s="222"/>
      <c r="V32" s="223"/>
      <c r="W32" s="178"/>
      <c r="X32" s="178"/>
      <c r="Y32" s="178"/>
      <c r="Z32" s="178"/>
      <c r="AA32" s="178"/>
      <c r="AB32" s="178"/>
      <c r="AC32" s="95"/>
      <c r="AD32" s="113"/>
      <c r="AE32" s="113"/>
      <c r="AF32" s="113"/>
      <c r="AG32" s="180"/>
      <c r="AH32" s="180"/>
      <c r="AI32" s="180"/>
      <c r="AJ32" s="178"/>
      <c r="AK32" s="178"/>
      <c r="AL32" s="178"/>
      <c r="AM32" s="178"/>
      <c r="AN32" s="178"/>
      <c r="AO32" s="65"/>
      <c r="AP32" s="124">
        <v>0</v>
      </c>
      <c r="AQ32" s="124">
        <v>0</v>
      </c>
      <c r="AR32" s="124">
        <v>0</v>
      </c>
      <c r="AS32" s="168">
        <f t="shared" si="1"/>
        <v>0</v>
      </c>
      <c r="AT32" s="178">
        <v>0</v>
      </c>
      <c r="AU32" s="178"/>
      <c r="AV32" s="178"/>
      <c r="AW32" s="178"/>
      <c r="AX32" s="178"/>
      <c r="AY32" s="178"/>
      <c r="AZ32" s="178"/>
      <c r="BA32" s="178"/>
      <c r="BB32" s="178"/>
      <c r="BC32" s="237" t="s">
        <v>172</v>
      </c>
      <c r="BD32" s="260"/>
    </row>
    <row r="33" spans="1:56" ht="15.75" hidden="1" customHeight="1" outlineLevel="1" x14ac:dyDescent="0.25">
      <c r="A33" s="98"/>
      <c r="B33" s="141" t="s">
        <v>164</v>
      </c>
      <c r="C33" s="98"/>
      <c r="D33" s="98"/>
      <c r="E33" s="101"/>
      <c r="F33" s="90"/>
      <c r="G33" s="117"/>
      <c r="H33" s="117"/>
      <c r="I33" s="179"/>
      <c r="J33" s="179"/>
      <c r="K33" s="177" t="s">
        <v>354</v>
      </c>
      <c r="L33" s="177"/>
      <c r="M33" s="177"/>
      <c r="N33" s="177"/>
      <c r="O33" s="237"/>
      <c r="P33" s="126">
        <v>9.8800000000000008</v>
      </c>
      <c r="Q33" s="126">
        <v>0.1</v>
      </c>
      <c r="R33" s="126">
        <v>0.424671935</v>
      </c>
      <c r="S33" s="217">
        <f t="shared" si="0"/>
        <v>10.404671935</v>
      </c>
      <c r="T33" s="126">
        <v>0</v>
      </c>
      <c r="U33" s="222">
        <v>0</v>
      </c>
      <c r="V33" s="223">
        <v>5.3793840000000002E-2</v>
      </c>
      <c r="W33" s="178"/>
      <c r="X33" s="178"/>
      <c r="Y33" s="178"/>
      <c r="Z33" s="178"/>
      <c r="AA33" s="178"/>
      <c r="AB33" s="178"/>
      <c r="AC33" s="95"/>
      <c r="AD33" s="113"/>
      <c r="AE33" s="113"/>
      <c r="AF33" s="113"/>
      <c r="AG33" s="180"/>
      <c r="AH33" s="180"/>
      <c r="AI33" s="180"/>
      <c r="AJ33" s="178"/>
      <c r="AK33" s="178"/>
      <c r="AL33" s="178"/>
      <c r="AM33" s="178"/>
      <c r="AN33" s="178"/>
      <c r="AO33" s="92">
        <v>0</v>
      </c>
      <c r="AP33" s="92">
        <v>9.9811606439999991</v>
      </c>
      <c r="AQ33" s="92">
        <v>0</v>
      </c>
      <c r="AR33" s="92">
        <v>0.424671935</v>
      </c>
      <c r="AS33" s="168">
        <f t="shared" si="1"/>
        <v>10.405832578999998</v>
      </c>
      <c r="AT33" s="178">
        <v>0</v>
      </c>
      <c r="AU33" s="233">
        <v>5.3793840000000002E-2</v>
      </c>
      <c r="AV33" s="178"/>
      <c r="AW33" s="178"/>
      <c r="AX33" s="178"/>
      <c r="AY33" s="178"/>
      <c r="AZ33" s="178"/>
      <c r="BA33" s="178"/>
      <c r="BB33" s="178"/>
      <c r="BC33" s="237"/>
      <c r="BD33" s="260"/>
    </row>
    <row r="34" spans="1:56" ht="15.75" hidden="1" customHeight="1" outlineLevel="1" x14ac:dyDescent="0.25">
      <c r="A34" s="122" t="s">
        <v>186</v>
      </c>
      <c r="B34" s="141" t="s">
        <v>156</v>
      </c>
      <c r="C34" s="122"/>
      <c r="D34" s="122"/>
      <c r="E34" s="127"/>
      <c r="F34" s="127"/>
      <c r="G34" s="123">
        <v>5.25</v>
      </c>
      <c r="H34" s="123">
        <v>5.25</v>
      </c>
      <c r="I34" s="179"/>
      <c r="J34" s="179"/>
      <c r="K34" s="177" t="s">
        <v>354</v>
      </c>
      <c r="L34" s="176"/>
      <c r="M34" s="176"/>
      <c r="N34" s="176"/>
      <c r="O34" s="179"/>
      <c r="P34" s="126">
        <v>0</v>
      </c>
      <c r="Q34" s="126">
        <v>0</v>
      </c>
      <c r="R34" s="126">
        <v>0</v>
      </c>
      <c r="S34" s="217">
        <f t="shared" si="0"/>
        <v>0</v>
      </c>
      <c r="T34" s="126">
        <v>0</v>
      </c>
      <c r="U34" s="222">
        <v>0</v>
      </c>
      <c r="V34" s="223"/>
      <c r="W34" s="224"/>
      <c r="X34" s="224"/>
      <c r="Y34" s="224"/>
      <c r="Z34" s="224"/>
      <c r="AA34" s="224"/>
      <c r="AB34" s="224"/>
      <c r="AC34" s="95"/>
      <c r="AD34" s="113"/>
      <c r="AE34" s="113"/>
      <c r="AF34" s="113"/>
      <c r="AG34" s="180"/>
      <c r="AH34" s="180"/>
      <c r="AI34" s="180"/>
      <c r="AJ34" s="224"/>
      <c r="AK34" s="224"/>
      <c r="AL34" s="224"/>
      <c r="AM34" s="224"/>
      <c r="AN34" s="224"/>
      <c r="AO34" s="125"/>
      <c r="AP34" s="124">
        <v>0</v>
      </c>
      <c r="AQ34" s="124">
        <v>0</v>
      </c>
      <c r="AR34" s="124">
        <v>0</v>
      </c>
      <c r="AS34" s="168">
        <f t="shared" si="1"/>
        <v>0</v>
      </c>
      <c r="AT34" s="229">
        <v>0</v>
      </c>
      <c r="AU34" s="224"/>
      <c r="AV34" s="259"/>
      <c r="AW34" s="224"/>
      <c r="AX34" s="224"/>
      <c r="AY34" s="224"/>
      <c r="AZ34" s="224"/>
      <c r="BA34" s="224"/>
      <c r="BB34" s="259"/>
      <c r="BC34" s="237"/>
      <c r="BD34" s="260"/>
    </row>
    <row r="35" spans="1:56" ht="15.75" hidden="1" customHeight="1" outlineLevel="1" x14ac:dyDescent="0.25">
      <c r="A35" s="98" t="s">
        <v>187</v>
      </c>
      <c r="B35" s="141" t="s">
        <v>157</v>
      </c>
      <c r="C35" s="102"/>
      <c r="D35" s="98"/>
      <c r="E35" s="101"/>
      <c r="F35" s="90"/>
      <c r="G35" s="117">
        <v>25.79</v>
      </c>
      <c r="H35" s="117">
        <v>25.79</v>
      </c>
      <c r="I35" s="179"/>
      <c r="J35" s="179"/>
      <c r="K35" s="177" t="s">
        <v>354</v>
      </c>
      <c r="L35" s="176"/>
      <c r="M35" s="176"/>
      <c r="N35" s="176"/>
      <c r="O35" s="179"/>
      <c r="P35" s="126">
        <v>0</v>
      </c>
      <c r="Q35" s="126">
        <v>0</v>
      </c>
      <c r="R35" s="126">
        <v>0</v>
      </c>
      <c r="S35" s="217">
        <f t="shared" si="0"/>
        <v>0</v>
      </c>
      <c r="T35" s="126">
        <v>0</v>
      </c>
      <c r="U35" s="222">
        <v>9.3000000000000007</v>
      </c>
      <c r="V35" s="223"/>
      <c r="W35" s="178"/>
      <c r="X35" s="178"/>
      <c r="Y35" s="178"/>
      <c r="Z35" s="178"/>
      <c r="AA35" s="178"/>
      <c r="AB35" s="178"/>
      <c r="AC35" s="95"/>
      <c r="AD35" s="113"/>
      <c r="AE35" s="113"/>
      <c r="AF35" s="113"/>
      <c r="AG35" s="180"/>
      <c r="AH35" s="180"/>
      <c r="AI35" s="180"/>
      <c r="AJ35" s="178"/>
      <c r="AK35" s="178"/>
      <c r="AL35" s="178"/>
      <c r="AM35" s="178"/>
      <c r="AN35" s="178"/>
      <c r="AO35" s="92"/>
      <c r="AP35" s="124">
        <v>0</v>
      </c>
      <c r="AQ35" s="124">
        <v>0</v>
      </c>
      <c r="AR35" s="124">
        <v>0</v>
      </c>
      <c r="AS35" s="168">
        <f t="shared" si="1"/>
        <v>0</v>
      </c>
      <c r="AT35" s="261">
        <v>7.53</v>
      </c>
      <c r="AU35" s="178"/>
      <c r="AV35" s="178"/>
      <c r="AW35" s="178"/>
      <c r="AX35" s="178"/>
      <c r="AY35" s="178"/>
      <c r="AZ35" s="178"/>
      <c r="BA35" s="178"/>
      <c r="BB35" s="178"/>
      <c r="BC35" s="237"/>
      <c r="BD35" s="260"/>
    </row>
    <row r="36" spans="1:56" ht="15.75" hidden="1" customHeight="1" outlineLevel="1" x14ac:dyDescent="0.25">
      <c r="A36" s="122"/>
      <c r="B36" s="141" t="s">
        <v>162</v>
      </c>
      <c r="C36" s="122"/>
      <c r="D36" s="122"/>
      <c r="E36" s="127"/>
      <c r="F36" s="127"/>
      <c r="G36" s="123"/>
      <c r="H36" s="123"/>
      <c r="I36" s="179"/>
      <c r="J36" s="179"/>
      <c r="K36" s="177" t="s">
        <v>354</v>
      </c>
      <c r="L36" s="176"/>
      <c r="M36" s="176"/>
      <c r="N36" s="176"/>
      <c r="O36" s="179"/>
      <c r="P36" s="126">
        <v>0.82</v>
      </c>
      <c r="Q36" s="126">
        <v>2.0699999999999998</v>
      </c>
      <c r="R36" s="126">
        <v>0.62</v>
      </c>
      <c r="S36" s="217">
        <f t="shared" si="0"/>
        <v>3.51</v>
      </c>
      <c r="T36" s="126">
        <v>0</v>
      </c>
      <c r="U36" s="222">
        <v>0.17443034799999999</v>
      </c>
      <c r="V36" s="223"/>
      <c r="W36" s="224"/>
      <c r="X36" s="224"/>
      <c r="Y36" s="224"/>
      <c r="Z36" s="224"/>
      <c r="AA36" s="224"/>
      <c r="AB36" s="224"/>
      <c r="AC36" s="95"/>
      <c r="AD36" s="113"/>
      <c r="AE36" s="113"/>
      <c r="AF36" s="113"/>
      <c r="AG36" s="180"/>
      <c r="AH36" s="180"/>
      <c r="AI36" s="180"/>
      <c r="AJ36" s="224"/>
      <c r="AK36" s="224"/>
      <c r="AL36" s="224"/>
      <c r="AM36" s="224"/>
      <c r="AN36" s="224"/>
      <c r="AO36" s="125">
        <v>0</v>
      </c>
      <c r="AP36" s="124">
        <v>2.8854908890000002</v>
      </c>
      <c r="AQ36" s="124">
        <v>0.62164016600000005</v>
      </c>
      <c r="AR36" s="124">
        <v>0</v>
      </c>
      <c r="AS36" s="168">
        <f t="shared" si="1"/>
        <v>3.5071310550000003</v>
      </c>
      <c r="AT36" s="261">
        <v>0.17443034799999999</v>
      </c>
      <c r="AU36" s="224"/>
      <c r="AV36" s="259"/>
      <c r="AW36" s="224"/>
      <c r="AX36" s="224"/>
      <c r="AY36" s="224"/>
      <c r="AZ36" s="224"/>
      <c r="BA36" s="224"/>
      <c r="BB36" s="259"/>
      <c r="BC36" s="237"/>
      <c r="BD36" s="260"/>
    </row>
    <row r="37" spans="1:56" ht="15.75" hidden="1" customHeight="1" outlineLevel="1" x14ac:dyDescent="0.25">
      <c r="A37" s="98"/>
      <c r="B37" s="141" t="s">
        <v>163</v>
      </c>
      <c r="C37" s="98"/>
      <c r="D37" s="98"/>
      <c r="E37" s="101"/>
      <c r="F37" s="90"/>
      <c r="G37" s="117"/>
      <c r="H37" s="117"/>
      <c r="I37" s="179"/>
      <c r="J37" s="179"/>
      <c r="K37" s="177" t="s">
        <v>354</v>
      </c>
      <c r="L37" s="177"/>
      <c r="M37" s="177"/>
      <c r="N37" s="177"/>
      <c r="O37" s="237"/>
      <c r="P37" s="126">
        <v>4.5847379000000004</v>
      </c>
      <c r="Q37" s="126">
        <v>0</v>
      </c>
      <c r="R37" s="126">
        <v>0</v>
      </c>
      <c r="S37" s="217">
        <f t="shared" si="0"/>
        <v>4.5847379000000004</v>
      </c>
      <c r="T37" s="126">
        <v>0</v>
      </c>
      <c r="U37" s="222">
        <v>1.6198797410000001</v>
      </c>
      <c r="V37" s="223"/>
      <c r="W37" s="178"/>
      <c r="X37" s="178"/>
      <c r="Y37" s="178"/>
      <c r="Z37" s="178"/>
      <c r="AA37" s="178"/>
      <c r="AB37" s="178"/>
      <c r="AC37" s="95"/>
      <c r="AD37" s="113"/>
      <c r="AE37" s="113"/>
      <c r="AF37" s="113"/>
      <c r="AG37" s="180"/>
      <c r="AH37" s="180"/>
      <c r="AI37" s="180"/>
      <c r="AJ37" s="178"/>
      <c r="AK37" s="178"/>
      <c r="AL37" s="178"/>
      <c r="AM37" s="178"/>
      <c r="AN37" s="178"/>
      <c r="AO37" s="92">
        <v>0</v>
      </c>
      <c r="AP37" s="92">
        <v>0</v>
      </c>
      <c r="AQ37" s="92">
        <v>4.5847379000000004</v>
      </c>
      <c r="AR37" s="92">
        <v>0</v>
      </c>
      <c r="AS37" s="168">
        <f t="shared" si="1"/>
        <v>4.5847379000000004</v>
      </c>
      <c r="AT37" s="233">
        <v>1.6198797410000001</v>
      </c>
      <c r="AU37" s="178"/>
      <c r="AV37" s="178"/>
      <c r="AW37" s="178"/>
      <c r="AX37" s="178"/>
      <c r="AY37" s="178"/>
      <c r="AZ37" s="178"/>
      <c r="BA37" s="178"/>
      <c r="BB37" s="178"/>
      <c r="BC37" s="237"/>
      <c r="BD37" s="260"/>
    </row>
    <row r="38" spans="1:56" ht="15.75" hidden="1" customHeight="1" outlineLevel="1" x14ac:dyDescent="0.25">
      <c r="A38" s="98"/>
      <c r="B38" s="141" t="s">
        <v>244</v>
      </c>
      <c r="C38" s="98"/>
      <c r="D38" s="98"/>
      <c r="E38" s="101"/>
      <c r="F38" s="90"/>
      <c r="G38" s="117"/>
      <c r="H38" s="117"/>
      <c r="I38" s="179"/>
      <c r="J38" s="179"/>
      <c r="K38" s="177"/>
      <c r="L38" s="177"/>
      <c r="M38" s="177"/>
      <c r="N38" s="177"/>
      <c r="O38" s="237"/>
      <c r="P38" s="126"/>
      <c r="Q38" s="126"/>
      <c r="R38" s="126"/>
      <c r="S38" s="217">
        <f t="shared" si="0"/>
        <v>0</v>
      </c>
      <c r="T38" s="126">
        <v>0.76925619999999995</v>
      </c>
      <c r="U38" s="222"/>
      <c r="V38" s="223"/>
      <c r="W38" s="178"/>
      <c r="X38" s="178"/>
      <c r="Y38" s="178"/>
      <c r="Z38" s="178"/>
      <c r="AA38" s="178"/>
      <c r="AB38" s="178"/>
      <c r="AC38" s="95"/>
      <c r="AD38" s="113"/>
      <c r="AE38" s="113"/>
      <c r="AF38" s="113"/>
      <c r="AG38" s="180"/>
      <c r="AH38" s="180"/>
      <c r="AI38" s="180"/>
      <c r="AJ38" s="178"/>
      <c r="AK38" s="178"/>
      <c r="AL38" s="178"/>
      <c r="AM38" s="178"/>
      <c r="AN38" s="178"/>
      <c r="AO38" s="92"/>
      <c r="AP38" s="92"/>
      <c r="AQ38" s="126"/>
      <c r="AR38" s="126">
        <v>0.76925619999999995</v>
      </c>
      <c r="AS38" s="168">
        <f t="shared" si="1"/>
        <v>0.76925619999999995</v>
      </c>
      <c r="AT38" s="178">
        <v>0</v>
      </c>
      <c r="AU38" s="178"/>
      <c r="AV38" s="178"/>
      <c r="AW38" s="178"/>
      <c r="AX38" s="178"/>
      <c r="AY38" s="178"/>
      <c r="AZ38" s="178"/>
      <c r="BA38" s="178"/>
      <c r="BB38" s="178"/>
      <c r="BC38" s="237"/>
      <c r="BD38" s="260"/>
    </row>
    <row r="39" spans="1:56" ht="15.75" hidden="1" customHeight="1" outlineLevel="1" x14ac:dyDescent="0.25">
      <c r="A39" s="98"/>
      <c r="B39" s="141" t="s">
        <v>245</v>
      </c>
      <c r="C39" s="98"/>
      <c r="D39" s="98"/>
      <c r="E39" s="101"/>
      <c r="F39" s="90"/>
      <c r="G39" s="117"/>
      <c r="H39" s="117"/>
      <c r="I39" s="179"/>
      <c r="J39" s="179"/>
      <c r="K39" s="177"/>
      <c r="L39" s="177"/>
      <c r="M39" s="177"/>
      <c r="N39" s="177"/>
      <c r="O39" s="237"/>
      <c r="P39" s="126"/>
      <c r="Q39" s="126"/>
      <c r="R39" s="126">
        <v>0.73536990000000002</v>
      </c>
      <c r="S39" s="217">
        <f t="shared" si="0"/>
        <v>0.73536990000000002</v>
      </c>
      <c r="T39" s="126"/>
      <c r="U39" s="222"/>
      <c r="V39" s="223"/>
      <c r="W39" s="178"/>
      <c r="X39" s="178"/>
      <c r="Y39" s="178"/>
      <c r="Z39" s="178"/>
      <c r="AA39" s="178"/>
      <c r="AB39" s="178"/>
      <c r="AC39" s="95"/>
      <c r="AD39" s="113"/>
      <c r="AE39" s="113"/>
      <c r="AF39" s="113"/>
      <c r="AG39" s="180"/>
      <c r="AH39" s="180"/>
      <c r="AI39" s="180"/>
      <c r="AJ39" s="178"/>
      <c r="AK39" s="178"/>
      <c r="AL39" s="178"/>
      <c r="AM39" s="178"/>
      <c r="AN39" s="178"/>
      <c r="AO39" s="92"/>
      <c r="AP39" s="92"/>
      <c r="AQ39" s="126">
        <v>0.73536990000000002</v>
      </c>
      <c r="AR39" s="126"/>
      <c r="AS39" s="168">
        <f t="shared" si="1"/>
        <v>0.73536990000000002</v>
      </c>
      <c r="AT39" s="178">
        <v>0</v>
      </c>
      <c r="AU39" s="178"/>
      <c r="AV39" s="178"/>
      <c r="AW39" s="178"/>
      <c r="AX39" s="178"/>
      <c r="AY39" s="178"/>
      <c r="AZ39" s="178"/>
      <c r="BA39" s="178"/>
      <c r="BB39" s="178"/>
      <c r="BC39" s="237"/>
      <c r="BD39" s="260"/>
    </row>
    <row r="40" spans="1:56" ht="15.75" hidden="1" customHeight="1" outlineLevel="1" x14ac:dyDescent="0.25">
      <c r="A40" s="122" t="s">
        <v>188</v>
      </c>
      <c r="B40" s="141" t="s">
        <v>158</v>
      </c>
      <c r="C40" s="122"/>
      <c r="D40" s="122"/>
      <c r="E40" s="127"/>
      <c r="F40" s="127"/>
      <c r="G40" s="123">
        <v>3.28</v>
      </c>
      <c r="H40" s="123">
        <v>3.28</v>
      </c>
      <c r="I40" s="179"/>
      <c r="J40" s="179"/>
      <c r="K40" s="177" t="s">
        <v>354</v>
      </c>
      <c r="L40" s="176"/>
      <c r="M40" s="176"/>
      <c r="N40" s="176"/>
      <c r="O40" s="179"/>
      <c r="P40" s="126">
        <v>0</v>
      </c>
      <c r="Q40" s="126">
        <v>0</v>
      </c>
      <c r="R40" s="126">
        <v>0</v>
      </c>
      <c r="S40" s="217">
        <f t="shared" si="0"/>
        <v>0</v>
      </c>
      <c r="T40" s="126">
        <v>0</v>
      </c>
      <c r="U40" s="222">
        <v>0</v>
      </c>
      <c r="V40" s="223"/>
      <c r="W40" s="224"/>
      <c r="X40" s="224"/>
      <c r="Y40" s="224"/>
      <c r="Z40" s="224"/>
      <c r="AA40" s="224"/>
      <c r="AB40" s="224"/>
      <c r="AC40" s="95"/>
      <c r="AD40" s="113"/>
      <c r="AE40" s="113"/>
      <c r="AF40" s="113"/>
      <c r="AG40" s="180"/>
      <c r="AH40" s="180"/>
      <c r="AI40" s="180"/>
      <c r="AJ40" s="224"/>
      <c r="AK40" s="224"/>
      <c r="AL40" s="224"/>
      <c r="AM40" s="224"/>
      <c r="AN40" s="224"/>
      <c r="AO40" s="125"/>
      <c r="AP40" s="124">
        <v>0</v>
      </c>
      <c r="AQ40" s="124">
        <v>0</v>
      </c>
      <c r="AR40" s="124">
        <v>0</v>
      </c>
      <c r="AS40" s="168">
        <f t="shared" si="1"/>
        <v>0</v>
      </c>
      <c r="AT40" s="229">
        <v>0</v>
      </c>
      <c r="AU40" s="224"/>
      <c r="AV40" s="259"/>
      <c r="AW40" s="224"/>
      <c r="AX40" s="224"/>
      <c r="AY40" s="224"/>
      <c r="AZ40" s="224"/>
      <c r="BA40" s="224"/>
      <c r="BB40" s="259"/>
      <c r="BC40" s="237"/>
      <c r="BD40" s="260"/>
    </row>
    <row r="41" spans="1:56" ht="15.75" hidden="1" customHeight="1" outlineLevel="1" x14ac:dyDescent="0.25">
      <c r="A41" s="98" t="s">
        <v>189</v>
      </c>
      <c r="B41" s="141" t="s">
        <v>159</v>
      </c>
      <c r="C41" s="98"/>
      <c r="D41" s="98"/>
      <c r="E41" s="101"/>
      <c r="F41" s="90"/>
      <c r="G41" s="117">
        <v>5.27</v>
      </c>
      <c r="H41" s="117">
        <v>5.27</v>
      </c>
      <c r="I41" s="179"/>
      <c r="J41" s="179"/>
      <c r="K41" s="177" t="s">
        <v>354</v>
      </c>
      <c r="L41" s="177"/>
      <c r="M41" s="177"/>
      <c r="N41" s="177"/>
      <c r="O41" s="237"/>
      <c r="P41" s="126">
        <v>0</v>
      </c>
      <c r="Q41" s="126">
        <v>0</v>
      </c>
      <c r="R41" s="126">
        <v>0</v>
      </c>
      <c r="S41" s="217">
        <f t="shared" si="0"/>
        <v>0</v>
      </c>
      <c r="T41" s="126">
        <v>0</v>
      </c>
      <c r="U41" s="222">
        <v>0</v>
      </c>
      <c r="V41" s="223"/>
      <c r="W41" s="178"/>
      <c r="X41" s="178"/>
      <c r="Y41" s="178"/>
      <c r="Z41" s="178"/>
      <c r="AA41" s="178"/>
      <c r="AB41" s="178"/>
      <c r="AC41" s="95"/>
      <c r="AD41" s="113"/>
      <c r="AE41" s="113"/>
      <c r="AF41" s="113"/>
      <c r="AG41" s="180"/>
      <c r="AH41" s="180"/>
      <c r="AI41" s="180"/>
      <c r="AJ41" s="178"/>
      <c r="AK41" s="178"/>
      <c r="AL41" s="178"/>
      <c r="AM41" s="178"/>
      <c r="AN41" s="178"/>
      <c r="AO41" s="137"/>
      <c r="AP41" s="124">
        <v>0</v>
      </c>
      <c r="AQ41" s="124">
        <v>0</v>
      </c>
      <c r="AR41" s="124">
        <v>0</v>
      </c>
      <c r="AS41" s="168">
        <f t="shared" si="1"/>
        <v>0</v>
      </c>
      <c r="AT41" s="229">
        <v>0</v>
      </c>
      <c r="AU41" s="178"/>
      <c r="AV41" s="178"/>
      <c r="AW41" s="178"/>
      <c r="AX41" s="178"/>
      <c r="AY41" s="178"/>
      <c r="AZ41" s="178"/>
      <c r="BA41" s="178"/>
      <c r="BB41" s="178"/>
      <c r="BC41" s="237"/>
      <c r="BD41" s="260"/>
    </row>
    <row r="42" spans="1:56" ht="78.75" hidden="1" customHeight="1" outlineLevel="1" x14ac:dyDescent="0.25">
      <c r="A42" s="98" t="s">
        <v>190</v>
      </c>
      <c r="B42" s="135" t="s">
        <v>208</v>
      </c>
      <c r="C42" s="98"/>
      <c r="D42" s="98"/>
      <c r="E42" s="101"/>
      <c r="F42" s="90"/>
      <c r="G42" s="117">
        <v>21.47</v>
      </c>
      <c r="H42" s="117">
        <v>21.47</v>
      </c>
      <c r="I42" s="179"/>
      <c r="J42" s="179"/>
      <c r="K42" s="177" t="s">
        <v>354</v>
      </c>
      <c r="L42" s="177"/>
      <c r="M42" s="177"/>
      <c r="N42" s="177"/>
      <c r="O42" s="237"/>
      <c r="P42" s="126">
        <v>0</v>
      </c>
      <c r="Q42" s="126">
        <v>11.47</v>
      </c>
      <c r="R42" s="126">
        <v>10</v>
      </c>
      <c r="S42" s="217">
        <f t="shared" si="0"/>
        <v>21.47</v>
      </c>
      <c r="T42" s="126">
        <v>9.26</v>
      </c>
      <c r="U42" s="222">
        <v>10.17</v>
      </c>
      <c r="V42" s="223"/>
      <c r="W42" s="178"/>
      <c r="X42" s="178"/>
      <c r="Y42" s="178"/>
      <c r="Z42" s="178"/>
      <c r="AA42" s="178"/>
      <c r="AB42" s="178"/>
      <c r="AC42" s="95"/>
      <c r="AD42" s="113"/>
      <c r="AE42" s="113"/>
      <c r="AF42" s="113"/>
      <c r="AG42" s="180"/>
      <c r="AH42" s="180"/>
      <c r="AI42" s="180"/>
      <c r="AJ42" s="178"/>
      <c r="AK42" s="178"/>
      <c r="AL42" s="178"/>
      <c r="AM42" s="178"/>
      <c r="AN42" s="178"/>
      <c r="AO42" s="137"/>
      <c r="AP42" s="124">
        <v>0</v>
      </c>
      <c r="AQ42" s="124">
        <v>0</v>
      </c>
      <c r="AR42" s="124">
        <v>0</v>
      </c>
      <c r="AS42" s="168">
        <f t="shared" si="1"/>
        <v>0</v>
      </c>
      <c r="AT42" s="229">
        <v>0</v>
      </c>
      <c r="AU42" s="178"/>
      <c r="AV42" s="178"/>
      <c r="AW42" s="178"/>
      <c r="AX42" s="178"/>
      <c r="AY42" s="178"/>
      <c r="AZ42" s="178"/>
      <c r="BA42" s="178"/>
      <c r="BB42" s="178"/>
      <c r="BC42" s="262" t="s">
        <v>173</v>
      </c>
      <c r="BD42" s="260"/>
    </row>
    <row r="43" spans="1:56" ht="15.75" hidden="1" customHeight="1" outlineLevel="1" x14ac:dyDescent="0.25">
      <c r="A43" s="122" t="s">
        <v>191</v>
      </c>
      <c r="B43" s="141" t="s">
        <v>160</v>
      </c>
      <c r="C43" s="122"/>
      <c r="D43" s="122"/>
      <c r="E43" s="127"/>
      <c r="F43" s="127"/>
      <c r="G43" s="123">
        <v>0.27</v>
      </c>
      <c r="H43" s="123">
        <v>0.27</v>
      </c>
      <c r="I43" s="179"/>
      <c r="J43" s="179"/>
      <c r="K43" s="177" t="s">
        <v>354</v>
      </c>
      <c r="L43" s="176"/>
      <c r="M43" s="176"/>
      <c r="N43" s="176"/>
      <c r="O43" s="179"/>
      <c r="P43" s="126">
        <v>0</v>
      </c>
      <c r="Q43" s="126">
        <v>0</v>
      </c>
      <c r="R43" s="126">
        <v>0</v>
      </c>
      <c r="S43" s="217">
        <f t="shared" si="0"/>
        <v>0</v>
      </c>
      <c r="T43" s="126">
        <v>0</v>
      </c>
      <c r="U43" s="222">
        <v>0</v>
      </c>
      <c r="V43" s="223"/>
      <c r="W43" s="224"/>
      <c r="X43" s="224"/>
      <c r="Y43" s="224"/>
      <c r="Z43" s="224"/>
      <c r="AA43" s="224"/>
      <c r="AB43" s="224"/>
      <c r="AC43" s="95"/>
      <c r="AD43" s="113"/>
      <c r="AE43" s="113"/>
      <c r="AF43" s="113"/>
      <c r="AG43" s="180"/>
      <c r="AH43" s="180"/>
      <c r="AI43" s="180"/>
      <c r="AJ43" s="224"/>
      <c r="AK43" s="224"/>
      <c r="AL43" s="224"/>
      <c r="AM43" s="224"/>
      <c r="AN43" s="224"/>
      <c r="AO43" s="125"/>
      <c r="AP43" s="124">
        <v>0</v>
      </c>
      <c r="AQ43" s="124">
        <v>0</v>
      </c>
      <c r="AR43" s="124">
        <v>0</v>
      </c>
      <c r="AS43" s="168">
        <f t="shared" si="1"/>
        <v>0</v>
      </c>
      <c r="AT43" s="229"/>
      <c r="AU43" s="224"/>
      <c r="AV43" s="259"/>
      <c r="AW43" s="224"/>
      <c r="AX43" s="224"/>
      <c r="AY43" s="224"/>
      <c r="AZ43" s="224"/>
      <c r="BA43" s="224"/>
      <c r="BB43" s="259"/>
      <c r="BC43" s="237"/>
      <c r="BD43" s="260"/>
    </row>
    <row r="44" spans="1:56" ht="15.75" hidden="1" customHeight="1" outlineLevel="1" x14ac:dyDescent="0.25">
      <c r="A44" s="147" t="s">
        <v>192</v>
      </c>
      <c r="B44" s="142" t="s">
        <v>161</v>
      </c>
      <c r="C44" s="148"/>
      <c r="D44" s="147"/>
      <c r="E44" s="149"/>
      <c r="F44" s="150"/>
      <c r="G44" s="151">
        <v>21.76</v>
      </c>
      <c r="H44" s="151">
        <v>21.76</v>
      </c>
      <c r="I44" s="238"/>
      <c r="J44" s="238"/>
      <c r="K44" s="239" t="s">
        <v>354</v>
      </c>
      <c r="L44" s="239"/>
      <c r="M44" s="239"/>
      <c r="N44" s="239"/>
      <c r="O44" s="240"/>
      <c r="P44" s="152">
        <v>0</v>
      </c>
      <c r="Q44" s="152">
        <v>20.53</v>
      </c>
      <c r="R44" s="152">
        <v>0</v>
      </c>
      <c r="S44" s="217">
        <f t="shared" si="0"/>
        <v>20.53</v>
      </c>
      <c r="T44" s="152">
        <v>2.99</v>
      </c>
      <c r="U44" s="225">
        <v>0</v>
      </c>
      <c r="V44" s="226"/>
      <c r="W44" s="227"/>
      <c r="X44" s="227"/>
      <c r="Y44" s="227"/>
      <c r="Z44" s="227"/>
      <c r="AA44" s="227"/>
      <c r="AB44" s="227"/>
      <c r="AC44" s="154"/>
      <c r="AD44" s="155"/>
      <c r="AE44" s="155"/>
      <c r="AF44" s="155"/>
      <c r="AG44" s="251"/>
      <c r="AH44" s="251"/>
      <c r="AI44" s="251"/>
      <c r="AJ44" s="227"/>
      <c r="AK44" s="227"/>
      <c r="AL44" s="227"/>
      <c r="AM44" s="227"/>
      <c r="AN44" s="227"/>
      <c r="AO44" s="153"/>
      <c r="AP44" s="156"/>
      <c r="AQ44" s="156">
        <v>0</v>
      </c>
      <c r="AR44" s="156"/>
      <c r="AS44" s="168">
        <f t="shared" si="1"/>
        <v>0</v>
      </c>
      <c r="AT44" s="263"/>
      <c r="AU44" s="227"/>
      <c r="AV44" s="227"/>
      <c r="AW44" s="227"/>
      <c r="AX44" s="227"/>
      <c r="AY44" s="227"/>
      <c r="AZ44" s="227"/>
      <c r="BA44" s="227"/>
      <c r="BB44" s="178"/>
      <c r="BC44" s="237" t="s">
        <v>174</v>
      </c>
      <c r="BD44" s="176"/>
    </row>
    <row r="45" spans="1:56" s="171" customFormat="1" ht="18.75" collapsed="1" x14ac:dyDescent="0.25">
      <c r="A45" s="164" t="s">
        <v>241</v>
      </c>
      <c r="B45" s="165" t="s">
        <v>106</v>
      </c>
      <c r="C45" s="164"/>
      <c r="D45" s="164"/>
      <c r="E45" s="166"/>
      <c r="F45" s="166"/>
      <c r="G45" s="167"/>
      <c r="H45" s="167"/>
      <c r="I45" s="234"/>
      <c r="J45" s="234"/>
      <c r="K45" s="235"/>
      <c r="L45" s="236"/>
      <c r="M45" s="236"/>
      <c r="N45" s="236"/>
      <c r="O45" s="234"/>
      <c r="P45" s="168"/>
      <c r="Q45" s="168"/>
      <c r="R45" s="168"/>
      <c r="S45" s="217">
        <f t="shared" si="0"/>
        <v>0</v>
      </c>
      <c r="T45" s="168"/>
      <c r="U45" s="221"/>
      <c r="V45" s="221"/>
      <c r="W45" s="221"/>
      <c r="X45" s="221"/>
      <c r="Y45" s="221"/>
      <c r="Z45" s="221"/>
      <c r="AA45" s="221"/>
      <c r="AB45" s="221"/>
      <c r="AC45" s="169"/>
      <c r="AD45" s="170"/>
      <c r="AE45" s="170"/>
      <c r="AF45" s="170"/>
      <c r="AG45" s="250"/>
      <c r="AH45" s="250"/>
      <c r="AI45" s="250"/>
      <c r="AJ45" s="221"/>
      <c r="AK45" s="221"/>
      <c r="AL45" s="221"/>
      <c r="AM45" s="221"/>
      <c r="AN45" s="221"/>
      <c r="AO45" s="168"/>
      <c r="AP45" s="168"/>
      <c r="AQ45" s="168"/>
      <c r="AR45" s="168"/>
      <c r="AS45" s="168">
        <f t="shared" si="1"/>
        <v>0</v>
      </c>
      <c r="AT45" s="221"/>
      <c r="AU45" s="221"/>
      <c r="AV45" s="221"/>
      <c r="AW45" s="221"/>
      <c r="AX45" s="221"/>
      <c r="AY45" s="221"/>
      <c r="AZ45" s="221"/>
      <c r="BA45" s="221"/>
      <c r="BB45" s="256"/>
      <c r="BC45" s="237"/>
      <c r="BD45" s="257"/>
    </row>
    <row r="46" spans="1:56" s="144" customFormat="1" ht="18.75" x14ac:dyDescent="0.25">
      <c r="A46" s="157" t="s">
        <v>193</v>
      </c>
      <c r="B46" s="158" t="s">
        <v>107</v>
      </c>
      <c r="C46" s="157"/>
      <c r="D46" s="157"/>
      <c r="E46" s="159"/>
      <c r="F46" s="159"/>
      <c r="G46" s="160">
        <v>14</v>
      </c>
      <c r="H46" s="160">
        <v>14</v>
      </c>
      <c r="I46" s="241"/>
      <c r="J46" s="241"/>
      <c r="K46" s="242"/>
      <c r="L46" s="243"/>
      <c r="M46" s="243"/>
      <c r="N46" s="243"/>
      <c r="O46" s="241"/>
      <c r="P46" s="161"/>
      <c r="Q46" s="161"/>
      <c r="R46" s="161"/>
      <c r="S46" s="217">
        <f t="shared" si="0"/>
        <v>0</v>
      </c>
      <c r="T46" s="161"/>
      <c r="U46" s="228"/>
      <c r="V46" s="228"/>
      <c r="W46" s="228"/>
      <c r="X46" s="228"/>
      <c r="Y46" s="228"/>
      <c r="Z46" s="228"/>
      <c r="AA46" s="228"/>
      <c r="AB46" s="228"/>
      <c r="AC46" s="162"/>
      <c r="AD46" s="163"/>
      <c r="AE46" s="163"/>
      <c r="AF46" s="163"/>
      <c r="AG46" s="252"/>
      <c r="AH46" s="252"/>
      <c r="AI46" s="252"/>
      <c r="AJ46" s="228"/>
      <c r="AK46" s="228"/>
      <c r="AL46" s="228"/>
      <c r="AM46" s="228"/>
      <c r="AN46" s="228"/>
      <c r="AO46" s="161"/>
      <c r="AP46" s="161"/>
      <c r="AQ46" s="161"/>
      <c r="AR46" s="161"/>
      <c r="AS46" s="168">
        <f t="shared" si="1"/>
        <v>0</v>
      </c>
      <c r="AT46" s="228"/>
      <c r="AU46" s="228"/>
      <c r="AV46" s="228"/>
      <c r="AW46" s="228"/>
      <c r="AX46" s="228"/>
      <c r="AY46" s="228"/>
      <c r="AZ46" s="228"/>
      <c r="BA46" s="228"/>
      <c r="BB46" s="264"/>
      <c r="BC46" s="265"/>
      <c r="BD46" s="266"/>
    </row>
    <row r="47" spans="1:56" ht="47.25" hidden="1" customHeight="1" outlineLevel="1" x14ac:dyDescent="0.25">
      <c r="A47" s="122" t="s">
        <v>210</v>
      </c>
      <c r="B47" s="141" t="s">
        <v>247</v>
      </c>
      <c r="C47" s="122"/>
      <c r="D47" s="122"/>
      <c r="E47" s="127"/>
      <c r="F47" s="127"/>
      <c r="G47" s="123"/>
      <c r="H47" s="123"/>
      <c r="I47" s="179"/>
      <c r="J47" s="179"/>
      <c r="K47" s="177"/>
      <c r="L47" s="176"/>
      <c r="M47" s="176"/>
      <c r="N47" s="176"/>
      <c r="O47" s="179"/>
      <c r="P47" s="92"/>
      <c r="Q47" s="126">
        <v>0</v>
      </c>
      <c r="R47" s="126">
        <v>10.06860444</v>
      </c>
      <c r="S47" s="217">
        <f t="shared" si="0"/>
        <v>10.06860444</v>
      </c>
      <c r="T47" s="126">
        <v>0</v>
      </c>
      <c r="U47" s="229"/>
      <c r="V47" s="178"/>
      <c r="W47" s="224"/>
      <c r="X47" s="224"/>
      <c r="Y47" s="224"/>
      <c r="Z47" s="224"/>
      <c r="AA47" s="224"/>
      <c r="AB47" s="224"/>
      <c r="AC47" s="95"/>
      <c r="AD47" s="113"/>
      <c r="AE47" s="113"/>
      <c r="AF47" s="113"/>
      <c r="AG47" s="180"/>
      <c r="AH47" s="180"/>
      <c r="AI47" s="180"/>
      <c r="AJ47" s="224"/>
      <c r="AK47" s="224"/>
      <c r="AL47" s="224"/>
      <c r="AM47" s="224"/>
      <c r="AN47" s="224"/>
      <c r="AO47" s="125"/>
      <c r="AP47" s="125">
        <v>0</v>
      </c>
      <c r="AQ47" s="125">
        <v>10.068604440000001</v>
      </c>
      <c r="AR47" s="125">
        <v>0</v>
      </c>
      <c r="AS47" s="168">
        <f t="shared" si="1"/>
        <v>10.068604440000001</v>
      </c>
      <c r="AT47" s="224"/>
      <c r="AU47" s="224"/>
      <c r="AV47" s="259"/>
      <c r="AW47" s="224"/>
      <c r="AX47" s="224"/>
      <c r="AY47" s="224"/>
      <c r="AZ47" s="224"/>
      <c r="BA47" s="224"/>
      <c r="BB47" s="267"/>
      <c r="BC47" s="237"/>
      <c r="BD47" s="260"/>
    </row>
    <row r="48" spans="1:56" ht="31.5" hidden="1" customHeight="1" outlineLevel="1" x14ac:dyDescent="0.25">
      <c r="A48" s="122" t="s">
        <v>211</v>
      </c>
      <c r="B48" s="141" t="s">
        <v>249</v>
      </c>
      <c r="C48" s="122"/>
      <c r="D48" s="122"/>
      <c r="E48" s="127"/>
      <c r="F48" s="127"/>
      <c r="G48" s="123"/>
      <c r="H48" s="123"/>
      <c r="I48" s="179"/>
      <c r="J48" s="179"/>
      <c r="K48" s="177"/>
      <c r="L48" s="176"/>
      <c r="M48" s="176"/>
      <c r="N48" s="176"/>
      <c r="O48" s="179"/>
      <c r="P48" s="92"/>
      <c r="Q48" s="126">
        <v>0</v>
      </c>
      <c r="R48" s="126">
        <v>0</v>
      </c>
      <c r="S48" s="217">
        <f t="shared" si="0"/>
        <v>0</v>
      </c>
      <c r="T48" s="126">
        <v>1.594447272</v>
      </c>
      <c r="U48" s="229"/>
      <c r="V48" s="178"/>
      <c r="W48" s="224"/>
      <c r="X48" s="224"/>
      <c r="Y48" s="224"/>
      <c r="Z48" s="224"/>
      <c r="AA48" s="224"/>
      <c r="AB48" s="224"/>
      <c r="AC48" s="95"/>
      <c r="AD48" s="113"/>
      <c r="AE48" s="113"/>
      <c r="AF48" s="113"/>
      <c r="AG48" s="180"/>
      <c r="AH48" s="180"/>
      <c r="AI48" s="180"/>
      <c r="AJ48" s="224"/>
      <c r="AK48" s="224"/>
      <c r="AL48" s="224"/>
      <c r="AM48" s="224"/>
      <c r="AN48" s="224"/>
      <c r="AO48" s="125"/>
      <c r="AP48" s="125">
        <v>0</v>
      </c>
      <c r="AQ48" s="125">
        <v>0</v>
      </c>
      <c r="AR48" s="125">
        <v>1.594447272</v>
      </c>
      <c r="AS48" s="168">
        <f t="shared" si="1"/>
        <v>1.594447272</v>
      </c>
      <c r="AT48" s="224"/>
      <c r="AU48" s="224"/>
      <c r="AV48" s="259"/>
      <c r="AW48" s="224"/>
      <c r="AX48" s="224"/>
      <c r="AY48" s="224"/>
      <c r="AZ48" s="224"/>
      <c r="BA48" s="224"/>
      <c r="BB48" s="267"/>
      <c r="BC48" s="237"/>
      <c r="BD48" s="260"/>
    </row>
    <row r="49" spans="1:56" ht="47.25" hidden="1" customHeight="1" outlineLevel="1" x14ac:dyDescent="0.25">
      <c r="A49" s="122" t="s">
        <v>212</v>
      </c>
      <c r="B49" s="141" t="s">
        <v>250</v>
      </c>
      <c r="C49" s="122"/>
      <c r="D49" s="122"/>
      <c r="E49" s="127"/>
      <c r="F49" s="127"/>
      <c r="G49" s="123"/>
      <c r="H49" s="123"/>
      <c r="I49" s="179"/>
      <c r="J49" s="179"/>
      <c r="K49" s="177"/>
      <c r="L49" s="176"/>
      <c r="M49" s="176"/>
      <c r="N49" s="176"/>
      <c r="O49" s="179"/>
      <c r="P49" s="92"/>
      <c r="Q49" s="126">
        <v>0</v>
      </c>
      <c r="R49" s="126">
        <v>0</v>
      </c>
      <c r="S49" s="217">
        <f t="shared" si="0"/>
        <v>0</v>
      </c>
      <c r="T49" s="126">
        <v>2.2252635550000002</v>
      </c>
      <c r="U49" s="229"/>
      <c r="V49" s="178"/>
      <c r="W49" s="224"/>
      <c r="X49" s="224"/>
      <c r="Y49" s="224"/>
      <c r="Z49" s="224"/>
      <c r="AA49" s="224"/>
      <c r="AB49" s="224"/>
      <c r="AC49" s="95"/>
      <c r="AD49" s="113"/>
      <c r="AE49" s="113"/>
      <c r="AF49" s="113"/>
      <c r="AG49" s="180"/>
      <c r="AH49" s="180"/>
      <c r="AI49" s="180"/>
      <c r="AJ49" s="224"/>
      <c r="AK49" s="224"/>
      <c r="AL49" s="224"/>
      <c r="AM49" s="224"/>
      <c r="AN49" s="224"/>
      <c r="AO49" s="125"/>
      <c r="AP49" s="125">
        <v>0</v>
      </c>
      <c r="AQ49" s="125">
        <v>0</v>
      </c>
      <c r="AR49" s="125">
        <v>2.2252635550000002</v>
      </c>
      <c r="AS49" s="168">
        <f t="shared" si="1"/>
        <v>2.2252635550000002</v>
      </c>
      <c r="AT49" s="224"/>
      <c r="AU49" s="224"/>
      <c r="AV49" s="259"/>
      <c r="AW49" s="224"/>
      <c r="AX49" s="224"/>
      <c r="AY49" s="224"/>
      <c r="AZ49" s="224"/>
      <c r="BA49" s="224"/>
      <c r="BB49" s="267"/>
      <c r="BC49" s="237"/>
      <c r="BD49" s="260"/>
    </row>
    <row r="50" spans="1:56" s="144" customFormat="1" ht="18.75" collapsed="1" x14ac:dyDescent="0.25">
      <c r="A50" s="157" t="s">
        <v>194</v>
      </c>
      <c r="B50" s="158" t="s">
        <v>108</v>
      </c>
      <c r="C50" s="157"/>
      <c r="D50" s="157"/>
      <c r="E50" s="159"/>
      <c r="F50" s="159"/>
      <c r="G50" s="160">
        <v>18.809999999999999</v>
      </c>
      <c r="H50" s="160">
        <v>18.809999999999999</v>
      </c>
      <c r="I50" s="241"/>
      <c r="J50" s="241"/>
      <c r="K50" s="242"/>
      <c r="L50" s="243"/>
      <c r="M50" s="243"/>
      <c r="N50" s="243"/>
      <c r="O50" s="241"/>
      <c r="P50" s="161"/>
      <c r="Q50" s="161"/>
      <c r="R50" s="161"/>
      <c r="S50" s="217">
        <f t="shared" si="0"/>
        <v>0</v>
      </c>
      <c r="T50" s="161"/>
      <c r="U50" s="228"/>
      <c r="V50" s="228"/>
      <c r="W50" s="228"/>
      <c r="X50" s="228"/>
      <c r="Y50" s="228"/>
      <c r="Z50" s="228"/>
      <c r="AA50" s="228"/>
      <c r="AB50" s="228"/>
      <c r="AC50" s="162"/>
      <c r="AD50" s="163"/>
      <c r="AE50" s="163"/>
      <c r="AF50" s="163"/>
      <c r="AG50" s="252"/>
      <c r="AH50" s="252"/>
      <c r="AI50" s="252"/>
      <c r="AJ50" s="228"/>
      <c r="AK50" s="228"/>
      <c r="AL50" s="228"/>
      <c r="AM50" s="228"/>
      <c r="AN50" s="228"/>
      <c r="AO50" s="161"/>
      <c r="AP50" s="161"/>
      <c r="AQ50" s="161"/>
      <c r="AR50" s="161"/>
      <c r="AS50" s="168">
        <f t="shared" si="1"/>
        <v>0</v>
      </c>
      <c r="AT50" s="228"/>
      <c r="AU50" s="228"/>
      <c r="AV50" s="228"/>
      <c r="AW50" s="228"/>
      <c r="AX50" s="228"/>
      <c r="AY50" s="228"/>
      <c r="AZ50" s="228"/>
      <c r="BA50" s="228"/>
      <c r="BB50" s="264"/>
      <c r="BC50" s="265"/>
      <c r="BD50" s="266"/>
    </row>
    <row r="51" spans="1:56" ht="15.75" hidden="1" customHeight="1" outlineLevel="1" x14ac:dyDescent="0.25">
      <c r="A51" s="122" t="s">
        <v>210</v>
      </c>
      <c r="B51" s="141" t="s">
        <v>109</v>
      </c>
      <c r="C51" s="122"/>
      <c r="D51" s="122"/>
      <c r="E51" s="127"/>
      <c r="F51" s="127"/>
      <c r="G51" s="123"/>
      <c r="H51" s="123"/>
      <c r="I51" s="179"/>
      <c r="J51" s="179"/>
      <c r="K51" s="177"/>
      <c r="L51" s="176"/>
      <c r="M51" s="176"/>
      <c r="N51" s="176"/>
      <c r="O51" s="179"/>
      <c r="P51" s="125"/>
      <c r="Q51" s="126">
        <v>0</v>
      </c>
      <c r="R51" s="126">
        <v>0</v>
      </c>
      <c r="S51" s="217">
        <f t="shared" si="0"/>
        <v>0</v>
      </c>
      <c r="T51" s="126"/>
      <c r="U51" s="222">
        <v>1.6511181859999999</v>
      </c>
      <c r="V51" s="224"/>
      <c r="W51" s="224"/>
      <c r="X51" s="224"/>
      <c r="Y51" s="224"/>
      <c r="Z51" s="224"/>
      <c r="AA51" s="224"/>
      <c r="AB51" s="224"/>
      <c r="AC51" s="95"/>
      <c r="AD51" s="113"/>
      <c r="AE51" s="113"/>
      <c r="AF51" s="113"/>
      <c r="AG51" s="180"/>
      <c r="AH51" s="180"/>
      <c r="AI51" s="180"/>
      <c r="AJ51" s="224"/>
      <c r="AK51" s="224"/>
      <c r="AL51" s="224"/>
      <c r="AM51" s="224"/>
      <c r="AN51" s="224"/>
      <c r="AO51" s="125"/>
      <c r="AP51" s="125">
        <v>0</v>
      </c>
      <c r="AQ51" s="125">
        <v>0</v>
      </c>
      <c r="AR51" s="125"/>
      <c r="AS51" s="168">
        <f t="shared" si="1"/>
        <v>0</v>
      </c>
      <c r="AT51" s="268">
        <v>1.6511181859999999</v>
      </c>
      <c r="AU51" s="224"/>
      <c r="AV51" s="259"/>
      <c r="AW51" s="224"/>
      <c r="AX51" s="224"/>
      <c r="AY51" s="224"/>
      <c r="AZ51" s="224"/>
      <c r="BA51" s="224"/>
      <c r="BB51" s="267"/>
      <c r="BC51" s="237" t="s">
        <v>165</v>
      </c>
      <c r="BD51" s="260"/>
    </row>
    <row r="52" spans="1:56" ht="31.5" hidden="1" customHeight="1" outlineLevel="1" x14ac:dyDescent="0.25">
      <c r="A52" s="122" t="s">
        <v>211</v>
      </c>
      <c r="B52" s="141" t="s">
        <v>110</v>
      </c>
      <c r="C52" s="122"/>
      <c r="D52" s="122"/>
      <c r="E52" s="127"/>
      <c r="F52" s="127"/>
      <c r="G52" s="123"/>
      <c r="H52" s="123"/>
      <c r="I52" s="179"/>
      <c r="J52" s="179"/>
      <c r="K52" s="177"/>
      <c r="L52" s="176"/>
      <c r="M52" s="176"/>
      <c r="N52" s="176"/>
      <c r="O52" s="179"/>
      <c r="P52" s="125"/>
      <c r="Q52" s="126">
        <v>0</v>
      </c>
      <c r="R52" s="126">
        <v>0</v>
      </c>
      <c r="S52" s="217">
        <f t="shared" si="0"/>
        <v>0</v>
      </c>
      <c r="T52" s="126">
        <v>1.146916093</v>
      </c>
      <c r="U52" s="224"/>
      <c r="V52" s="224"/>
      <c r="W52" s="224"/>
      <c r="X52" s="224"/>
      <c r="Y52" s="224"/>
      <c r="Z52" s="224"/>
      <c r="AA52" s="224"/>
      <c r="AB52" s="224"/>
      <c r="AC52" s="95"/>
      <c r="AD52" s="113"/>
      <c r="AE52" s="113"/>
      <c r="AF52" s="113"/>
      <c r="AG52" s="180"/>
      <c r="AH52" s="180"/>
      <c r="AI52" s="180"/>
      <c r="AJ52" s="224"/>
      <c r="AK52" s="224"/>
      <c r="AL52" s="224"/>
      <c r="AM52" s="224"/>
      <c r="AN52" s="224"/>
      <c r="AO52" s="125"/>
      <c r="AP52" s="125">
        <v>0</v>
      </c>
      <c r="AQ52" s="125">
        <v>0</v>
      </c>
      <c r="AR52" s="125">
        <v>1.146916093</v>
      </c>
      <c r="AS52" s="168">
        <f t="shared" si="1"/>
        <v>1.146916093</v>
      </c>
      <c r="AT52" s="224"/>
      <c r="AU52" s="224"/>
      <c r="AV52" s="259"/>
      <c r="AW52" s="224"/>
      <c r="AX52" s="224"/>
      <c r="AY52" s="224"/>
      <c r="AZ52" s="224"/>
      <c r="BA52" s="224"/>
      <c r="BB52" s="267"/>
      <c r="BC52" s="237"/>
      <c r="BD52" s="260"/>
    </row>
    <row r="53" spans="1:56" ht="157.5" hidden="1" customHeight="1" outlineLevel="1" x14ac:dyDescent="0.25">
      <c r="A53" s="122" t="s">
        <v>212</v>
      </c>
      <c r="B53" s="141" t="s">
        <v>251</v>
      </c>
      <c r="C53" s="122"/>
      <c r="D53" s="122"/>
      <c r="E53" s="127"/>
      <c r="F53" s="127"/>
      <c r="G53" s="123"/>
      <c r="H53" s="123"/>
      <c r="I53" s="179"/>
      <c r="J53" s="179"/>
      <c r="K53" s="177"/>
      <c r="L53" s="176"/>
      <c r="M53" s="176"/>
      <c r="N53" s="176"/>
      <c r="O53" s="179" t="s">
        <v>787</v>
      </c>
      <c r="P53" s="125"/>
      <c r="Q53" s="126">
        <v>0</v>
      </c>
      <c r="R53" s="126">
        <v>14.286448800000001</v>
      </c>
      <c r="S53" s="217">
        <f t="shared" si="0"/>
        <v>14.286448800000001</v>
      </c>
      <c r="T53" s="126">
        <v>0</v>
      </c>
      <c r="U53" s="224"/>
      <c r="V53" s="224"/>
      <c r="W53" s="224"/>
      <c r="X53" s="224"/>
      <c r="Y53" s="224"/>
      <c r="Z53" s="224"/>
      <c r="AA53" s="224"/>
      <c r="AB53" s="224"/>
      <c r="AC53" s="95"/>
      <c r="AD53" s="113"/>
      <c r="AE53" s="113"/>
      <c r="AF53" s="113"/>
      <c r="AG53" s="180"/>
      <c r="AH53" s="180"/>
      <c r="AI53" s="180"/>
      <c r="AJ53" s="224"/>
      <c r="AK53" s="224"/>
      <c r="AL53" s="224"/>
      <c r="AM53" s="224"/>
      <c r="AN53" s="224"/>
      <c r="AO53" s="125"/>
      <c r="AP53" s="125">
        <v>0</v>
      </c>
      <c r="AQ53" s="125">
        <v>14.286448800000001</v>
      </c>
      <c r="AR53" s="125">
        <v>0</v>
      </c>
      <c r="AS53" s="168">
        <f t="shared" si="1"/>
        <v>14.286448800000001</v>
      </c>
      <c r="AT53" s="224"/>
      <c r="AU53" s="224"/>
      <c r="AV53" s="259"/>
      <c r="AW53" s="224"/>
      <c r="AX53" s="224"/>
      <c r="AY53" s="224"/>
      <c r="AZ53" s="224"/>
      <c r="BA53" s="224"/>
      <c r="BB53" s="267"/>
      <c r="BC53" s="237"/>
      <c r="BD53" s="260"/>
    </row>
    <row r="54" spans="1:56" ht="141.75" hidden="1" customHeight="1" outlineLevel="1" x14ac:dyDescent="0.25">
      <c r="A54" s="122" t="s">
        <v>213</v>
      </c>
      <c r="B54" s="141" t="s">
        <v>252</v>
      </c>
      <c r="C54" s="122"/>
      <c r="D54" s="122"/>
      <c r="E54" s="127"/>
      <c r="F54" s="127"/>
      <c r="G54" s="123"/>
      <c r="H54" s="123"/>
      <c r="I54" s="179"/>
      <c r="J54" s="179"/>
      <c r="K54" s="177"/>
      <c r="L54" s="176"/>
      <c r="M54" s="176"/>
      <c r="N54" s="176"/>
      <c r="O54" s="179" t="s">
        <v>788</v>
      </c>
      <c r="P54" s="125"/>
      <c r="Q54" s="126">
        <v>0</v>
      </c>
      <c r="R54" s="126">
        <v>0</v>
      </c>
      <c r="S54" s="217">
        <f t="shared" si="0"/>
        <v>0</v>
      </c>
      <c r="T54" s="126">
        <v>0</v>
      </c>
      <c r="U54" s="224">
        <v>11.101303120000001</v>
      </c>
      <c r="V54" s="224"/>
      <c r="W54" s="224"/>
      <c r="X54" s="224"/>
      <c r="Y54" s="224"/>
      <c r="Z54" s="224"/>
      <c r="AA54" s="224"/>
      <c r="AB54" s="224"/>
      <c r="AC54" s="95"/>
      <c r="AD54" s="113"/>
      <c r="AE54" s="113"/>
      <c r="AF54" s="113"/>
      <c r="AG54" s="180"/>
      <c r="AH54" s="180"/>
      <c r="AI54" s="180"/>
      <c r="AJ54" s="224"/>
      <c r="AK54" s="224"/>
      <c r="AL54" s="224"/>
      <c r="AM54" s="224"/>
      <c r="AN54" s="224"/>
      <c r="AO54" s="125"/>
      <c r="AP54" s="125">
        <v>0</v>
      </c>
      <c r="AQ54" s="125">
        <v>0</v>
      </c>
      <c r="AR54" s="125">
        <v>0</v>
      </c>
      <c r="AS54" s="168">
        <f t="shared" si="1"/>
        <v>0</v>
      </c>
      <c r="AT54" s="268">
        <v>11.101303120000001</v>
      </c>
      <c r="AU54" s="224"/>
      <c r="AV54" s="259"/>
      <c r="AW54" s="224"/>
      <c r="AX54" s="224"/>
      <c r="AY54" s="224"/>
      <c r="AZ54" s="224"/>
      <c r="BA54" s="224"/>
      <c r="BB54" s="267"/>
      <c r="BC54" s="237" t="s">
        <v>750</v>
      </c>
      <c r="BD54" s="260"/>
    </row>
    <row r="55" spans="1:56" s="144" customFormat="1" ht="18.75" collapsed="1" x14ac:dyDescent="0.25">
      <c r="A55" s="157" t="s">
        <v>195</v>
      </c>
      <c r="B55" s="158" t="s">
        <v>111</v>
      </c>
      <c r="C55" s="157"/>
      <c r="D55" s="157"/>
      <c r="E55" s="159"/>
      <c r="F55" s="159"/>
      <c r="G55" s="160">
        <v>0</v>
      </c>
      <c r="H55" s="160">
        <v>0</v>
      </c>
      <c r="I55" s="241"/>
      <c r="J55" s="241"/>
      <c r="K55" s="242"/>
      <c r="L55" s="243"/>
      <c r="M55" s="243"/>
      <c r="N55" s="243"/>
      <c r="O55" s="241"/>
      <c r="P55" s="161"/>
      <c r="Q55" s="161"/>
      <c r="R55" s="161"/>
      <c r="S55" s="217">
        <f t="shared" si="0"/>
        <v>0</v>
      </c>
      <c r="T55" s="161"/>
      <c r="U55" s="228"/>
      <c r="V55" s="228"/>
      <c r="W55" s="228"/>
      <c r="X55" s="228"/>
      <c r="Y55" s="228"/>
      <c r="Z55" s="228"/>
      <c r="AA55" s="228"/>
      <c r="AB55" s="228"/>
      <c r="AC55" s="162"/>
      <c r="AD55" s="163"/>
      <c r="AE55" s="163"/>
      <c r="AF55" s="163"/>
      <c r="AG55" s="252"/>
      <c r="AH55" s="252"/>
      <c r="AI55" s="252"/>
      <c r="AJ55" s="228"/>
      <c r="AK55" s="228"/>
      <c r="AL55" s="228"/>
      <c r="AM55" s="228"/>
      <c r="AN55" s="228"/>
      <c r="AO55" s="161"/>
      <c r="AP55" s="161"/>
      <c r="AQ55" s="161"/>
      <c r="AR55" s="161"/>
      <c r="AS55" s="168">
        <f t="shared" si="1"/>
        <v>0</v>
      </c>
      <c r="AT55" s="228"/>
      <c r="AU55" s="228"/>
      <c r="AV55" s="228"/>
      <c r="AW55" s="228"/>
      <c r="AX55" s="228"/>
      <c r="AY55" s="228"/>
      <c r="AZ55" s="228"/>
      <c r="BA55" s="228"/>
      <c r="BB55" s="264"/>
      <c r="BC55" s="265"/>
      <c r="BD55" s="266"/>
    </row>
    <row r="56" spans="1:56" s="144" customFormat="1" ht="18.75" x14ac:dyDescent="0.25">
      <c r="A56" s="157" t="s">
        <v>196</v>
      </c>
      <c r="B56" s="158" t="s">
        <v>112</v>
      </c>
      <c r="C56" s="157"/>
      <c r="D56" s="157"/>
      <c r="E56" s="159"/>
      <c r="F56" s="159"/>
      <c r="G56" s="160">
        <v>1.6</v>
      </c>
      <c r="H56" s="160">
        <v>1.6</v>
      </c>
      <c r="I56" s="241"/>
      <c r="J56" s="241"/>
      <c r="K56" s="242"/>
      <c r="L56" s="243"/>
      <c r="M56" s="243"/>
      <c r="N56" s="243"/>
      <c r="O56" s="241"/>
      <c r="P56" s="161"/>
      <c r="Q56" s="161"/>
      <c r="R56" s="161"/>
      <c r="S56" s="217">
        <f t="shared" si="0"/>
        <v>0</v>
      </c>
      <c r="T56" s="161"/>
      <c r="U56" s="228"/>
      <c r="V56" s="228"/>
      <c r="W56" s="228"/>
      <c r="X56" s="228"/>
      <c r="Y56" s="228"/>
      <c r="Z56" s="228"/>
      <c r="AA56" s="228"/>
      <c r="AB56" s="228"/>
      <c r="AC56" s="162"/>
      <c r="AD56" s="163"/>
      <c r="AE56" s="163"/>
      <c r="AF56" s="163"/>
      <c r="AG56" s="252"/>
      <c r="AH56" s="252"/>
      <c r="AI56" s="252"/>
      <c r="AJ56" s="228"/>
      <c r="AK56" s="228"/>
      <c r="AL56" s="228"/>
      <c r="AM56" s="228"/>
      <c r="AN56" s="228"/>
      <c r="AO56" s="161"/>
      <c r="AP56" s="161"/>
      <c r="AQ56" s="161"/>
      <c r="AR56" s="161"/>
      <c r="AS56" s="168">
        <f t="shared" si="1"/>
        <v>0</v>
      </c>
      <c r="AT56" s="228"/>
      <c r="AU56" s="228"/>
      <c r="AV56" s="228"/>
      <c r="AW56" s="228"/>
      <c r="AX56" s="228"/>
      <c r="AY56" s="228"/>
      <c r="AZ56" s="228"/>
      <c r="BA56" s="228"/>
      <c r="BB56" s="264"/>
      <c r="BC56" s="265"/>
      <c r="BD56" s="266"/>
    </row>
    <row r="57" spans="1:56" ht="15.75" hidden="1" customHeight="1" outlineLevel="1" x14ac:dyDescent="0.25">
      <c r="A57" s="122" t="s">
        <v>210</v>
      </c>
      <c r="B57" s="141" t="s">
        <v>113</v>
      </c>
      <c r="C57" s="122"/>
      <c r="D57" s="122"/>
      <c r="E57" s="127"/>
      <c r="F57" s="127"/>
      <c r="G57" s="123"/>
      <c r="H57" s="123"/>
      <c r="I57" s="179"/>
      <c r="J57" s="179"/>
      <c r="K57" s="177"/>
      <c r="L57" s="176"/>
      <c r="M57" s="176"/>
      <c r="N57" s="176"/>
      <c r="O57" s="179"/>
      <c r="P57" s="125"/>
      <c r="Q57" s="126">
        <v>0</v>
      </c>
      <c r="R57" s="126">
        <v>0</v>
      </c>
      <c r="S57" s="217">
        <f t="shared" si="0"/>
        <v>0</v>
      </c>
      <c r="T57" s="126">
        <v>0.293348</v>
      </c>
      <c r="U57" s="224"/>
      <c r="V57" s="224"/>
      <c r="W57" s="224"/>
      <c r="X57" s="224"/>
      <c r="Y57" s="224"/>
      <c r="Z57" s="224"/>
      <c r="AA57" s="224"/>
      <c r="AB57" s="224"/>
      <c r="AC57" s="95"/>
      <c r="AD57" s="113"/>
      <c r="AE57" s="113"/>
      <c r="AF57" s="113"/>
      <c r="AG57" s="180"/>
      <c r="AH57" s="180"/>
      <c r="AI57" s="180"/>
      <c r="AJ57" s="224"/>
      <c r="AK57" s="224"/>
      <c r="AL57" s="224"/>
      <c r="AM57" s="224"/>
      <c r="AN57" s="224"/>
      <c r="AO57" s="125"/>
      <c r="AP57" s="125">
        <v>0</v>
      </c>
      <c r="AQ57" s="125">
        <v>0</v>
      </c>
      <c r="AR57" s="125">
        <v>0.293348</v>
      </c>
      <c r="AS57" s="168">
        <f t="shared" si="1"/>
        <v>0.293348</v>
      </c>
      <c r="AT57" s="224"/>
      <c r="AU57" s="224"/>
      <c r="AV57" s="259"/>
      <c r="AW57" s="224"/>
      <c r="AX57" s="224"/>
      <c r="AY57" s="224"/>
      <c r="AZ57" s="224"/>
      <c r="BA57" s="224"/>
      <c r="BB57" s="267"/>
      <c r="BC57" s="237"/>
      <c r="BD57" s="260"/>
    </row>
    <row r="58" spans="1:56" ht="15.75" hidden="1" customHeight="1" outlineLevel="1" x14ac:dyDescent="0.25">
      <c r="A58" s="122" t="s">
        <v>211</v>
      </c>
      <c r="B58" s="141"/>
      <c r="C58" s="122"/>
      <c r="D58" s="122"/>
      <c r="E58" s="127"/>
      <c r="F58" s="127"/>
      <c r="G58" s="123"/>
      <c r="H58" s="123"/>
      <c r="I58" s="179"/>
      <c r="J58" s="179"/>
      <c r="K58" s="177"/>
      <c r="L58" s="176"/>
      <c r="M58" s="176"/>
      <c r="N58" s="176"/>
      <c r="O58" s="179"/>
      <c r="P58" s="125"/>
      <c r="Q58" s="126">
        <v>0</v>
      </c>
      <c r="R58" s="126">
        <v>0</v>
      </c>
      <c r="S58" s="217">
        <f t="shared" si="0"/>
        <v>0</v>
      </c>
      <c r="T58" s="126">
        <v>0.84594223599999996</v>
      </c>
      <c r="U58" s="224"/>
      <c r="V58" s="224"/>
      <c r="W58" s="224"/>
      <c r="X58" s="224"/>
      <c r="Y58" s="224"/>
      <c r="Z58" s="224"/>
      <c r="AA58" s="224"/>
      <c r="AB58" s="224"/>
      <c r="AC58" s="95"/>
      <c r="AD58" s="113"/>
      <c r="AE58" s="113"/>
      <c r="AF58" s="113"/>
      <c r="AG58" s="180"/>
      <c r="AH58" s="180"/>
      <c r="AI58" s="180"/>
      <c r="AJ58" s="224"/>
      <c r="AK58" s="224"/>
      <c r="AL58" s="224"/>
      <c r="AM58" s="224"/>
      <c r="AN58" s="224"/>
      <c r="AO58" s="125"/>
      <c r="AP58" s="125">
        <v>0</v>
      </c>
      <c r="AQ58" s="125">
        <v>0</v>
      </c>
      <c r="AR58" s="125">
        <v>0.84594223599999996</v>
      </c>
      <c r="AS58" s="168">
        <f t="shared" si="1"/>
        <v>0.84594223599999996</v>
      </c>
      <c r="AT58" s="224"/>
      <c r="AU58" s="224"/>
      <c r="AV58" s="259"/>
      <c r="AW58" s="224"/>
      <c r="AX58" s="224"/>
      <c r="AY58" s="224"/>
      <c r="AZ58" s="224"/>
      <c r="BA58" s="224"/>
      <c r="BB58" s="267"/>
      <c r="BC58" s="237"/>
      <c r="BD58" s="260"/>
    </row>
    <row r="59" spans="1:56" ht="31.5" hidden="1" customHeight="1" outlineLevel="1" x14ac:dyDescent="0.25">
      <c r="A59" s="122" t="s">
        <v>212</v>
      </c>
      <c r="B59" s="141" t="s">
        <v>253</v>
      </c>
      <c r="C59" s="122"/>
      <c r="D59" s="122"/>
      <c r="E59" s="127"/>
      <c r="F59" s="127"/>
      <c r="G59" s="123"/>
      <c r="H59" s="123"/>
      <c r="I59" s="179"/>
      <c r="J59" s="179"/>
      <c r="K59" s="177"/>
      <c r="L59" s="176"/>
      <c r="M59" s="176"/>
      <c r="N59" s="176"/>
      <c r="O59" s="179"/>
      <c r="P59" s="125"/>
      <c r="Q59" s="126">
        <v>0</v>
      </c>
      <c r="R59" s="126">
        <v>0</v>
      </c>
      <c r="S59" s="217">
        <f t="shared" si="0"/>
        <v>0</v>
      </c>
      <c r="T59" s="126">
        <v>0.10502</v>
      </c>
      <c r="U59" s="224"/>
      <c r="V59" s="224"/>
      <c r="W59" s="224"/>
      <c r="X59" s="224"/>
      <c r="Y59" s="224"/>
      <c r="Z59" s="224"/>
      <c r="AA59" s="224"/>
      <c r="AB59" s="224"/>
      <c r="AC59" s="95"/>
      <c r="AD59" s="113"/>
      <c r="AE59" s="113"/>
      <c r="AF59" s="113"/>
      <c r="AG59" s="180"/>
      <c r="AH59" s="180"/>
      <c r="AI59" s="180"/>
      <c r="AJ59" s="224"/>
      <c r="AK59" s="224"/>
      <c r="AL59" s="224"/>
      <c r="AM59" s="224"/>
      <c r="AN59" s="224"/>
      <c r="AO59" s="125"/>
      <c r="AP59" s="125">
        <v>0</v>
      </c>
      <c r="AQ59" s="125">
        <v>0</v>
      </c>
      <c r="AR59" s="125">
        <v>0.10502</v>
      </c>
      <c r="AS59" s="168">
        <f t="shared" si="1"/>
        <v>0.10502</v>
      </c>
      <c r="AT59" s="224"/>
      <c r="AU59" s="224"/>
      <c r="AV59" s="259"/>
      <c r="AW59" s="224"/>
      <c r="AX59" s="224"/>
      <c r="AY59" s="224"/>
      <c r="AZ59" s="224"/>
      <c r="BA59" s="224"/>
      <c r="BB59" s="267"/>
      <c r="BC59" s="237"/>
      <c r="BD59" s="260"/>
    </row>
    <row r="60" spans="1:56" ht="31.5" hidden="1" customHeight="1" outlineLevel="1" x14ac:dyDescent="0.25">
      <c r="A60" s="122" t="s">
        <v>213</v>
      </c>
      <c r="B60" s="141" t="s">
        <v>114</v>
      </c>
      <c r="C60" s="122"/>
      <c r="D60" s="122"/>
      <c r="E60" s="127"/>
      <c r="F60" s="127"/>
      <c r="G60" s="123"/>
      <c r="H60" s="123"/>
      <c r="I60" s="179"/>
      <c r="J60" s="179"/>
      <c r="K60" s="177"/>
      <c r="L60" s="176"/>
      <c r="M60" s="176"/>
      <c r="N60" s="176"/>
      <c r="O60" s="179"/>
      <c r="P60" s="125"/>
      <c r="Q60" s="126">
        <v>0</v>
      </c>
      <c r="R60" s="126">
        <v>0.14885320199999999</v>
      </c>
      <c r="S60" s="217">
        <f t="shared" si="0"/>
        <v>0.14885320199999999</v>
      </c>
      <c r="T60" s="126">
        <v>0</v>
      </c>
      <c r="U60" s="224"/>
      <c r="V60" s="224"/>
      <c r="W60" s="224"/>
      <c r="X60" s="224"/>
      <c r="Y60" s="224"/>
      <c r="Z60" s="224"/>
      <c r="AA60" s="224"/>
      <c r="AB60" s="224"/>
      <c r="AC60" s="95"/>
      <c r="AD60" s="113"/>
      <c r="AE60" s="113"/>
      <c r="AF60" s="113"/>
      <c r="AG60" s="180"/>
      <c r="AH60" s="180"/>
      <c r="AI60" s="180"/>
      <c r="AJ60" s="224"/>
      <c r="AK60" s="224"/>
      <c r="AL60" s="224"/>
      <c r="AM60" s="224"/>
      <c r="AN60" s="224"/>
      <c r="AO60" s="125"/>
      <c r="AP60" s="125">
        <v>0</v>
      </c>
      <c r="AQ60" s="125">
        <v>0.14885320199999999</v>
      </c>
      <c r="AR60" s="125">
        <v>0</v>
      </c>
      <c r="AS60" s="168">
        <f t="shared" si="1"/>
        <v>0.14885320199999999</v>
      </c>
      <c r="AT60" s="224"/>
      <c r="AU60" s="224"/>
      <c r="AV60" s="259"/>
      <c r="AW60" s="224"/>
      <c r="AX60" s="224"/>
      <c r="AY60" s="224"/>
      <c r="AZ60" s="224"/>
      <c r="BA60" s="224"/>
      <c r="BB60" s="267"/>
      <c r="BC60" s="237"/>
      <c r="BD60" s="260"/>
    </row>
    <row r="61" spans="1:56" ht="31.5" hidden="1" customHeight="1" outlineLevel="1" x14ac:dyDescent="0.25">
      <c r="A61" s="122" t="s">
        <v>214</v>
      </c>
      <c r="B61" s="141" t="s">
        <v>254</v>
      </c>
      <c r="C61" s="122"/>
      <c r="D61" s="122"/>
      <c r="E61" s="127"/>
      <c r="F61" s="127"/>
      <c r="G61" s="123"/>
      <c r="H61" s="123"/>
      <c r="I61" s="179"/>
      <c r="J61" s="179"/>
      <c r="K61" s="177"/>
      <c r="L61" s="176"/>
      <c r="M61" s="176"/>
      <c r="N61" s="176"/>
      <c r="O61" s="179"/>
      <c r="P61" s="125"/>
      <c r="Q61" s="126">
        <v>0</v>
      </c>
      <c r="R61" s="126">
        <v>0</v>
      </c>
      <c r="S61" s="217">
        <f t="shared" si="0"/>
        <v>0</v>
      </c>
      <c r="T61" s="126">
        <v>0.18337200000000001</v>
      </c>
      <c r="U61" s="224"/>
      <c r="V61" s="224"/>
      <c r="W61" s="224"/>
      <c r="X61" s="224"/>
      <c r="Y61" s="224"/>
      <c r="Z61" s="224"/>
      <c r="AA61" s="224"/>
      <c r="AB61" s="224"/>
      <c r="AC61" s="95"/>
      <c r="AD61" s="113"/>
      <c r="AE61" s="113"/>
      <c r="AF61" s="113"/>
      <c r="AG61" s="180"/>
      <c r="AH61" s="180"/>
      <c r="AI61" s="180"/>
      <c r="AJ61" s="224"/>
      <c r="AK61" s="224"/>
      <c r="AL61" s="224"/>
      <c r="AM61" s="224"/>
      <c r="AN61" s="224"/>
      <c r="AO61" s="125"/>
      <c r="AP61" s="125">
        <v>0</v>
      </c>
      <c r="AQ61" s="125">
        <v>0</v>
      </c>
      <c r="AR61" s="125">
        <v>0.18337200000000001</v>
      </c>
      <c r="AS61" s="168">
        <f t="shared" si="1"/>
        <v>0.18337200000000001</v>
      </c>
      <c r="AT61" s="224"/>
      <c r="AU61" s="224"/>
      <c r="AV61" s="259"/>
      <c r="AW61" s="224"/>
      <c r="AX61" s="224"/>
      <c r="AY61" s="224"/>
      <c r="AZ61" s="224"/>
      <c r="BA61" s="224"/>
      <c r="BB61" s="267"/>
      <c r="BC61" s="237"/>
      <c r="BD61" s="260"/>
    </row>
    <row r="62" spans="1:56" s="144" customFormat="1" ht="18.75" collapsed="1" x14ac:dyDescent="0.25">
      <c r="A62" s="157" t="s">
        <v>197</v>
      </c>
      <c r="B62" s="158" t="s">
        <v>115</v>
      </c>
      <c r="C62" s="157"/>
      <c r="D62" s="157"/>
      <c r="E62" s="159"/>
      <c r="F62" s="159"/>
      <c r="G62" s="160">
        <v>19.05</v>
      </c>
      <c r="H62" s="160">
        <v>19.05</v>
      </c>
      <c r="I62" s="241"/>
      <c r="J62" s="241"/>
      <c r="K62" s="242"/>
      <c r="L62" s="243"/>
      <c r="M62" s="243"/>
      <c r="N62" s="243"/>
      <c r="O62" s="241"/>
      <c r="P62" s="161"/>
      <c r="Q62" s="161"/>
      <c r="R62" s="161"/>
      <c r="S62" s="217">
        <f t="shared" si="0"/>
        <v>0</v>
      </c>
      <c r="T62" s="161"/>
      <c r="U62" s="228"/>
      <c r="V62" s="228"/>
      <c r="W62" s="228"/>
      <c r="X62" s="228"/>
      <c r="Y62" s="228"/>
      <c r="Z62" s="228"/>
      <c r="AA62" s="228"/>
      <c r="AB62" s="228"/>
      <c r="AC62" s="162"/>
      <c r="AD62" s="163"/>
      <c r="AE62" s="163"/>
      <c r="AF62" s="163"/>
      <c r="AG62" s="252"/>
      <c r="AH62" s="252"/>
      <c r="AI62" s="252"/>
      <c r="AJ62" s="228"/>
      <c r="AK62" s="228"/>
      <c r="AL62" s="228"/>
      <c r="AM62" s="228"/>
      <c r="AN62" s="228"/>
      <c r="AO62" s="161"/>
      <c r="AP62" s="161"/>
      <c r="AQ62" s="161"/>
      <c r="AR62" s="161"/>
      <c r="AS62" s="168">
        <f t="shared" si="1"/>
        <v>0</v>
      </c>
      <c r="AT62" s="228"/>
      <c r="AU62" s="228"/>
      <c r="AV62" s="228"/>
      <c r="AW62" s="228"/>
      <c r="AX62" s="228"/>
      <c r="AY62" s="228"/>
      <c r="AZ62" s="228"/>
      <c r="BA62" s="228"/>
      <c r="BB62" s="264"/>
      <c r="BC62" s="265"/>
      <c r="BD62" s="266"/>
    </row>
    <row r="63" spans="1:56" ht="63" hidden="1" customHeight="1" outlineLevel="1" x14ac:dyDescent="0.25">
      <c r="A63" s="122" t="s">
        <v>210</v>
      </c>
      <c r="B63" s="141" t="s">
        <v>255</v>
      </c>
      <c r="C63" s="122"/>
      <c r="D63" s="122"/>
      <c r="E63" s="127"/>
      <c r="F63" s="127"/>
      <c r="G63" s="123"/>
      <c r="H63" s="123"/>
      <c r="I63" s="179"/>
      <c r="J63" s="179"/>
      <c r="K63" s="177"/>
      <c r="L63" s="176"/>
      <c r="M63" s="176"/>
      <c r="N63" s="176"/>
      <c r="O63" s="179"/>
      <c r="P63" s="65"/>
      <c r="Q63" s="126">
        <v>0</v>
      </c>
      <c r="R63" s="126">
        <v>0</v>
      </c>
      <c r="S63" s="217">
        <f t="shared" si="0"/>
        <v>0</v>
      </c>
      <c r="T63" s="126">
        <v>0.15314040000000001</v>
      </c>
      <c r="U63" s="229"/>
      <c r="V63" s="178"/>
      <c r="W63" s="224"/>
      <c r="X63" s="224"/>
      <c r="Y63" s="224"/>
      <c r="Z63" s="224"/>
      <c r="AA63" s="224"/>
      <c r="AB63" s="224"/>
      <c r="AC63" s="95"/>
      <c r="AD63" s="113"/>
      <c r="AE63" s="113"/>
      <c r="AF63" s="113"/>
      <c r="AG63" s="180"/>
      <c r="AH63" s="180"/>
      <c r="AI63" s="180"/>
      <c r="AJ63" s="224"/>
      <c r="AK63" s="224"/>
      <c r="AL63" s="224"/>
      <c r="AM63" s="224"/>
      <c r="AN63" s="224"/>
      <c r="AO63" s="125"/>
      <c r="AP63" s="125">
        <v>0</v>
      </c>
      <c r="AQ63" s="125">
        <v>0</v>
      </c>
      <c r="AR63" s="125">
        <v>0.15314040000000001</v>
      </c>
      <c r="AS63" s="168">
        <f t="shared" si="1"/>
        <v>0.15314040000000001</v>
      </c>
      <c r="AT63" s="224"/>
      <c r="AU63" s="224"/>
      <c r="AV63" s="259"/>
      <c r="AW63" s="224"/>
      <c r="AX63" s="224"/>
      <c r="AY63" s="224"/>
      <c r="AZ63" s="224"/>
      <c r="BA63" s="224"/>
      <c r="BB63" s="267"/>
      <c r="BC63" s="237"/>
      <c r="BD63" s="260"/>
    </row>
    <row r="64" spans="1:56" ht="63" hidden="1" customHeight="1" outlineLevel="1" x14ac:dyDescent="0.25">
      <c r="A64" s="122" t="s">
        <v>211</v>
      </c>
      <c r="B64" s="141" t="s">
        <v>256</v>
      </c>
      <c r="C64" s="122"/>
      <c r="D64" s="122"/>
      <c r="E64" s="127"/>
      <c r="F64" s="127"/>
      <c r="G64" s="123"/>
      <c r="H64" s="123"/>
      <c r="I64" s="179"/>
      <c r="J64" s="179"/>
      <c r="K64" s="177"/>
      <c r="L64" s="176"/>
      <c r="M64" s="176"/>
      <c r="N64" s="176"/>
      <c r="O64" s="179"/>
      <c r="P64" s="65"/>
      <c r="Q64" s="126">
        <v>0</v>
      </c>
      <c r="R64" s="126">
        <v>0</v>
      </c>
      <c r="S64" s="217">
        <f t="shared" si="0"/>
        <v>0</v>
      </c>
      <c r="T64" s="126">
        <v>0.35199399999999997</v>
      </c>
      <c r="U64" s="229"/>
      <c r="V64" s="178"/>
      <c r="W64" s="224"/>
      <c r="X64" s="224"/>
      <c r="Y64" s="224"/>
      <c r="Z64" s="224"/>
      <c r="AA64" s="224"/>
      <c r="AB64" s="224"/>
      <c r="AC64" s="95"/>
      <c r="AD64" s="113"/>
      <c r="AE64" s="113"/>
      <c r="AF64" s="113"/>
      <c r="AG64" s="180"/>
      <c r="AH64" s="180"/>
      <c r="AI64" s="180"/>
      <c r="AJ64" s="224"/>
      <c r="AK64" s="224"/>
      <c r="AL64" s="224"/>
      <c r="AM64" s="224"/>
      <c r="AN64" s="224"/>
      <c r="AO64" s="125"/>
      <c r="AP64" s="125">
        <v>0</v>
      </c>
      <c r="AQ64" s="125">
        <v>0</v>
      </c>
      <c r="AR64" s="125">
        <v>0.35199399999999997</v>
      </c>
      <c r="AS64" s="168">
        <f t="shared" si="1"/>
        <v>0.35199399999999997</v>
      </c>
      <c r="AT64" s="224"/>
      <c r="AU64" s="224"/>
      <c r="AV64" s="259"/>
      <c r="AW64" s="224"/>
      <c r="AX64" s="224"/>
      <c r="AY64" s="224"/>
      <c r="AZ64" s="224"/>
      <c r="BA64" s="224"/>
      <c r="BB64" s="267"/>
      <c r="BC64" s="237"/>
      <c r="BD64" s="260"/>
    </row>
    <row r="65" spans="1:56" ht="63" hidden="1" customHeight="1" outlineLevel="1" x14ac:dyDescent="0.25">
      <c r="A65" s="122" t="s">
        <v>212</v>
      </c>
      <c r="B65" s="141" t="s">
        <v>116</v>
      </c>
      <c r="C65" s="122"/>
      <c r="D65" s="122"/>
      <c r="E65" s="127"/>
      <c r="F65" s="127"/>
      <c r="G65" s="123"/>
      <c r="H65" s="123"/>
      <c r="I65" s="179"/>
      <c r="J65" s="179"/>
      <c r="K65" s="177"/>
      <c r="L65" s="176"/>
      <c r="M65" s="176"/>
      <c r="N65" s="176"/>
      <c r="O65" s="179"/>
      <c r="P65" s="65"/>
      <c r="Q65" s="126">
        <v>0</v>
      </c>
      <c r="R65" s="126">
        <v>0.22249962000000001</v>
      </c>
      <c r="S65" s="217">
        <f t="shared" si="0"/>
        <v>0.22249962000000001</v>
      </c>
      <c r="T65" s="126">
        <v>0</v>
      </c>
      <c r="U65" s="229"/>
      <c r="V65" s="178"/>
      <c r="W65" s="224"/>
      <c r="X65" s="224"/>
      <c r="Y65" s="224"/>
      <c r="Z65" s="224"/>
      <c r="AA65" s="224"/>
      <c r="AB65" s="224"/>
      <c r="AC65" s="95"/>
      <c r="AD65" s="113"/>
      <c r="AE65" s="113"/>
      <c r="AF65" s="113"/>
      <c r="AG65" s="180"/>
      <c r="AH65" s="180"/>
      <c r="AI65" s="180"/>
      <c r="AJ65" s="224"/>
      <c r="AK65" s="224"/>
      <c r="AL65" s="224"/>
      <c r="AM65" s="224"/>
      <c r="AN65" s="224"/>
      <c r="AO65" s="125"/>
      <c r="AP65" s="125">
        <v>0</v>
      </c>
      <c r="AQ65" s="125">
        <v>0.22249962000000001</v>
      </c>
      <c r="AR65" s="125">
        <v>0</v>
      </c>
      <c r="AS65" s="168">
        <f t="shared" si="1"/>
        <v>0.22249962000000001</v>
      </c>
      <c r="AT65" s="224"/>
      <c r="AU65" s="224"/>
      <c r="AV65" s="259"/>
      <c r="AW65" s="224"/>
      <c r="AX65" s="224"/>
      <c r="AY65" s="224"/>
      <c r="AZ65" s="224"/>
      <c r="BA65" s="224"/>
      <c r="BB65" s="267"/>
      <c r="BC65" s="237"/>
      <c r="BD65" s="260"/>
    </row>
    <row r="66" spans="1:56" ht="47.25" hidden="1" customHeight="1" outlineLevel="1" x14ac:dyDescent="0.25">
      <c r="A66" s="122" t="s">
        <v>213</v>
      </c>
      <c r="B66" s="141" t="s">
        <v>257</v>
      </c>
      <c r="C66" s="122"/>
      <c r="D66" s="122"/>
      <c r="E66" s="127"/>
      <c r="F66" s="127"/>
      <c r="G66" s="123"/>
      <c r="H66" s="123"/>
      <c r="I66" s="179"/>
      <c r="J66" s="179"/>
      <c r="K66" s="177"/>
      <c r="L66" s="176"/>
      <c r="M66" s="176"/>
      <c r="N66" s="176"/>
      <c r="O66" s="179"/>
      <c r="P66" s="65"/>
      <c r="Q66" s="126">
        <v>3.3232903</v>
      </c>
      <c r="R66" s="126">
        <v>0</v>
      </c>
      <c r="S66" s="217">
        <f t="shared" si="0"/>
        <v>3.3232903</v>
      </c>
      <c r="T66" s="126">
        <v>0</v>
      </c>
      <c r="U66" s="229"/>
      <c r="V66" s="178"/>
      <c r="W66" s="224"/>
      <c r="X66" s="224"/>
      <c r="Y66" s="224"/>
      <c r="Z66" s="224"/>
      <c r="AA66" s="224"/>
      <c r="AB66" s="224"/>
      <c r="AC66" s="95"/>
      <c r="AD66" s="113"/>
      <c r="AE66" s="113"/>
      <c r="AF66" s="113"/>
      <c r="AG66" s="180"/>
      <c r="AH66" s="180"/>
      <c r="AI66" s="180"/>
      <c r="AJ66" s="224"/>
      <c r="AK66" s="224"/>
      <c r="AL66" s="224"/>
      <c r="AM66" s="224"/>
      <c r="AN66" s="224"/>
      <c r="AO66" s="125"/>
      <c r="AP66" s="125">
        <v>3.3232903</v>
      </c>
      <c r="AQ66" s="125">
        <v>0</v>
      </c>
      <c r="AR66" s="125">
        <v>0</v>
      </c>
      <c r="AS66" s="168">
        <f t="shared" si="1"/>
        <v>3.3232903</v>
      </c>
      <c r="AT66" s="224"/>
      <c r="AU66" s="224"/>
      <c r="AV66" s="259"/>
      <c r="AW66" s="224"/>
      <c r="AX66" s="224"/>
      <c r="AY66" s="224"/>
      <c r="AZ66" s="224"/>
      <c r="BA66" s="224"/>
      <c r="BB66" s="267"/>
      <c r="BC66" s="237"/>
      <c r="BD66" s="260"/>
    </row>
    <row r="67" spans="1:56" ht="63" hidden="1" customHeight="1" outlineLevel="1" x14ac:dyDescent="0.25">
      <c r="A67" s="122" t="s">
        <v>214</v>
      </c>
      <c r="B67" s="141" t="s">
        <v>258</v>
      </c>
      <c r="C67" s="122"/>
      <c r="D67" s="122"/>
      <c r="E67" s="127"/>
      <c r="F67" s="127"/>
      <c r="G67" s="123"/>
      <c r="H67" s="123"/>
      <c r="I67" s="179"/>
      <c r="J67" s="179"/>
      <c r="K67" s="177"/>
      <c r="L67" s="176"/>
      <c r="M67" s="176"/>
      <c r="N67" s="176"/>
      <c r="O67" s="179"/>
      <c r="P67" s="65"/>
      <c r="Q67" s="126">
        <v>0</v>
      </c>
      <c r="R67" s="126">
        <v>0.56356799999999996</v>
      </c>
      <c r="S67" s="217">
        <f t="shared" si="0"/>
        <v>0.56356799999999996</v>
      </c>
      <c r="T67" s="126">
        <v>0</v>
      </c>
      <c r="U67" s="229"/>
      <c r="V67" s="178"/>
      <c r="W67" s="224"/>
      <c r="X67" s="224"/>
      <c r="Y67" s="224"/>
      <c r="Z67" s="224"/>
      <c r="AA67" s="224"/>
      <c r="AB67" s="224"/>
      <c r="AC67" s="95"/>
      <c r="AD67" s="113"/>
      <c r="AE67" s="113"/>
      <c r="AF67" s="113"/>
      <c r="AG67" s="180"/>
      <c r="AH67" s="180"/>
      <c r="AI67" s="180"/>
      <c r="AJ67" s="224"/>
      <c r="AK67" s="224"/>
      <c r="AL67" s="224"/>
      <c r="AM67" s="224"/>
      <c r="AN67" s="224"/>
      <c r="AO67" s="125"/>
      <c r="AP67" s="125">
        <v>0</v>
      </c>
      <c r="AQ67" s="125">
        <v>0.56356799999999996</v>
      </c>
      <c r="AR67" s="125">
        <v>0</v>
      </c>
      <c r="AS67" s="168">
        <f t="shared" si="1"/>
        <v>0.56356799999999996</v>
      </c>
      <c r="AT67" s="224"/>
      <c r="AU67" s="224"/>
      <c r="AV67" s="259"/>
      <c r="AW67" s="224"/>
      <c r="AX67" s="224"/>
      <c r="AY67" s="224"/>
      <c r="AZ67" s="224"/>
      <c r="BA67" s="224"/>
      <c r="BB67" s="267"/>
      <c r="BC67" s="237"/>
      <c r="BD67" s="260"/>
    </row>
    <row r="68" spans="1:56" ht="15.75" hidden="1" customHeight="1" outlineLevel="1" x14ac:dyDescent="0.25">
      <c r="A68" s="122" t="s">
        <v>215</v>
      </c>
      <c r="B68" s="141" t="s">
        <v>259</v>
      </c>
      <c r="C68" s="122"/>
      <c r="D68" s="122"/>
      <c r="E68" s="127"/>
      <c r="F68" s="127"/>
      <c r="G68" s="123"/>
      <c r="H68" s="123"/>
      <c r="I68" s="179"/>
      <c r="J68" s="179"/>
      <c r="K68" s="177"/>
      <c r="L68" s="176"/>
      <c r="M68" s="176"/>
      <c r="N68" s="176"/>
      <c r="O68" s="179"/>
      <c r="P68" s="65"/>
      <c r="Q68" s="126">
        <v>0</v>
      </c>
      <c r="R68" s="126">
        <v>0.16430733</v>
      </c>
      <c r="S68" s="217">
        <f t="shared" si="0"/>
        <v>0.16430733</v>
      </c>
      <c r="T68" s="126">
        <v>0</v>
      </c>
      <c r="U68" s="229"/>
      <c r="V68" s="178"/>
      <c r="W68" s="224"/>
      <c r="X68" s="224"/>
      <c r="Y68" s="224"/>
      <c r="Z68" s="224"/>
      <c r="AA68" s="224"/>
      <c r="AB68" s="224"/>
      <c r="AC68" s="95"/>
      <c r="AD68" s="113"/>
      <c r="AE68" s="113"/>
      <c r="AF68" s="113"/>
      <c r="AG68" s="180"/>
      <c r="AH68" s="180"/>
      <c r="AI68" s="180"/>
      <c r="AJ68" s="224"/>
      <c r="AK68" s="224"/>
      <c r="AL68" s="224"/>
      <c r="AM68" s="224"/>
      <c r="AN68" s="224"/>
      <c r="AO68" s="125"/>
      <c r="AP68" s="125">
        <v>0</v>
      </c>
      <c r="AQ68" s="125">
        <v>0.16430733</v>
      </c>
      <c r="AR68" s="125">
        <v>0</v>
      </c>
      <c r="AS68" s="168">
        <f t="shared" si="1"/>
        <v>0.16430733</v>
      </c>
      <c r="AT68" s="224"/>
      <c r="AU68" s="224"/>
      <c r="AV68" s="259"/>
      <c r="AW68" s="224"/>
      <c r="AX68" s="224"/>
      <c r="AY68" s="224"/>
      <c r="AZ68" s="224"/>
      <c r="BA68" s="224"/>
      <c r="BB68" s="267"/>
      <c r="BC68" s="237"/>
      <c r="BD68" s="260"/>
    </row>
    <row r="69" spans="1:56" ht="15.75" hidden="1" customHeight="1" outlineLevel="1" x14ac:dyDescent="0.25">
      <c r="A69" s="122" t="s">
        <v>216</v>
      </c>
      <c r="B69" s="141"/>
      <c r="C69" s="122"/>
      <c r="D69" s="122"/>
      <c r="E69" s="127"/>
      <c r="F69" s="127"/>
      <c r="G69" s="123"/>
      <c r="H69" s="123"/>
      <c r="I69" s="179"/>
      <c r="J69" s="179"/>
      <c r="K69" s="177"/>
      <c r="L69" s="176"/>
      <c r="M69" s="176"/>
      <c r="N69" s="176"/>
      <c r="O69" s="179"/>
      <c r="P69" s="65"/>
      <c r="Q69" s="126"/>
      <c r="R69" s="126">
        <v>0.1006363</v>
      </c>
      <c r="S69" s="217">
        <f t="shared" si="0"/>
        <v>0.1006363</v>
      </c>
      <c r="T69" s="126">
        <v>0</v>
      </c>
      <c r="U69" s="229"/>
      <c r="V69" s="178"/>
      <c r="W69" s="224"/>
      <c r="X69" s="224"/>
      <c r="Y69" s="224"/>
      <c r="Z69" s="224"/>
      <c r="AA69" s="224"/>
      <c r="AB69" s="224"/>
      <c r="AC69" s="95"/>
      <c r="AD69" s="113"/>
      <c r="AE69" s="113"/>
      <c r="AF69" s="113"/>
      <c r="AG69" s="180"/>
      <c r="AH69" s="180"/>
      <c r="AI69" s="180"/>
      <c r="AJ69" s="224"/>
      <c r="AK69" s="224"/>
      <c r="AL69" s="224"/>
      <c r="AM69" s="224"/>
      <c r="AN69" s="224"/>
      <c r="AO69" s="125"/>
      <c r="AP69" s="125">
        <v>0</v>
      </c>
      <c r="AQ69" s="125">
        <v>0.1006363</v>
      </c>
      <c r="AR69" s="125">
        <v>0</v>
      </c>
      <c r="AS69" s="168">
        <f t="shared" si="1"/>
        <v>0.1006363</v>
      </c>
      <c r="AT69" s="224"/>
      <c r="AU69" s="224"/>
      <c r="AV69" s="259"/>
      <c r="AW69" s="224"/>
      <c r="AX69" s="224"/>
      <c r="AY69" s="224"/>
      <c r="AZ69" s="224"/>
      <c r="BA69" s="224"/>
      <c r="BB69" s="267"/>
      <c r="BC69" s="237"/>
      <c r="BD69" s="260"/>
    </row>
    <row r="70" spans="1:56" ht="15.75" hidden="1" customHeight="1" outlineLevel="1" x14ac:dyDescent="0.25">
      <c r="A70" s="122" t="s">
        <v>217</v>
      </c>
      <c r="B70" s="141"/>
      <c r="C70" s="122"/>
      <c r="D70" s="122"/>
      <c r="E70" s="127"/>
      <c r="F70" s="127"/>
      <c r="G70" s="123"/>
      <c r="H70" s="123"/>
      <c r="I70" s="179"/>
      <c r="J70" s="179"/>
      <c r="K70" s="177"/>
      <c r="L70" s="176"/>
      <c r="M70" s="176"/>
      <c r="N70" s="176"/>
      <c r="O70" s="179"/>
      <c r="P70" s="65"/>
      <c r="Q70" s="126">
        <v>0</v>
      </c>
      <c r="R70" s="126">
        <v>7.0800000000000004E-3</v>
      </c>
      <c r="S70" s="217">
        <f t="shared" si="0"/>
        <v>7.0800000000000004E-3</v>
      </c>
      <c r="T70" s="126">
        <v>0</v>
      </c>
      <c r="U70" s="229"/>
      <c r="V70" s="178"/>
      <c r="W70" s="224"/>
      <c r="X70" s="224"/>
      <c r="Y70" s="224"/>
      <c r="Z70" s="224"/>
      <c r="AA70" s="224"/>
      <c r="AB70" s="224"/>
      <c r="AC70" s="95"/>
      <c r="AD70" s="113"/>
      <c r="AE70" s="113"/>
      <c r="AF70" s="113"/>
      <c r="AG70" s="180"/>
      <c r="AH70" s="180"/>
      <c r="AI70" s="180"/>
      <c r="AJ70" s="224"/>
      <c r="AK70" s="224"/>
      <c r="AL70" s="224"/>
      <c r="AM70" s="224"/>
      <c r="AN70" s="224"/>
      <c r="AO70" s="125"/>
      <c r="AP70" s="125">
        <v>0</v>
      </c>
      <c r="AQ70" s="125">
        <v>7.0800000000000004E-3</v>
      </c>
      <c r="AR70" s="125">
        <v>0</v>
      </c>
      <c r="AS70" s="168">
        <f t="shared" si="1"/>
        <v>7.0800000000000004E-3</v>
      </c>
      <c r="AT70" s="224"/>
      <c r="AU70" s="224"/>
      <c r="AV70" s="259"/>
      <c r="AW70" s="224"/>
      <c r="AX70" s="224"/>
      <c r="AY70" s="224"/>
      <c r="AZ70" s="224"/>
      <c r="BA70" s="224"/>
      <c r="BB70" s="267"/>
      <c r="BC70" s="237"/>
      <c r="BD70" s="260"/>
    </row>
    <row r="71" spans="1:56" ht="31.5" hidden="1" customHeight="1" outlineLevel="1" x14ac:dyDescent="0.25">
      <c r="A71" s="122" t="s">
        <v>218</v>
      </c>
      <c r="B71" s="141" t="s">
        <v>260</v>
      </c>
      <c r="C71" s="122"/>
      <c r="D71" s="122"/>
      <c r="E71" s="127"/>
      <c r="F71" s="127"/>
      <c r="G71" s="123"/>
      <c r="H71" s="123"/>
      <c r="I71" s="179"/>
      <c r="J71" s="179"/>
      <c r="K71" s="177"/>
      <c r="L71" s="176"/>
      <c r="M71" s="176"/>
      <c r="N71" s="176"/>
      <c r="O71" s="179"/>
      <c r="P71" s="65"/>
      <c r="Q71" s="126">
        <v>0.79649999999999999</v>
      </c>
      <c r="R71" s="126">
        <v>0</v>
      </c>
      <c r="S71" s="217">
        <f t="shared" si="0"/>
        <v>0.79649999999999999</v>
      </c>
      <c r="T71" s="126">
        <v>0</v>
      </c>
      <c r="U71" s="229"/>
      <c r="V71" s="178"/>
      <c r="W71" s="224"/>
      <c r="X71" s="224"/>
      <c r="Y71" s="224"/>
      <c r="Z71" s="224"/>
      <c r="AA71" s="224"/>
      <c r="AB71" s="224"/>
      <c r="AC71" s="95"/>
      <c r="AD71" s="113"/>
      <c r="AE71" s="113"/>
      <c r="AF71" s="113"/>
      <c r="AG71" s="180"/>
      <c r="AH71" s="180"/>
      <c r="AI71" s="180"/>
      <c r="AJ71" s="224"/>
      <c r="AK71" s="224"/>
      <c r="AL71" s="224"/>
      <c r="AM71" s="224"/>
      <c r="AN71" s="224"/>
      <c r="AO71" s="125"/>
      <c r="AP71" s="125">
        <v>0.79649999999999999</v>
      </c>
      <c r="AQ71" s="125">
        <v>0</v>
      </c>
      <c r="AR71" s="125">
        <v>0</v>
      </c>
      <c r="AS71" s="168">
        <f t="shared" si="1"/>
        <v>0.79649999999999999</v>
      </c>
      <c r="AT71" s="224"/>
      <c r="AU71" s="224"/>
      <c r="AV71" s="259"/>
      <c r="AW71" s="224"/>
      <c r="AX71" s="224"/>
      <c r="AY71" s="224"/>
      <c r="AZ71" s="224"/>
      <c r="BA71" s="224"/>
      <c r="BB71" s="267"/>
      <c r="BC71" s="237"/>
      <c r="BD71" s="260"/>
    </row>
    <row r="72" spans="1:56" ht="47.25" hidden="1" customHeight="1" outlineLevel="1" x14ac:dyDescent="0.25">
      <c r="A72" s="122" t="s">
        <v>219</v>
      </c>
      <c r="B72" s="141" t="s">
        <v>261</v>
      </c>
      <c r="C72" s="122"/>
      <c r="D72" s="122"/>
      <c r="E72" s="127"/>
      <c r="F72" s="127"/>
      <c r="G72" s="123"/>
      <c r="H72" s="123"/>
      <c r="I72" s="179"/>
      <c r="J72" s="179"/>
      <c r="K72" s="177"/>
      <c r="L72" s="176"/>
      <c r="M72" s="176"/>
      <c r="N72" s="176"/>
      <c r="O72" s="179"/>
      <c r="P72" s="65"/>
      <c r="Q72" s="126">
        <v>0</v>
      </c>
      <c r="R72" s="126">
        <v>0.20621735800000002</v>
      </c>
      <c r="S72" s="217">
        <f t="shared" si="0"/>
        <v>0.20621735800000002</v>
      </c>
      <c r="T72" s="126">
        <v>0</v>
      </c>
      <c r="U72" s="229"/>
      <c r="V72" s="178"/>
      <c r="W72" s="224"/>
      <c r="X72" s="224"/>
      <c r="Y72" s="224"/>
      <c r="Z72" s="224"/>
      <c r="AA72" s="224"/>
      <c r="AB72" s="224"/>
      <c r="AC72" s="95"/>
      <c r="AD72" s="113"/>
      <c r="AE72" s="113"/>
      <c r="AF72" s="113"/>
      <c r="AG72" s="180"/>
      <c r="AH72" s="180"/>
      <c r="AI72" s="180"/>
      <c r="AJ72" s="224"/>
      <c r="AK72" s="224"/>
      <c r="AL72" s="224"/>
      <c r="AM72" s="224"/>
      <c r="AN72" s="224"/>
      <c r="AO72" s="125"/>
      <c r="AP72" s="125">
        <v>0</v>
      </c>
      <c r="AQ72" s="125">
        <v>0.20621735800000002</v>
      </c>
      <c r="AR72" s="125">
        <v>0</v>
      </c>
      <c r="AS72" s="168">
        <f t="shared" si="1"/>
        <v>0.20621735800000002</v>
      </c>
      <c r="AT72" s="224"/>
      <c r="AU72" s="224"/>
      <c r="AV72" s="259"/>
      <c r="AW72" s="224"/>
      <c r="AX72" s="224"/>
      <c r="AY72" s="224"/>
      <c r="AZ72" s="224"/>
      <c r="BA72" s="224"/>
      <c r="BB72" s="267"/>
      <c r="BC72" s="237"/>
      <c r="BD72" s="260"/>
    </row>
    <row r="73" spans="1:56" ht="47.25" hidden="1" customHeight="1" outlineLevel="1" x14ac:dyDescent="0.25">
      <c r="A73" s="122" t="s">
        <v>220</v>
      </c>
      <c r="B73" s="141" t="s">
        <v>262</v>
      </c>
      <c r="C73" s="122"/>
      <c r="D73" s="122"/>
      <c r="E73" s="127"/>
      <c r="F73" s="127"/>
      <c r="G73" s="123"/>
      <c r="H73" s="123"/>
      <c r="I73" s="179"/>
      <c r="J73" s="179"/>
      <c r="K73" s="177"/>
      <c r="L73" s="176"/>
      <c r="M73" s="176"/>
      <c r="N73" s="176"/>
      <c r="O73" s="179"/>
      <c r="P73" s="65"/>
      <c r="Q73" s="126">
        <v>0</v>
      </c>
      <c r="R73" s="126">
        <v>0.282464614</v>
      </c>
      <c r="S73" s="217">
        <f t="shared" ref="S73:S136" si="2">SUM(P73:R73)</f>
        <v>0.282464614</v>
      </c>
      <c r="T73" s="126">
        <v>0</v>
      </c>
      <c r="U73" s="229"/>
      <c r="V73" s="178"/>
      <c r="W73" s="224"/>
      <c r="X73" s="224"/>
      <c r="Y73" s="224"/>
      <c r="Z73" s="224"/>
      <c r="AA73" s="224"/>
      <c r="AB73" s="224"/>
      <c r="AC73" s="95"/>
      <c r="AD73" s="113"/>
      <c r="AE73" s="113"/>
      <c r="AF73" s="113"/>
      <c r="AG73" s="180"/>
      <c r="AH73" s="180"/>
      <c r="AI73" s="180"/>
      <c r="AJ73" s="224"/>
      <c r="AK73" s="224"/>
      <c r="AL73" s="224"/>
      <c r="AM73" s="224"/>
      <c r="AN73" s="224"/>
      <c r="AO73" s="125"/>
      <c r="AP73" s="125">
        <v>0</v>
      </c>
      <c r="AQ73" s="125">
        <v>0.282464614</v>
      </c>
      <c r="AR73" s="125">
        <v>0</v>
      </c>
      <c r="AS73" s="168">
        <f t="shared" si="1"/>
        <v>0.282464614</v>
      </c>
      <c r="AT73" s="224"/>
      <c r="AU73" s="224"/>
      <c r="AV73" s="259"/>
      <c r="AW73" s="224"/>
      <c r="AX73" s="224"/>
      <c r="AY73" s="224"/>
      <c r="AZ73" s="224"/>
      <c r="BA73" s="224"/>
      <c r="BB73" s="267"/>
      <c r="BC73" s="237"/>
      <c r="BD73" s="260"/>
    </row>
    <row r="74" spans="1:56" ht="47.25" hidden="1" customHeight="1" outlineLevel="1" x14ac:dyDescent="0.25">
      <c r="A74" s="122" t="s">
        <v>221</v>
      </c>
      <c r="B74" s="141" t="s">
        <v>263</v>
      </c>
      <c r="C74" s="122"/>
      <c r="D74" s="122"/>
      <c r="E74" s="127"/>
      <c r="F74" s="127"/>
      <c r="G74" s="123"/>
      <c r="H74" s="123"/>
      <c r="I74" s="179"/>
      <c r="J74" s="179"/>
      <c r="K74" s="177"/>
      <c r="L74" s="176"/>
      <c r="M74" s="176"/>
      <c r="N74" s="176"/>
      <c r="O74" s="179"/>
      <c r="P74" s="65"/>
      <c r="Q74" s="126">
        <v>0</v>
      </c>
      <c r="R74" s="126">
        <v>0.76368656000000001</v>
      </c>
      <c r="S74" s="217">
        <f t="shared" si="2"/>
        <v>0.76368656000000001</v>
      </c>
      <c r="T74" s="126">
        <v>0</v>
      </c>
      <c r="U74" s="229"/>
      <c r="V74" s="178"/>
      <c r="W74" s="224"/>
      <c r="X74" s="224"/>
      <c r="Y74" s="224"/>
      <c r="Z74" s="224"/>
      <c r="AA74" s="224"/>
      <c r="AB74" s="224"/>
      <c r="AC74" s="95"/>
      <c r="AD74" s="113"/>
      <c r="AE74" s="113"/>
      <c r="AF74" s="113"/>
      <c r="AG74" s="180"/>
      <c r="AH74" s="180"/>
      <c r="AI74" s="180"/>
      <c r="AJ74" s="224"/>
      <c r="AK74" s="224"/>
      <c r="AL74" s="224"/>
      <c r="AM74" s="224"/>
      <c r="AN74" s="224"/>
      <c r="AO74" s="125"/>
      <c r="AP74" s="125">
        <v>0</v>
      </c>
      <c r="AQ74" s="125">
        <v>0.76368656000000001</v>
      </c>
      <c r="AR74" s="125">
        <v>0</v>
      </c>
      <c r="AS74" s="168">
        <f t="shared" ref="AS74:AS137" si="3">SUM(AP74:AR74)</f>
        <v>0.76368656000000001</v>
      </c>
      <c r="AT74" s="224"/>
      <c r="AU74" s="224"/>
      <c r="AV74" s="259"/>
      <c r="AW74" s="224"/>
      <c r="AX74" s="224"/>
      <c r="AY74" s="224"/>
      <c r="AZ74" s="224"/>
      <c r="BA74" s="224"/>
      <c r="BB74" s="267"/>
      <c r="BC74" s="237"/>
      <c r="BD74" s="260"/>
    </row>
    <row r="75" spans="1:56" ht="47.25" hidden="1" customHeight="1" outlineLevel="1" x14ac:dyDescent="0.25">
      <c r="A75" s="122" t="s">
        <v>222</v>
      </c>
      <c r="B75" s="141" t="s">
        <v>264</v>
      </c>
      <c r="C75" s="122"/>
      <c r="D75" s="122"/>
      <c r="E75" s="127"/>
      <c r="F75" s="127"/>
      <c r="G75" s="123"/>
      <c r="H75" s="123"/>
      <c r="I75" s="179"/>
      <c r="J75" s="179"/>
      <c r="K75" s="177"/>
      <c r="L75" s="176"/>
      <c r="M75" s="176"/>
      <c r="N75" s="176"/>
      <c r="O75" s="179"/>
      <c r="P75" s="65"/>
      <c r="Q75" s="126">
        <v>0.17166286</v>
      </c>
      <c r="R75" s="126">
        <v>0</v>
      </c>
      <c r="S75" s="217">
        <f t="shared" si="2"/>
        <v>0.17166286</v>
      </c>
      <c r="T75" s="126">
        <v>0</v>
      </c>
      <c r="U75" s="229"/>
      <c r="V75" s="178"/>
      <c r="W75" s="224"/>
      <c r="X75" s="224"/>
      <c r="Y75" s="224"/>
      <c r="Z75" s="224"/>
      <c r="AA75" s="224"/>
      <c r="AB75" s="224"/>
      <c r="AC75" s="95"/>
      <c r="AD75" s="113"/>
      <c r="AE75" s="113"/>
      <c r="AF75" s="113"/>
      <c r="AG75" s="180"/>
      <c r="AH75" s="180"/>
      <c r="AI75" s="180"/>
      <c r="AJ75" s="224"/>
      <c r="AK75" s="224"/>
      <c r="AL75" s="224"/>
      <c r="AM75" s="224"/>
      <c r="AN75" s="224"/>
      <c r="AO75" s="125"/>
      <c r="AP75" s="125">
        <v>0.17166286</v>
      </c>
      <c r="AQ75" s="125">
        <v>0</v>
      </c>
      <c r="AR75" s="125">
        <v>0</v>
      </c>
      <c r="AS75" s="168">
        <f t="shared" si="3"/>
        <v>0.17166286</v>
      </c>
      <c r="AT75" s="224"/>
      <c r="AU75" s="224"/>
      <c r="AV75" s="259"/>
      <c r="AW75" s="224"/>
      <c r="AX75" s="224"/>
      <c r="AY75" s="224"/>
      <c r="AZ75" s="224"/>
      <c r="BA75" s="224"/>
      <c r="BB75" s="267"/>
      <c r="BC75" s="237"/>
      <c r="BD75" s="260"/>
    </row>
    <row r="76" spans="1:56" ht="47.25" hidden="1" customHeight="1" outlineLevel="1" x14ac:dyDescent="0.25">
      <c r="A76" s="122" t="s">
        <v>223</v>
      </c>
      <c r="B76" s="141" t="s">
        <v>117</v>
      </c>
      <c r="C76" s="122"/>
      <c r="D76" s="122"/>
      <c r="E76" s="127"/>
      <c r="F76" s="127"/>
      <c r="G76" s="123"/>
      <c r="H76" s="123"/>
      <c r="I76" s="179"/>
      <c r="J76" s="179"/>
      <c r="K76" s="177"/>
      <c r="L76" s="176"/>
      <c r="M76" s="176"/>
      <c r="N76" s="176"/>
      <c r="O76" s="179"/>
      <c r="P76" s="65"/>
      <c r="Q76" s="126">
        <v>0</v>
      </c>
      <c r="R76" s="126">
        <v>1.397486271</v>
      </c>
      <c r="S76" s="217">
        <f t="shared" si="2"/>
        <v>1.397486271</v>
      </c>
      <c r="T76" s="126">
        <v>0</v>
      </c>
      <c r="U76" s="229"/>
      <c r="V76" s="178"/>
      <c r="W76" s="224"/>
      <c r="X76" s="224"/>
      <c r="Y76" s="224"/>
      <c r="Z76" s="224"/>
      <c r="AA76" s="224"/>
      <c r="AB76" s="224"/>
      <c r="AC76" s="95"/>
      <c r="AD76" s="113"/>
      <c r="AE76" s="113"/>
      <c r="AF76" s="113"/>
      <c r="AG76" s="180"/>
      <c r="AH76" s="180"/>
      <c r="AI76" s="180"/>
      <c r="AJ76" s="224"/>
      <c r="AK76" s="224"/>
      <c r="AL76" s="224"/>
      <c r="AM76" s="224"/>
      <c r="AN76" s="224"/>
      <c r="AO76" s="125"/>
      <c r="AP76" s="125">
        <v>0</v>
      </c>
      <c r="AQ76" s="125">
        <v>1.397486271</v>
      </c>
      <c r="AR76" s="125">
        <v>0</v>
      </c>
      <c r="AS76" s="168">
        <f t="shared" si="3"/>
        <v>1.397486271</v>
      </c>
      <c r="AT76" s="224"/>
      <c r="AU76" s="224"/>
      <c r="AV76" s="259"/>
      <c r="AW76" s="224"/>
      <c r="AX76" s="224"/>
      <c r="AY76" s="224"/>
      <c r="AZ76" s="224"/>
      <c r="BA76" s="224"/>
      <c r="BB76" s="267"/>
      <c r="BC76" s="237"/>
      <c r="BD76" s="260"/>
    </row>
    <row r="77" spans="1:56" ht="63" hidden="1" customHeight="1" outlineLevel="1" x14ac:dyDescent="0.25">
      <c r="A77" s="122" t="s">
        <v>224</v>
      </c>
      <c r="B77" s="141" t="s">
        <v>118</v>
      </c>
      <c r="C77" s="122"/>
      <c r="D77" s="122"/>
      <c r="E77" s="127"/>
      <c r="F77" s="127"/>
      <c r="G77" s="123"/>
      <c r="H77" s="123"/>
      <c r="I77" s="179"/>
      <c r="J77" s="179"/>
      <c r="K77" s="177"/>
      <c r="L77" s="176"/>
      <c r="M77" s="176"/>
      <c r="N77" s="176"/>
      <c r="O77" s="179"/>
      <c r="P77" s="65"/>
      <c r="Q77" s="126">
        <v>0</v>
      </c>
      <c r="R77" s="126">
        <v>2.9204999999999998E-2</v>
      </c>
      <c r="S77" s="217">
        <f t="shared" si="2"/>
        <v>2.9204999999999998E-2</v>
      </c>
      <c r="T77" s="126">
        <v>0</v>
      </c>
      <c r="U77" s="229"/>
      <c r="V77" s="178"/>
      <c r="W77" s="224"/>
      <c r="X77" s="224"/>
      <c r="Y77" s="224"/>
      <c r="Z77" s="224"/>
      <c r="AA77" s="224"/>
      <c r="AB77" s="224"/>
      <c r="AC77" s="95"/>
      <c r="AD77" s="113"/>
      <c r="AE77" s="113"/>
      <c r="AF77" s="113"/>
      <c r="AG77" s="180"/>
      <c r="AH77" s="180"/>
      <c r="AI77" s="180"/>
      <c r="AJ77" s="224"/>
      <c r="AK77" s="224"/>
      <c r="AL77" s="224"/>
      <c r="AM77" s="224"/>
      <c r="AN77" s="224"/>
      <c r="AO77" s="125"/>
      <c r="AP77" s="125">
        <v>0</v>
      </c>
      <c r="AQ77" s="125">
        <v>2.9204999999999998E-2</v>
      </c>
      <c r="AR77" s="125">
        <v>0</v>
      </c>
      <c r="AS77" s="168">
        <f t="shared" si="3"/>
        <v>2.9204999999999998E-2</v>
      </c>
      <c r="AT77" s="224"/>
      <c r="AU77" s="224"/>
      <c r="AV77" s="259"/>
      <c r="AW77" s="224"/>
      <c r="AX77" s="224"/>
      <c r="AY77" s="224"/>
      <c r="AZ77" s="224"/>
      <c r="BA77" s="224"/>
      <c r="BB77" s="267"/>
      <c r="BC77" s="237"/>
      <c r="BD77" s="260"/>
    </row>
    <row r="78" spans="1:56" ht="15.75" hidden="1" customHeight="1" outlineLevel="1" x14ac:dyDescent="0.25">
      <c r="A78" s="122" t="s">
        <v>225</v>
      </c>
      <c r="B78" s="141" t="s">
        <v>119</v>
      </c>
      <c r="C78" s="122"/>
      <c r="D78" s="122"/>
      <c r="E78" s="127"/>
      <c r="F78" s="127"/>
      <c r="G78" s="123"/>
      <c r="H78" s="123"/>
      <c r="I78" s="179"/>
      <c r="J78" s="179"/>
      <c r="K78" s="177"/>
      <c r="L78" s="176"/>
      <c r="M78" s="176"/>
      <c r="N78" s="176"/>
      <c r="O78" s="179"/>
      <c r="P78" s="65"/>
      <c r="Q78" s="126">
        <v>0</v>
      </c>
      <c r="R78" s="126">
        <v>0.20886353999999999</v>
      </c>
      <c r="S78" s="217">
        <f t="shared" si="2"/>
        <v>0.20886353999999999</v>
      </c>
      <c r="T78" s="126">
        <v>0</v>
      </c>
      <c r="U78" s="229"/>
      <c r="V78" s="178"/>
      <c r="W78" s="224"/>
      <c r="X78" s="224"/>
      <c r="Y78" s="224"/>
      <c r="Z78" s="224"/>
      <c r="AA78" s="224"/>
      <c r="AB78" s="224"/>
      <c r="AC78" s="95"/>
      <c r="AD78" s="113"/>
      <c r="AE78" s="113"/>
      <c r="AF78" s="113"/>
      <c r="AG78" s="180"/>
      <c r="AH78" s="180"/>
      <c r="AI78" s="180"/>
      <c r="AJ78" s="224"/>
      <c r="AK78" s="224"/>
      <c r="AL78" s="224"/>
      <c r="AM78" s="224"/>
      <c r="AN78" s="224"/>
      <c r="AO78" s="125"/>
      <c r="AP78" s="125">
        <v>0</v>
      </c>
      <c r="AQ78" s="125">
        <v>0.20886353999999999</v>
      </c>
      <c r="AR78" s="125">
        <v>0</v>
      </c>
      <c r="AS78" s="168">
        <f t="shared" si="3"/>
        <v>0.20886353999999999</v>
      </c>
      <c r="AT78" s="224"/>
      <c r="AU78" s="224"/>
      <c r="AV78" s="259"/>
      <c r="AW78" s="224"/>
      <c r="AX78" s="224"/>
      <c r="AY78" s="224"/>
      <c r="AZ78" s="224"/>
      <c r="BA78" s="224"/>
      <c r="BB78" s="267"/>
      <c r="BC78" s="237"/>
      <c r="BD78" s="260"/>
    </row>
    <row r="79" spans="1:56" ht="15.75" hidden="1" customHeight="1" outlineLevel="1" x14ac:dyDescent="0.25">
      <c r="A79" s="122" t="s">
        <v>226</v>
      </c>
      <c r="B79" s="141"/>
      <c r="C79" s="122"/>
      <c r="D79" s="122"/>
      <c r="E79" s="127"/>
      <c r="F79" s="127"/>
      <c r="G79" s="123"/>
      <c r="H79" s="123"/>
      <c r="I79" s="179"/>
      <c r="J79" s="179"/>
      <c r="K79" s="177"/>
      <c r="L79" s="176"/>
      <c r="M79" s="176"/>
      <c r="N79" s="176"/>
      <c r="O79" s="179"/>
      <c r="P79" s="65"/>
      <c r="Q79" s="126">
        <v>0</v>
      </c>
      <c r="R79" s="126">
        <v>7.626103999999999E-3</v>
      </c>
      <c r="S79" s="217">
        <f t="shared" si="2"/>
        <v>7.626103999999999E-3</v>
      </c>
      <c r="T79" s="126">
        <v>2.5170815999999999E-2</v>
      </c>
      <c r="U79" s="229"/>
      <c r="V79" s="178"/>
      <c r="W79" s="224"/>
      <c r="X79" s="224"/>
      <c r="Y79" s="224"/>
      <c r="Z79" s="224"/>
      <c r="AA79" s="224"/>
      <c r="AB79" s="224"/>
      <c r="AC79" s="95"/>
      <c r="AD79" s="113"/>
      <c r="AE79" s="113"/>
      <c r="AF79" s="113"/>
      <c r="AG79" s="180"/>
      <c r="AH79" s="180"/>
      <c r="AI79" s="180"/>
      <c r="AJ79" s="224"/>
      <c r="AK79" s="224"/>
      <c r="AL79" s="224"/>
      <c r="AM79" s="224"/>
      <c r="AN79" s="224"/>
      <c r="AO79" s="125"/>
      <c r="AP79" s="125">
        <v>0</v>
      </c>
      <c r="AQ79" s="125">
        <v>7.626103999999999E-3</v>
      </c>
      <c r="AR79" s="125">
        <v>2.5170815999999999E-2</v>
      </c>
      <c r="AS79" s="168">
        <f t="shared" si="3"/>
        <v>3.279692E-2</v>
      </c>
      <c r="AT79" s="224"/>
      <c r="AU79" s="224"/>
      <c r="AV79" s="259"/>
      <c r="AW79" s="224"/>
      <c r="AX79" s="224"/>
      <c r="AY79" s="224"/>
      <c r="AZ79" s="224"/>
      <c r="BA79" s="224"/>
      <c r="BB79" s="267"/>
      <c r="BC79" s="237"/>
      <c r="BD79" s="260"/>
    </row>
    <row r="80" spans="1:56" ht="47.25" hidden="1" customHeight="1" outlineLevel="1" x14ac:dyDescent="0.25">
      <c r="A80" s="122" t="s">
        <v>227</v>
      </c>
      <c r="B80" s="141" t="s">
        <v>120</v>
      </c>
      <c r="C80" s="122"/>
      <c r="D80" s="122"/>
      <c r="E80" s="127"/>
      <c r="F80" s="127"/>
      <c r="G80" s="123"/>
      <c r="H80" s="123"/>
      <c r="I80" s="179"/>
      <c r="J80" s="179"/>
      <c r="K80" s="177"/>
      <c r="L80" s="176"/>
      <c r="M80" s="176"/>
      <c r="N80" s="176"/>
      <c r="O80" s="179"/>
      <c r="P80" s="65"/>
      <c r="Q80" s="126">
        <v>0</v>
      </c>
      <c r="R80" s="126">
        <v>0.82825568799999993</v>
      </c>
      <c r="S80" s="217">
        <f t="shared" si="2"/>
        <v>0.82825568799999993</v>
      </c>
      <c r="T80" s="126">
        <v>0</v>
      </c>
      <c r="U80" s="229"/>
      <c r="V80" s="178"/>
      <c r="W80" s="224"/>
      <c r="X80" s="224"/>
      <c r="Y80" s="224"/>
      <c r="Z80" s="224"/>
      <c r="AA80" s="224"/>
      <c r="AB80" s="224"/>
      <c r="AC80" s="95"/>
      <c r="AD80" s="113"/>
      <c r="AE80" s="113"/>
      <c r="AF80" s="113"/>
      <c r="AG80" s="180"/>
      <c r="AH80" s="180"/>
      <c r="AI80" s="180"/>
      <c r="AJ80" s="224"/>
      <c r="AK80" s="224"/>
      <c r="AL80" s="224"/>
      <c r="AM80" s="224"/>
      <c r="AN80" s="224"/>
      <c r="AO80" s="125"/>
      <c r="AP80" s="125">
        <v>0</v>
      </c>
      <c r="AQ80" s="125">
        <v>0.82825568799999993</v>
      </c>
      <c r="AR80" s="125">
        <v>0</v>
      </c>
      <c r="AS80" s="168">
        <f t="shared" si="3"/>
        <v>0.82825568799999993</v>
      </c>
      <c r="AT80" s="224"/>
      <c r="AU80" s="224"/>
      <c r="AV80" s="259"/>
      <c r="AW80" s="224"/>
      <c r="AX80" s="224"/>
      <c r="AY80" s="224"/>
      <c r="AZ80" s="224"/>
      <c r="BA80" s="224"/>
      <c r="BB80" s="267"/>
      <c r="BC80" s="237"/>
      <c r="BD80" s="260"/>
    </row>
    <row r="81" spans="1:56" ht="47.25" hidden="1" customHeight="1" outlineLevel="1" x14ac:dyDescent="0.25">
      <c r="A81" s="122" t="s">
        <v>228</v>
      </c>
      <c r="B81" s="141" t="s">
        <v>265</v>
      </c>
      <c r="C81" s="122"/>
      <c r="D81" s="122"/>
      <c r="E81" s="127"/>
      <c r="F81" s="127"/>
      <c r="G81" s="123"/>
      <c r="H81" s="123"/>
      <c r="I81" s="179"/>
      <c r="J81" s="179"/>
      <c r="K81" s="177"/>
      <c r="L81" s="176"/>
      <c r="M81" s="176"/>
      <c r="N81" s="176"/>
      <c r="O81" s="179"/>
      <c r="P81" s="65"/>
      <c r="Q81" s="126">
        <v>0</v>
      </c>
      <c r="R81" s="126">
        <v>1.116752</v>
      </c>
      <c r="S81" s="217">
        <f t="shared" si="2"/>
        <v>1.116752</v>
      </c>
      <c r="T81" s="126">
        <v>0</v>
      </c>
      <c r="U81" s="229"/>
      <c r="V81" s="178"/>
      <c r="W81" s="224"/>
      <c r="X81" s="224"/>
      <c r="Y81" s="224"/>
      <c r="Z81" s="224"/>
      <c r="AA81" s="224"/>
      <c r="AB81" s="224"/>
      <c r="AC81" s="95"/>
      <c r="AD81" s="113"/>
      <c r="AE81" s="113"/>
      <c r="AF81" s="113"/>
      <c r="AG81" s="180"/>
      <c r="AH81" s="180"/>
      <c r="AI81" s="180"/>
      <c r="AJ81" s="224"/>
      <c r="AK81" s="224"/>
      <c r="AL81" s="224"/>
      <c r="AM81" s="224"/>
      <c r="AN81" s="224"/>
      <c r="AO81" s="125"/>
      <c r="AP81" s="125">
        <v>0</v>
      </c>
      <c r="AQ81" s="125">
        <v>1.116752</v>
      </c>
      <c r="AR81" s="125">
        <v>0</v>
      </c>
      <c r="AS81" s="168">
        <f t="shared" si="3"/>
        <v>1.116752</v>
      </c>
      <c r="AT81" s="224"/>
      <c r="AU81" s="224"/>
      <c r="AV81" s="259"/>
      <c r="AW81" s="224"/>
      <c r="AX81" s="224"/>
      <c r="AY81" s="224"/>
      <c r="AZ81" s="224"/>
      <c r="BA81" s="224"/>
      <c r="BB81" s="267"/>
      <c r="BC81" s="237"/>
      <c r="BD81" s="260"/>
    </row>
    <row r="82" spans="1:56" ht="78.75" hidden="1" customHeight="1" outlineLevel="1" x14ac:dyDescent="0.25">
      <c r="A82" s="122" t="s">
        <v>229</v>
      </c>
      <c r="B82" s="141" t="s">
        <v>121</v>
      </c>
      <c r="C82" s="122"/>
      <c r="D82" s="122"/>
      <c r="E82" s="127"/>
      <c r="F82" s="127"/>
      <c r="G82" s="123"/>
      <c r="H82" s="123"/>
      <c r="I82" s="179"/>
      <c r="J82" s="179"/>
      <c r="K82" s="177"/>
      <c r="L82" s="176"/>
      <c r="M82" s="176"/>
      <c r="N82" s="176"/>
      <c r="O82" s="179"/>
      <c r="P82" s="65"/>
      <c r="Q82" s="126">
        <v>0</v>
      </c>
      <c r="R82" s="126">
        <v>0.62624821100000005</v>
      </c>
      <c r="S82" s="217">
        <f t="shared" si="2"/>
        <v>0.62624821100000005</v>
      </c>
      <c r="T82" s="126">
        <v>0.55655287199999992</v>
      </c>
      <c r="U82" s="229"/>
      <c r="V82" s="178">
        <v>0.55655287199999992</v>
      </c>
      <c r="W82" s="224"/>
      <c r="X82" s="224"/>
      <c r="Y82" s="224"/>
      <c r="Z82" s="224"/>
      <c r="AA82" s="224"/>
      <c r="AB82" s="224"/>
      <c r="AC82" s="95"/>
      <c r="AD82" s="113"/>
      <c r="AE82" s="113"/>
      <c r="AF82" s="113"/>
      <c r="AG82" s="180"/>
      <c r="AH82" s="180"/>
      <c r="AI82" s="180"/>
      <c r="AJ82" s="224"/>
      <c r="AK82" s="224"/>
      <c r="AL82" s="224"/>
      <c r="AM82" s="224"/>
      <c r="AN82" s="224"/>
      <c r="AO82" s="125"/>
      <c r="AP82" s="125">
        <v>0</v>
      </c>
      <c r="AQ82" s="125">
        <v>0.62624821100000005</v>
      </c>
      <c r="AR82" s="125"/>
      <c r="AS82" s="168">
        <f t="shared" si="3"/>
        <v>0.62624821100000005</v>
      </c>
      <c r="AT82" s="222"/>
      <c r="AU82" s="269">
        <v>0.55655287199999992</v>
      </c>
      <c r="AV82" s="259"/>
      <c r="AW82" s="224"/>
      <c r="AX82" s="224"/>
      <c r="AY82" s="224"/>
      <c r="AZ82" s="224"/>
      <c r="BA82" s="224"/>
      <c r="BB82" s="267"/>
      <c r="BC82" s="237"/>
      <c r="BD82" s="260"/>
    </row>
    <row r="83" spans="1:56" ht="15.75" hidden="1" customHeight="1" outlineLevel="1" x14ac:dyDescent="0.25">
      <c r="A83" s="122" t="s">
        <v>230</v>
      </c>
      <c r="B83" s="141" t="s">
        <v>122</v>
      </c>
      <c r="C83" s="122"/>
      <c r="D83" s="122"/>
      <c r="E83" s="127"/>
      <c r="F83" s="127"/>
      <c r="G83" s="123"/>
      <c r="H83" s="123"/>
      <c r="I83" s="179"/>
      <c r="J83" s="179"/>
      <c r="K83" s="177"/>
      <c r="L83" s="176"/>
      <c r="M83" s="176"/>
      <c r="N83" s="176"/>
      <c r="O83" s="179"/>
      <c r="P83" s="65"/>
      <c r="Q83" s="126">
        <v>0</v>
      </c>
      <c r="R83" s="126">
        <v>0</v>
      </c>
      <c r="S83" s="217">
        <f t="shared" si="2"/>
        <v>0</v>
      </c>
      <c r="T83" s="126">
        <v>0.31859999999999999</v>
      </c>
      <c r="U83" s="229"/>
      <c r="V83" s="178"/>
      <c r="W83" s="224"/>
      <c r="X83" s="224"/>
      <c r="Y83" s="224"/>
      <c r="Z83" s="224"/>
      <c r="AA83" s="224"/>
      <c r="AB83" s="224"/>
      <c r="AC83" s="95"/>
      <c r="AD83" s="113"/>
      <c r="AE83" s="113"/>
      <c r="AF83" s="113"/>
      <c r="AG83" s="180"/>
      <c r="AH83" s="180"/>
      <c r="AI83" s="180"/>
      <c r="AJ83" s="224"/>
      <c r="AK83" s="224"/>
      <c r="AL83" s="224"/>
      <c r="AM83" s="224"/>
      <c r="AN83" s="224"/>
      <c r="AO83" s="125"/>
      <c r="AP83" s="125">
        <v>0</v>
      </c>
      <c r="AQ83" s="125">
        <v>0</v>
      </c>
      <c r="AR83" s="125">
        <v>0.31859999999999999</v>
      </c>
      <c r="AS83" s="168">
        <f t="shared" si="3"/>
        <v>0.31859999999999999</v>
      </c>
      <c r="AT83" s="224"/>
      <c r="AU83" s="224"/>
      <c r="AV83" s="259"/>
      <c r="AW83" s="224"/>
      <c r="AX83" s="224"/>
      <c r="AY83" s="224"/>
      <c r="AZ83" s="224"/>
      <c r="BA83" s="224"/>
      <c r="BB83" s="267"/>
      <c r="BC83" s="237"/>
      <c r="BD83" s="260"/>
    </row>
    <row r="84" spans="1:56" ht="31.5" hidden="1" customHeight="1" outlineLevel="1" x14ac:dyDescent="0.25">
      <c r="A84" s="122" t="s">
        <v>231</v>
      </c>
      <c r="B84" s="141" t="s">
        <v>248</v>
      </c>
      <c r="C84" s="122"/>
      <c r="D84" s="122"/>
      <c r="E84" s="127"/>
      <c r="F84" s="127"/>
      <c r="G84" s="123"/>
      <c r="H84" s="123"/>
      <c r="I84" s="179"/>
      <c r="J84" s="179"/>
      <c r="K84" s="177"/>
      <c r="L84" s="176"/>
      <c r="M84" s="176"/>
      <c r="N84" s="176"/>
      <c r="O84" s="179"/>
      <c r="P84" s="65"/>
      <c r="Q84" s="126">
        <v>0</v>
      </c>
      <c r="R84" s="126">
        <v>0.46494360000000001</v>
      </c>
      <c r="S84" s="217">
        <f t="shared" si="2"/>
        <v>0.46494360000000001</v>
      </c>
      <c r="T84" s="126">
        <v>0</v>
      </c>
      <c r="U84" s="229"/>
      <c r="V84" s="178"/>
      <c r="W84" s="224"/>
      <c r="X84" s="224"/>
      <c r="Y84" s="224"/>
      <c r="Z84" s="224"/>
      <c r="AA84" s="224"/>
      <c r="AB84" s="224"/>
      <c r="AC84" s="95"/>
      <c r="AD84" s="113"/>
      <c r="AE84" s="113"/>
      <c r="AF84" s="113"/>
      <c r="AG84" s="180"/>
      <c r="AH84" s="180"/>
      <c r="AI84" s="180"/>
      <c r="AJ84" s="224"/>
      <c r="AK84" s="224"/>
      <c r="AL84" s="224"/>
      <c r="AM84" s="224"/>
      <c r="AN84" s="224"/>
      <c r="AO84" s="125"/>
      <c r="AP84" s="125">
        <v>0</v>
      </c>
      <c r="AQ84" s="125">
        <v>0.46494360000000001</v>
      </c>
      <c r="AR84" s="125">
        <v>0</v>
      </c>
      <c r="AS84" s="168">
        <f t="shared" si="3"/>
        <v>0.46494360000000001</v>
      </c>
      <c r="AT84" s="224"/>
      <c r="AU84" s="224"/>
      <c r="AV84" s="259"/>
      <c r="AW84" s="224"/>
      <c r="AX84" s="224"/>
      <c r="AY84" s="224"/>
      <c r="AZ84" s="224"/>
      <c r="BA84" s="224"/>
      <c r="BB84" s="267"/>
      <c r="BC84" s="237"/>
      <c r="BD84" s="260"/>
    </row>
    <row r="85" spans="1:56" ht="47.25" hidden="1" customHeight="1" outlineLevel="1" x14ac:dyDescent="0.25">
      <c r="A85" s="122" t="s">
        <v>232</v>
      </c>
      <c r="B85" s="141" t="s">
        <v>123</v>
      </c>
      <c r="C85" s="122"/>
      <c r="D85" s="122"/>
      <c r="E85" s="127"/>
      <c r="F85" s="127"/>
      <c r="G85" s="123"/>
      <c r="H85" s="123"/>
      <c r="I85" s="179"/>
      <c r="J85" s="179"/>
      <c r="K85" s="177"/>
      <c r="L85" s="176"/>
      <c r="M85" s="176"/>
      <c r="N85" s="176"/>
      <c r="O85" s="179"/>
      <c r="P85" s="65"/>
      <c r="Q85" s="126">
        <v>0</v>
      </c>
      <c r="R85" s="126">
        <v>0</v>
      </c>
      <c r="S85" s="217">
        <f t="shared" si="2"/>
        <v>0</v>
      </c>
      <c r="T85" s="126">
        <v>0.83656205800000005</v>
      </c>
      <c r="U85" s="229"/>
      <c r="V85" s="178"/>
      <c r="W85" s="224"/>
      <c r="X85" s="224"/>
      <c r="Y85" s="224"/>
      <c r="Z85" s="224"/>
      <c r="AA85" s="224"/>
      <c r="AB85" s="224"/>
      <c r="AC85" s="95"/>
      <c r="AD85" s="113"/>
      <c r="AE85" s="113"/>
      <c r="AF85" s="113"/>
      <c r="AG85" s="180"/>
      <c r="AH85" s="180"/>
      <c r="AI85" s="180"/>
      <c r="AJ85" s="224"/>
      <c r="AK85" s="224"/>
      <c r="AL85" s="224"/>
      <c r="AM85" s="224"/>
      <c r="AN85" s="224"/>
      <c r="AO85" s="125"/>
      <c r="AP85" s="125">
        <v>0</v>
      </c>
      <c r="AQ85" s="125">
        <v>0</v>
      </c>
      <c r="AR85" s="125">
        <v>0.83656205800000005</v>
      </c>
      <c r="AS85" s="168">
        <f t="shared" si="3"/>
        <v>0.83656205800000005</v>
      </c>
      <c r="AT85" s="224"/>
      <c r="AU85" s="224"/>
      <c r="AV85" s="259"/>
      <c r="AW85" s="224"/>
      <c r="AX85" s="224"/>
      <c r="AY85" s="224"/>
      <c r="AZ85" s="224"/>
      <c r="BA85" s="224"/>
      <c r="BB85" s="267"/>
      <c r="BC85" s="237"/>
      <c r="BD85" s="260"/>
    </row>
    <row r="86" spans="1:56" ht="47.25" hidden="1" customHeight="1" outlineLevel="1" x14ac:dyDescent="0.25">
      <c r="A86" s="122" t="s">
        <v>233</v>
      </c>
      <c r="B86" s="141" t="s">
        <v>124</v>
      </c>
      <c r="C86" s="122"/>
      <c r="D86" s="122"/>
      <c r="E86" s="127"/>
      <c r="F86" s="127"/>
      <c r="G86" s="123"/>
      <c r="H86" s="123"/>
      <c r="I86" s="179"/>
      <c r="J86" s="179"/>
      <c r="K86" s="177"/>
      <c r="L86" s="176"/>
      <c r="M86" s="176"/>
      <c r="N86" s="176"/>
      <c r="O86" s="179"/>
      <c r="P86" s="65"/>
      <c r="Q86" s="126">
        <v>0</v>
      </c>
      <c r="R86" s="126">
        <v>0</v>
      </c>
      <c r="S86" s="217">
        <f t="shared" si="2"/>
        <v>0</v>
      </c>
      <c r="T86" s="126">
        <v>1.0093247999999999</v>
      </c>
      <c r="U86" s="229"/>
      <c r="V86" s="178"/>
      <c r="W86" s="224"/>
      <c r="X86" s="224"/>
      <c r="Y86" s="224"/>
      <c r="Z86" s="224"/>
      <c r="AA86" s="224"/>
      <c r="AB86" s="224"/>
      <c r="AC86" s="95"/>
      <c r="AD86" s="113"/>
      <c r="AE86" s="113"/>
      <c r="AF86" s="113"/>
      <c r="AG86" s="180"/>
      <c r="AH86" s="180"/>
      <c r="AI86" s="180"/>
      <c r="AJ86" s="224"/>
      <c r="AK86" s="224"/>
      <c r="AL86" s="224"/>
      <c r="AM86" s="224"/>
      <c r="AN86" s="224"/>
      <c r="AO86" s="125"/>
      <c r="AP86" s="125">
        <v>0</v>
      </c>
      <c r="AQ86" s="125">
        <v>0</v>
      </c>
      <c r="AR86" s="125">
        <v>1.0093247999999999</v>
      </c>
      <c r="AS86" s="168">
        <f t="shared" si="3"/>
        <v>1.0093247999999999</v>
      </c>
      <c r="AT86" s="224"/>
      <c r="AU86" s="224"/>
      <c r="AV86" s="259"/>
      <c r="AW86" s="224"/>
      <c r="AX86" s="224"/>
      <c r="AY86" s="224"/>
      <c r="AZ86" s="224"/>
      <c r="BA86" s="224"/>
      <c r="BB86" s="267"/>
      <c r="BC86" s="237"/>
      <c r="BD86" s="260"/>
    </row>
    <row r="87" spans="1:56" ht="31.5" hidden="1" customHeight="1" outlineLevel="1" x14ac:dyDescent="0.25">
      <c r="A87" s="122" t="s">
        <v>234</v>
      </c>
      <c r="B87" s="141" t="s">
        <v>125</v>
      </c>
      <c r="C87" s="122"/>
      <c r="D87" s="122"/>
      <c r="E87" s="127"/>
      <c r="F87" s="127"/>
      <c r="G87" s="123"/>
      <c r="H87" s="123"/>
      <c r="I87" s="179"/>
      <c r="J87" s="179"/>
      <c r="K87" s="177"/>
      <c r="L87" s="176"/>
      <c r="M87" s="176"/>
      <c r="N87" s="176"/>
      <c r="O87" s="179"/>
      <c r="P87" s="65"/>
      <c r="Q87" s="126">
        <v>0</v>
      </c>
      <c r="R87" s="126">
        <v>0</v>
      </c>
      <c r="S87" s="217">
        <f t="shared" si="2"/>
        <v>0</v>
      </c>
      <c r="T87" s="125">
        <v>0.39813295500000001</v>
      </c>
      <c r="U87" s="229"/>
      <c r="V87" s="178"/>
      <c r="W87" s="224"/>
      <c r="X87" s="224"/>
      <c r="Y87" s="224"/>
      <c r="Z87" s="224"/>
      <c r="AA87" s="224"/>
      <c r="AB87" s="224"/>
      <c r="AC87" s="95"/>
      <c r="AD87" s="113"/>
      <c r="AE87" s="113"/>
      <c r="AF87" s="113"/>
      <c r="AG87" s="180"/>
      <c r="AH87" s="180"/>
      <c r="AI87" s="180"/>
      <c r="AJ87" s="224"/>
      <c r="AK87" s="224"/>
      <c r="AL87" s="224"/>
      <c r="AM87" s="224"/>
      <c r="AN87" s="224"/>
      <c r="AO87" s="125"/>
      <c r="AP87" s="125">
        <v>0</v>
      </c>
      <c r="AQ87" s="125">
        <v>0</v>
      </c>
      <c r="AR87" s="125">
        <v>0.39813295500000001</v>
      </c>
      <c r="AS87" s="168">
        <f t="shared" si="3"/>
        <v>0.39813295500000001</v>
      </c>
      <c r="AT87" s="224"/>
      <c r="AU87" s="224"/>
      <c r="AV87" s="259"/>
      <c r="AW87" s="224"/>
      <c r="AX87" s="224"/>
      <c r="AY87" s="224"/>
      <c r="AZ87" s="224"/>
      <c r="BA87" s="224"/>
      <c r="BB87" s="267"/>
      <c r="BC87" s="237"/>
      <c r="BD87" s="260"/>
    </row>
    <row r="88" spans="1:56" ht="47.25" hidden="1" customHeight="1" outlineLevel="1" x14ac:dyDescent="0.25">
      <c r="A88" s="122" t="s">
        <v>235</v>
      </c>
      <c r="B88" s="141" t="s">
        <v>126</v>
      </c>
      <c r="C88" s="122"/>
      <c r="D88" s="122"/>
      <c r="E88" s="127"/>
      <c r="F88" s="127"/>
      <c r="G88" s="123"/>
      <c r="H88" s="123"/>
      <c r="I88" s="179"/>
      <c r="J88" s="179"/>
      <c r="K88" s="177"/>
      <c r="L88" s="176"/>
      <c r="M88" s="176"/>
      <c r="N88" s="176"/>
      <c r="O88" s="179"/>
      <c r="P88" s="65"/>
      <c r="Q88" s="126">
        <v>0</v>
      </c>
      <c r="R88" s="126">
        <v>0</v>
      </c>
      <c r="S88" s="217">
        <f t="shared" si="2"/>
        <v>0</v>
      </c>
      <c r="T88" s="126">
        <v>0.42626320000000001</v>
      </c>
      <c r="U88" s="229">
        <v>1.05728E-2</v>
      </c>
      <c r="V88" s="178"/>
      <c r="W88" s="224"/>
      <c r="X88" s="224"/>
      <c r="Y88" s="224"/>
      <c r="Z88" s="224"/>
      <c r="AA88" s="224"/>
      <c r="AB88" s="224"/>
      <c r="AC88" s="95"/>
      <c r="AD88" s="113"/>
      <c r="AE88" s="113"/>
      <c r="AF88" s="113"/>
      <c r="AG88" s="180"/>
      <c r="AH88" s="180"/>
      <c r="AI88" s="180"/>
      <c r="AJ88" s="224"/>
      <c r="AK88" s="224"/>
      <c r="AL88" s="224"/>
      <c r="AM88" s="224"/>
      <c r="AN88" s="224"/>
      <c r="AO88" s="125"/>
      <c r="AP88" s="125">
        <v>0</v>
      </c>
      <c r="AQ88" s="125">
        <v>0</v>
      </c>
      <c r="AR88" s="125">
        <v>0.42626320000000001</v>
      </c>
      <c r="AS88" s="168">
        <f t="shared" si="3"/>
        <v>0.42626320000000001</v>
      </c>
      <c r="AT88" s="268">
        <v>1.05728E-2</v>
      </c>
      <c r="AU88" s="224"/>
      <c r="AV88" s="259"/>
      <c r="AW88" s="224"/>
      <c r="AX88" s="224"/>
      <c r="AY88" s="224"/>
      <c r="AZ88" s="224"/>
      <c r="BA88" s="224"/>
      <c r="BB88" s="267"/>
      <c r="BC88" s="237"/>
      <c r="BD88" s="260"/>
    </row>
    <row r="89" spans="1:56" ht="47.25" hidden="1" customHeight="1" outlineLevel="1" x14ac:dyDescent="0.25">
      <c r="A89" s="122" t="s">
        <v>236</v>
      </c>
      <c r="B89" s="141" t="s">
        <v>127</v>
      </c>
      <c r="C89" s="122"/>
      <c r="D89" s="122"/>
      <c r="E89" s="127"/>
      <c r="F89" s="127"/>
      <c r="G89" s="123"/>
      <c r="H89" s="123"/>
      <c r="I89" s="179"/>
      <c r="J89" s="179"/>
      <c r="K89" s="177"/>
      <c r="L89" s="176"/>
      <c r="M89" s="176"/>
      <c r="N89" s="176"/>
      <c r="O89" s="179"/>
      <c r="P89" s="65"/>
      <c r="Q89" s="126">
        <v>0</v>
      </c>
      <c r="R89" s="126">
        <v>0</v>
      </c>
      <c r="S89" s="217">
        <f t="shared" si="2"/>
        <v>0</v>
      </c>
      <c r="T89" s="126">
        <v>1.12555008</v>
      </c>
      <c r="U89" s="229"/>
      <c r="V89" s="178"/>
      <c r="W89" s="224"/>
      <c r="X89" s="224"/>
      <c r="Y89" s="224"/>
      <c r="Z89" s="224"/>
      <c r="AA89" s="224"/>
      <c r="AB89" s="224"/>
      <c r="AC89" s="95"/>
      <c r="AD89" s="113"/>
      <c r="AE89" s="113"/>
      <c r="AF89" s="113"/>
      <c r="AG89" s="180"/>
      <c r="AH89" s="180"/>
      <c r="AI89" s="180"/>
      <c r="AJ89" s="224"/>
      <c r="AK89" s="224"/>
      <c r="AL89" s="224"/>
      <c r="AM89" s="224"/>
      <c r="AN89" s="224"/>
      <c r="AO89" s="125"/>
      <c r="AP89" s="125">
        <v>0</v>
      </c>
      <c r="AQ89" s="125">
        <v>0</v>
      </c>
      <c r="AR89" s="125">
        <v>1.12555008</v>
      </c>
      <c r="AS89" s="168">
        <f t="shared" si="3"/>
        <v>1.12555008</v>
      </c>
      <c r="AT89" s="224"/>
      <c r="AU89" s="224"/>
      <c r="AV89" s="259"/>
      <c r="AW89" s="224"/>
      <c r="AX89" s="224"/>
      <c r="AY89" s="224"/>
      <c r="AZ89" s="224"/>
      <c r="BA89" s="224"/>
      <c r="BB89" s="267"/>
      <c r="BC89" s="237"/>
      <c r="BD89" s="260"/>
    </row>
    <row r="90" spans="1:56" ht="15.75" hidden="1" customHeight="1" outlineLevel="1" x14ac:dyDescent="0.25">
      <c r="A90" s="122" t="s">
        <v>237</v>
      </c>
      <c r="B90" s="141" t="s">
        <v>128</v>
      </c>
      <c r="C90" s="122"/>
      <c r="D90" s="122"/>
      <c r="E90" s="127"/>
      <c r="F90" s="127"/>
      <c r="G90" s="123"/>
      <c r="H90" s="123"/>
      <c r="I90" s="179"/>
      <c r="J90" s="179"/>
      <c r="K90" s="177"/>
      <c r="L90" s="176"/>
      <c r="M90" s="176"/>
      <c r="N90" s="176"/>
      <c r="O90" s="179"/>
      <c r="P90" s="65"/>
      <c r="Q90" s="126">
        <v>0</v>
      </c>
      <c r="R90" s="126">
        <v>0</v>
      </c>
      <c r="S90" s="217">
        <f t="shared" si="2"/>
        <v>0</v>
      </c>
      <c r="T90" s="126">
        <v>0.36029057999999997</v>
      </c>
      <c r="U90" s="229"/>
      <c r="V90" s="178"/>
      <c r="W90" s="224"/>
      <c r="X90" s="224"/>
      <c r="Y90" s="224"/>
      <c r="Z90" s="224"/>
      <c r="AA90" s="224"/>
      <c r="AB90" s="224"/>
      <c r="AC90" s="95"/>
      <c r="AD90" s="113"/>
      <c r="AE90" s="113"/>
      <c r="AF90" s="113"/>
      <c r="AG90" s="180"/>
      <c r="AH90" s="180"/>
      <c r="AI90" s="180"/>
      <c r="AJ90" s="224"/>
      <c r="AK90" s="224"/>
      <c r="AL90" s="224"/>
      <c r="AM90" s="224"/>
      <c r="AN90" s="224"/>
      <c r="AO90" s="125"/>
      <c r="AP90" s="125">
        <v>0</v>
      </c>
      <c r="AQ90" s="125">
        <v>0</v>
      </c>
      <c r="AR90" s="125">
        <v>0.36029057999999997</v>
      </c>
      <c r="AS90" s="168">
        <f t="shared" si="3"/>
        <v>0.36029057999999997</v>
      </c>
      <c r="AT90" s="224"/>
      <c r="AU90" s="224"/>
      <c r="AV90" s="259"/>
      <c r="AW90" s="224"/>
      <c r="AX90" s="224"/>
      <c r="AY90" s="224"/>
      <c r="AZ90" s="224"/>
      <c r="BA90" s="224"/>
      <c r="BB90" s="267"/>
      <c r="BC90" s="237"/>
      <c r="BD90" s="260"/>
    </row>
    <row r="91" spans="1:56" ht="31.5" hidden="1" customHeight="1" outlineLevel="1" x14ac:dyDescent="0.25">
      <c r="A91" s="122" t="s">
        <v>238</v>
      </c>
      <c r="B91" s="141" t="s">
        <v>266</v>
      </c>
      <c r="C91" s="122"/>
      <c r="D91" s="122"/>
      <c r="E91" s="127"/>
      <c r="F91" s="127"/>
      <c r="G91" s="123"/>
      <c r="H91" s="123"/>
      <c r="I91" s="179"/>
      <c r="J91" s="179"/>
      <c r="K91" s="177"/>
      <c r="L91" s="176"/>
      <c r="M91" s="176"/>
      <c r="N91" s="176"/>
      <c r="O91" s="179"/>
      <c r="P91" s="65"/>
      <c r="Q91" s="126">
        <v>0</v>
      </c>
      <c r="R91" s="126">
        <v>0</v>
      </c>
      <c r="S91" s="217">
        <f t="shared" si="2"/>
        <v>0</v>
      </c>
      <c r="T91" s="126">
        <v>0.1888</v>
      </c>
      <c r="U91" s="229"/>
      <c r="V91" s="178"/>
      <c r="W91" s="224"/>
      <c r="X91" s="224"/>
      <c r="Y91" s="224"/>
      <c r="Z91" s="224"/>
      <c r="AA91" s="224"/>
      <c r="AB91" s="224"/>
      <c r="AC91" s="95"/>
      <c r="AD91" s="113"/>
      <c r="AE91" s="113"/>
      <c r="AF91" s="113"/>
      <c r="AG91" s="180"/>
      <c r="AH91" s="180"/>
      <c r="AI91" s="180"/>
      <c r="AJ91" s="224"/>
      <c r="AK91" s="224"/>
      <c r="AL91" s="224"/>
      <c r="AM91" s="224"/>
      <c r="AN91" s="224"/>
      <c r="AO91" s="125"/>
      <c r="AP91" s="125">
        <v>0</v>
      </c>
      <c r="AQ91" s="125">
        <v>0</v>
      </c>
      <c r="AR91" s="125">
        <v>0.1888</v>
      </c>
      <c r="AS91" s="168">
        <f t="shared" si="3"/>
        <v>0.1888</v>
      </c>
      <c r="AT91" s="224"/>
      <c r="AU91" s="224"/>
      <c r="AV91" s="259"/>
      <c r="AW91" s="224"/>
      <c r="AX91" s="224"/>
      <c r="AY91" s="224"/>
      <c r="AZ91" s="224"/>
      <c r="BA91" s="224"/>
      <c r="BB91" s="267"/>
      <c r="BC91" s="237"/>
      <c r="BD91" s="260"/>
    </row>
    <row r="92" spans="1:56" ht="31.5" hidden="1" customHeight="1" outlineLevel="1" x14ac:dyDescent="0.25">
      <c r="A92" s="122" t="s">
        <v>239</v>
      </c>
      <c r="B92" s="141" t="s">
        <v>267</v>
      </c>
      <c r="C92" s="122"/>
      <c r="D92" s="122"/>
      <c r="E92" s="127"/>
      <c r="F92" s="127"/>
      <c r="G92" s="123"/>
      <c r="H92" s="123"/>
      <c r="I92" s="179"/>
      <c r="J92" s="179"/>
      <c r="K92" s="177"/>
      <c r="L92" s="176"/>
      <c r="M92" s="176"/>
      <c r="N92" s="176"/>
      <c r="O92" s="179"/>
      <c r="P92" s="65"/>
      <c r="Q92" s="126">
        <v>0</v>
      </c>
      <c r="R92" s="126">
        <v>0</v>
      </c>
      <c r="S92" s="217">
        <f t="shared" si="2"/>
        <v>0</v>
      </c>
      <c r="T92" s="126">
        <v>0.33865997999999997</v>
      </c>
      <c r="U92" s="229"/>
      <c r="V92" s="178"/>
      <c r="W92" s="224"/>
      <c r="X92" s="224"/>
      <c r="Y92" s="224"/>
      <c r="Z92" s="224"/>
      <c r="AA92" s="224"/>
      <c r="AB92" s="224"/>
      <c r="AC92" s="95"/>
      <c r="AD92" s="113"/>
      <c r="AE92" s="113"/>
      <c r="AF92" s="113"/>
      <c r="AG92" s="180"/>
      <c r="AH92" s="180"/>
      <c r="AI92" s="180"/>
      <c r="AJ92" s="224"/>
      <c r="AK92" s="224"/>
      <c r="AL92" s="224"/>
      <c r="AM92" s="224"/>
      <c r="AN92" s="224"/>
      <c r="AO92" s="125"/>
      <c r="AP92" s="125">
        <v>0</v>
      </c>
      <c r="AQ92" s="125">
        <v>0</v>
      </c>
      <c r="AR92" s="125">
        <v>0.33865997999999997</v>
      </c>
      <c r="AS92" s="168">
        <f t="shared" si="3"/>
        <v>0.33865997999999997</v>
      </c>
      <c r="AT92" s="224"/>
      <c r="AU92" s="224"/>
      <c r="AV92" s="259"/>
      <c r="AW92" s="224"/>
      <c r="AX92" s="224"/>
      <c r="AY92" s="224"/>
      <c r="AZ92" s="224"/>
      <c r="BA92" s="224"/>
      <c r="BB92" s="267"/>
      <c r="BC92" s="237"/>
      <c r="BD92" s="260"/>
    </row>
    <row r="93" spans="1:56" ht="31.5" hidden="1" customHeight="1" outlineLevel="1" x14ac:dyDescent="0.25">
      <c r="A93" s="122" t="s">
        <v>240</v>
      </c>
      <c r="B93" s="141" t="s">
        <v>268</v>
      </c>
      <c r="C93" s="122"/>
      <c r="D93" s="122"/>
      <c r="E93" s="127"/>
      <c r="F93" s="127"/>
      <c r="G93" s="123"/>
      <c r="H93" s="123"/>
      <c r="I93" s="179"/>
      <c r="J93" s="179"/>
      <c r="K93" s="177"/>
      <c r="L93" s="176"/>
      <c r="M93" s="176"/>
      <c r="N93" s="176"/>
      <c r="O93" s="179"/>
      <c r="P93" s="65"/>
      <c r="Q93" s="126">
        <v>0</v>
      </c>
      <c r="R93" s="126">
        <v>0</v>
      </c>
      <c r="S93" s="217">
        <f t="shared" si="2"/>
        <v>0</v>
      </c>
      <c r="T93" s="126">
        <v>0.58409999999999995</v>
      </c>
      <c r="U93" s="229"/>
      <c r="V93" s="178"/>
      <c r="W93" s="224"/>
      <c r="X93" s="224"/>
      <c r="Y93" s="224"/>
      <c r="Z93" s="224"/>
      <c r="AA93" s="224"/>
      <c r="AB93" s="224"/>
      <c r="AC93" s="95"/>
      <c r="AD93" s="113"/>
      <c r="AE93" s="113"/>
      <c r="AF93" s="113"/>
      <c r="AG93" s="180"/>
      <c r="AH93" s="180"/>
      <c r="AI93" s="180"/>
      <c r="AJ93" s="224"/>
      <c r="AK93" s="224"/>
      <c r="AL93" s="224"/>
      <c r="AM93" s="224"/>
      <c r="AN93" s="224"/>
      <c r="AO93" s="125"/>
      <c r="AP93" s="125">
        <v>0</v>
      </c>
      <c r="AQ93" s="125">
        <v>0</v>
      </c>
      <c r="AR93" s="125">
        <v>0.58409999999999995</v>
      </c>
      <c r="AS93" s="168">
        <f t="shared" si="3"/>
        <v>0.58409999999999995</v>
      </c>
      <c r="AT93" s="224"/>
      <c r="AU93" s="224"/>
      <c r="AV93" s="259"/>
      <c r="AW93" s="224"/>
      <c r="AX93" s="224"/>
      <c r="AY93" s="224"/>
      <c r="AZ93" s="224"/>
      <c r="BA93" s="224"/>
      <c r="BB93" s="267"/>
      <c r="BC93" s="237"/>
      <c r="BD93" s="260"/>
    </row>
    <row r="94" spans="1:56" s="144" customFormat="1" ht="18.75" collapsed="1" x14ac:dyDescent="0.25">
      <c r="A94" s="157" t="s">
        <v>198</v>
      </c>
      <c r="B94" s="158" t="s">
        <v>129</v>
      </c>
      <c r="C94" s="157"/>
      <c r="D94" s="157"/>
      <c r="E94" s="159"/>
      <c r="F94" s="159"/>
      <c r="G94" s="160">
        <v>89.62</v>
      </c>
      <c r="H94" s="160">
        <f>SUM(H95)</f>
        <v>89.62</v>
      </c>
      <c r="I94" s="241"/>
      <c r="J94" s="241"/>
      <c r="K94" s="242"/>
      <c r="L94" s="243"/>
      <c r="M94" s="243"/>
      <c r="N94" s="243"/>
      <c r="O94" s="241"/>
      <c r="P94" s="160"/>
      <c r="Q94" s="160"/>
      <c r="R94" s="160"/>
      <c r="S94" s="217">
        <f t="shared" si="2"/>
        <v>0</v>
      </c>
      <c r="T94" s="160"/>
      <c r="U94" s="230"/>
      <c r="V94" s="230"/>
      <c r="W94" s="230"/>
      <c r="X94" s="230"/>
      <c r="Y94" s="230"/>
      <c r="Z94" s="230"/>
      <c r="AA94" s="230"/>
      <c r="AB94" s="230"/>
      <c r="AC94" s="162"/>
      <c r="AD94" s="163"/>
      <c r="AE94" s="163"/>
      <c r="AF94" s="163"/>
      <c r="AG94" s="252"/>
      <c r="AH94" s="252"/>
      <c r="AI94" s="252"/>
      <c r="AJ94" s="230"/>
      <c r="AK94" s="230"/>
      <c r="AL94" s="230"/>
      <c r="AM94" s="230"/>
      <c r="AN94" s="230"/>
      <c r="AO94" s="160"/>
      <c r="AP94" s="160"/>
      <c r="AQ94" s="160"/>
      <c r="AR94" s="160"/>
      <c r="AS94" s="168">
        <f t="shared" si="3"/>
        <v>0</v>
      </c>
      <c r="AT94" s="230"/>
      <c r="AU94" s="230"/>
      <c r="AV94" s="230"/>
      <c r="AW94" s="230"/>
      <c r="AX94" s="230"/>
      <c r="AY94" s="230"/>
      <c r="AZ94" s="230"/>
      <c r="BA94" s="230"/>
      <c r="BB94" s="264"/>
      <c r="BC94" s="265"/>
      <c r="BD94" s="266"/>
    </row>
    <row r="95" spans="1:56" ht="63" hidden="1" customHeight="1" outlineLevel="1" x14ac:dyDescent="0.25">
      <c r="A95" s="122"/>
      <c r="B95" s="141" t="s">
        <v>130</v>
      </c>
      <c r="C95" s="122"/>
      <c r="D95" s="122"/>
      <c r="E95" s="127"/>
      <c r="F95" s="127"/>
      <c r="G95" s="123"/>
      <c r="H95" s="71">
        <v>89.62</v>
      </c>
      <c r="I95" s="179"/>
      <c r="J95" s="179"/>
      <c r="K95" s="177"/>
      <c r="L95" s="176"/>
      <c r="M95" s="176"/>
      <c r="N95" s="176"/>
      <c r="O95" s="179"/>
      <c r="P95" s="92"/>
      <c r="Q95" s="126">
        <v>89.623360000000005</v>
      </c>
      <c r="R95" s="126">
        <v>0</v>
      </c>
      <c r="S95" s="217">
        <f t="shared" si="2"/>
        <v>89.623360000000005</v>
      </c>
      <c r="T95" s="126">
        <v>0</v>
      </c>
      <c r="U95" s="229"/>
      <c r="V95" s="178"/>
      <c r="W95" s="224"/>
      <c r="X95" s="224"/>
      <c r="Y95" s="224"/>
      <c r="Z95" s="224"/>
      <c r="AA95" s="224"/>
      <c r="AB95" s="224"/>
      <c r="AC95" s="95"/>
      <c r="AD95" s="113"/>
      <c r="AE95" s="113"/>
      <c r="AF95" s="113"/>
      <c r="AG95" s="180"/>
      <c r="AH95" s="180"/>
      <c r="AI95" s="180"/>
      <c r="AJ95" s="224"/>
      <c r="AK95" s="224"/>
      <c r="AL95" s="224"/>
      <c r="AM95" s="224"/>
      <c r="AN95" s="224"/>
      <c r="AO95" s="125"/>
      <c r="AP95" s="125">
        <v>88.736000000000004</v>
      </c>
      <c r="AQ95" s="125">
        <v>0</v>
      </c>
      <c r="AR95" s="125">
        <v>0</v>
      </c>
      <c r="AS95" s="168">
        <f t="shared" si="3"/>
        <v>88.736000000000004</v>
      </c>
      <c r="AT95" s="187"/>
      <c r="AU95" s="224"/>
      <c r="AV95" s="259"/>
      <c r="AW95" s="224"/>
      <c r="AX95" s="224"/>
      <c r="AY95" s="224"/>
      <c r="AZ95" s="224"/>
      <c r="BA95" s="224"/>
      <c r="BB95" s="267"/>
      <c r="BC95" s="237"/>
      <c r="BD95" s="260"/>
    </row>
    <row r="96" spans="1:56" s="144" customFormat="1" ht="18.75" collapsed="1" x14ac:dyDescent="0.25">
      <c r="A96" s="157" t="s">
        <v>199</v>
      </c>
      <c r="B96" s="158" t="s">
        <v>131</v>
      </c>
      <c r="C96" s="157"/>
      <c r="D96" s="157"/>
      <c r="E96" s="159"/>
      <c r="F96" s="159"/>
      <c r="G96" s="160">
        <f>SUM(G97:G105)</f>
        <v>57.879999999999995</v>
      </c>
      <c r="H96" s="160">
        <f>SUM(H97:H105)</f>
        <v>57.879999999999995</v>
      </c>
      <c r="I96" s="241"/>
      <c r="J96" s="241"/>
      <c r="K96" s="242"/>
      <c r="L96" s="243"/>
      <c r="M96" s="243"/>
      <c r="N96" s="243"/>
      <c r="O96" s="241"/>
      <c r="P96" s="160"/>
      <c r="Q96" s="160"/>
      <c r="R96" s="160"/>
      <c r="S96" s="217">
        <f t="shared" si="2"/>
        <v>0</v>
      </c>
      <c r="T96" s="160"/>
      <c r="U96" s="230"/>
      <c r="V96" s="230"/>
      <c r="W96" s="230"/>
      <c r="X96" s="230"/>
      <c r="Y96" s="230"/>
      <c r="Z96" s="230"/>
      <c r="AA96" s="230"/>
      <c r="AB96" s="230"/>
      <c r="AC96" s="162"/>
      <c r="AD96" s="163"/>
      <c r="AE96" s="163"/>
      <c r="AF96" s="163"/>
      <c r="AG96" s="252"/>
      <c r="AH96" s="252"/>
      <c r="AI96" s="252"/>
      <c r="AJ96" s="230"/>
      <c r="AK96" s="230"/>
      <c r="AL96" s="230"/>
      <c r="AM96" s="230"/>
      <c r="AN96" s="230"/>
      <c r="AO96" s="160"/>
      <c r="AP96" s="160"/>
      <c r="AQ96" s="160"/>
      <c r="AR96" s="160"/>
      <c r="AS96" s="168">
        <f t="shared" si="3"/>
        <v>0</v>
      </c>
      <c r="AT96" s="230"/>
      <c r="AU96" s="230"/>
      <c r="AV96" s="230"/>
      <c r="AW96" s="230"/>
      <c r="AX96" s="230"/>
      <c r="AY96" s="230"/>
      <c r="AZ96" s="230"/>
      <c r="BA96" s="230"/>
      <c r="BB96" s="264"/>
      <c r="BC96" s="265"/>
      <c r="BD96" s="266"/>
    </row>
    <row r="97" spans="1:58" ht="63" hidden="1" customHeight="1" outlineLevel="1" x14ac:dyDescent="0.25">
      <c r="A97" s="122" t="s">
        <v>210</v>
      </c>
      <c r="B97" s="141" t="s">
        <v>209</v>
      </c>
      <c r="C97" s="122"/>
      <c r="D97" s="122"/>
      <c r="E97" s="127"/>
      <c r="F97" s="127"/>
      <c r="G97" s="123">
        <v>13.1</v>
      </c>
      <c r="H97" s="119">
        <v>13.1</v>
      </c>
      <c r="I97" s="179"/>
      <c r="J97" s="179"/>
      <c r="K97" s="177"/>
      <c r="L97" s="176"/>
      <c r="M97" s="176"/>
      <c r="N97" s="176"/>
      <c r="O97" s="179"/>
      <c r="P97" s="92"/>
      <c r="Q97" s="126">
        <v>11.99</v>
      </c>
      <c r="R97" s="126">
        <v>0.75</v>
      </c>
      <c r="S97" s="217">
        <f t="shared" si="2"/>
        <v>12.74</v>
      </c>
      <c r="T97" s="126"/>
      <c r="U97" s="229"/>
      <c r="V97" s="178"/>
      <c r="W97" s="224"/>
      <c r="X97" s="224"/>
      <c r="Y97" s="224"/>
      <c r="Z97" s="224"/>
      <c r="AA97" s="224"/>
      <c r="AB97" s="224"/>
      <c r="AC97" s="95"/>
      <c r="AD97" s="113"/>
      <c r="AE97" s="113"/>
      <c r="AF97" s="113"/>
      <c r="AG97" s="180"/>
      <c r="AH97" s="180"/>
      <c r="AI97" s="180"/>
      <c r="AJ97" s="224"/>
      <c r="AK97" s="224"/>
      <c r="AL97" s="224"/>
      <c r="AM97" s="224"/>
      <c r="AN97" s="224"/>
      <c r="AO97" s="125"/>
      <c r="AP97" s="125"/>
      <c r="AQ97" s="125"/>
      <c r="AR97" s="125"/>
      <c r="AS97" s="168">
        <f t="shared" si="3"/>
        <v>0</v>
      </c>
      <c r="AT97" s="224"/>
      <c r="AU97" s="224"/>
      <c r="AV97" s="259"/>
      <c r="AW97" s="224"/>
      <c r="AX97" s="224"/>
      <c r="AY97" s="224"/>
      <c r="AZ97" s="224"/>
      <c r="BA97" s="224"/>
      <c r="BB97" s="267"/>
      <c r="BC97" s="237" t="s">
        <v>144</v>
      </c>
      <c r="BD97" s="260"/>
    </row>
    <row r="98" spans="1:58" ht="15.75" hidden="1" customHeight="1" outlineLevel="1" x14ac:dyDescent="0.25">
      <c r="A98" s="122" t="s">
        <v>211</v>
      </c>
      <c r="B98" s="141" t="s">
        <v>138</v>
      </c>
      <c r="C98" s="122"/>
      <c r="D98" s="122"/>
      <c r="E98" s="127"/>
      <c r="F98" s="127"/>
      <c r="G98" s="123">
        <v>2</v>
      </c>
      <c r="H98" s="119">
        <v>2</v>
      </c>
      <c r="I98" s="179"/>
      <c r="J98" s="179"/>
      <c r="K98" s="177"/>
      <c r="L98" s="176"/>
      <c r="M98" s="176"/>
      <c r="N98" s="176"/>
      <c r="O98" s="179"/>
      <c r="P98" s="92"/>
      <c r="Q98" s="126">
        <v>1.3109249999999999</v>
      </c>
      <c r="R98" s="126"/>
      <c r="S98" s="217">
        <f t="shared" si="2"/>
        <v>1.3109249999999999</v>
      </c>
      <c r="T98" s="126"/>
      <c r="U98" s="229"/>
      <c r="V98" s="178"/>
      <c r="W98" s="224"/>
      <c r="X98" s="224"/>
      <c r="Y98" s="224"/>
      <c r="Z98" s="224"/>
      <c r="AA98" s="224"/>
      <c r="AB98" s="224"/>
      <c r="AC98" s="95"/>
      <c r="AD98" s="113"/>
      <c r="AE98" s="113"/>
      <c r="AF98" s="113"/>
      <c r="AG98" s="180"/>
      <c r="AH98" s="180"/>
      <c r="AI98" s="180"/>
      <c r="AJ98" s="224"/>
      <c r="AK98" s="224"/>
      <c r="AL98" s="224"/>
      <c r="AM98" s="224"/>
      <c r="AN98" s="224"/>
      <c r="AO98" s="125"/>
      <c r="AP98" s="125">
        <v>1.3109249999999999</v>
      </c>
      <c r="AQ98" s="125"/>
      <c r="AR98" s="125"/>
      <c r="AS98" s="168">
        <f t="shared" si="3"/>
        <v>1.3109249999999999</v>
      </c>
      <c r="AT98" s="224"/>
      <c r="AU98" s="224"/>
      <c r="AV98" s="259"/>
      <c r="AW98" s="224"/>
      <c r="AX98" s="224"/>
      <c r="AY98" s="224"/>
      <c r="AZ98" s="224"/>
      <c r="BA98" s="224"/>
      <c r="BB98" s="267"/>
      <c r="BC98" s="237" t="s">
        <v>168</v>
      </c>
      <c r="BD98" s="260"/>
    </row>
    <row r="99" spans="1:58" ht="47.25" hidden="1" customHeight="1" outlineLevel="1" x14ac:dyDescent="0.25">
      <c r="A99" s="122" t="s">
        <v>212</v>
      </c>
      <c r="B99" s="141" t="s">
        <v>273</v>
      </c>
      <c r="C99" s="122"/>
      <c r="D99" s="122"/>
      <c r="E99" s="127"/>
      <c r="F99" s="127"/>
      <c r="G99" s="123">
        <v>3.16</v>
      </c>
      <c r="H99" s="119">
        <v>3.16</v>
      </c>
      <c r="I99" s="179"/>
      <c r="J99" s="179"/>
      <c r="K99" s="177"/>
      <c r="L99" s="176"/>
      <c r="M99" s="176"/>
      <c r="N99" s="176"/>
      <c r="O99" s="179"/>
      <c r="P99" s="92"/>
      <c r="Q99" s="126">
        <v>3.16</v>
      </c>
      <c r="R99" s="126"/>
      <c r="S99" s="217">
        <f t="shared" si="2"/>
        <v>3.16</v>
      </c>
      <c r="T99" s="126"/>
      <c r="U99" s="229"/>
      <c r="V99" s="178"/>
      <c r="W99" s="224"/>
      <c r="X99" s="224"/>
      <c r="Y99" s="224"/>
      <c r="Z99" s="224"/>
      <c r="AA99" s="224"/>
      <c r="AB99" s="224"/>
      <c r="AC99" s="95"/>
      <c r="AD99" s="113"/>
      <c r="AE99" s="113"/>
      <c r="AF99" s="113"/>
      <c r="AG99" s="180"/>
      <c r="AH99" s="180"/>
      <c r="AI99" s="180"/>
      <c r="AJ99" s="224"/>
      <c r="AK99" s="224"/>
      <c r="AL99" s="224"/>
      <c r="AM99" s="224"/>
      <c r="AN99" s="224"/>
      <c r="AO99" s="125"/>
      <c r="AP99" s="125"/>
      <c r="AQ99" s="125"/>
      <c r="AR99" s="125"/>
      <c r="AS99" s="168">
        <f t="shared" si="3"/>
        <v>0</v>
      </c>
      <c r="AT99" s="222"/>
      <c r="AU99" s="224"/>
      <c r="AV99" s="259"/>
      <c r="AW99" s="224"/>
      <c r="AX99" s="224"/>
      <c r="AY99" s="224"/>
      <c r="AZ99" s="224"/>
      <c r="BA99" s="224"/>
      <c r="BB99" s="267"/>
      <c r="BC99" s="237" t="s">
        <v>144</v>
      </c>
      <c r="BD99" s="260"/>
    </row>
    <row r="100" spans="1:58" ht="63" hidden="1" customHeight="1" outlineLevel="1" x14ac:dyDescent="0.25">
      <c r="A100" s="122" t="s">
        <v>213</v>
      </c>
      <c r="B100" s="141" t="s">
        <v>135</v>
      </c>
      <c r="C100" s="122"/>
      <c r="D100" s="122"/>
      <c r="E100" s="127"/>
      <c r="F100" s="127"/>
      <c r="G100" s="123">
        <v>4.3600000000000003</v>
      </c>
      <c r="H100" s="119">
        <v>4.3600000000000003</v>
      </c>
      <c r="I100" s="179"/>
      <c r="J100" s="179"/>
      <c r="K100" s="177"/>
      <c r="L100" s="176"/>
      <c r="M100" s="176"/>
      <c r="N100" s="176"/>
      <c r="O100" s="179"/>
      <c r="P100" s="92"/>
      <c r="Q100" s="126">
        <v>1.3066494</v>
      </c>
      <c r="R100" s="126">
        <v>3.0488485999999999</v>
      </c>
      <c r="S100" s="217">
        <f t="shared" si="2"/>
        <v>4.3554979999999999</v>
      </c>
      <c r="T100" s="126">
        <v>0</v>
      </c>
      <c r="U100" s="229"/>
      <c r="V100" s="178"/>
      <c r="W100" s="224"/>
      <c r="X100" s="224"/>
      <c r="Y100" s="224"/>
      <c r="Z100" s="224"/>
      <c r="AA100" s="224"/>
      <c r="AB100" s="224"/>
      <c r="AC100" s="95"/>
      <c r="AD100" s="113"/>
      <c r="AE100" s="113"/>
      <c r="AF100" s="113"/>
      <c r="AG100" s="180"/>
      <c r="AH100" s="180"/>
      <c r="AI100" s="180"/>
      <c r="AJ100" s="224"/>
      <c r="AK100" s="224"/>
      <c r="AL100" s="224"/>
      <c r="AM100" s="224"/>
      <c r="AN100" s="224"/>
      <c r="AO100" s="125"/>
      <c r="AP100" s="125">
        <v>0</v>
      </c>
      <c r="AQ100" s="125">
        <v>0</v>
      </c>
      <c r="AR100" s="125">
        <v>4.3554979999999999</v>
      </c>
      <c r="AS100" s="168">
        <f t="shared" si="3"/>
        <v>4.3554979999999999</v>
      </c>
      <c r="AT100" s="224"/>
      <c r="AU100" s="224"/>
      <c r="AV100" s="259"/>
      <c r="AW100" s="224"/>
      <c r="AX100" s="224"/>
      <c r="AY100" s="224"/>
      <c r="AZ100" s="224"/>
      <c r="BA100" s="224"/>
      <c r="BB100" s="267"/>
      <c r="BC100" s="237"/>
      <c r="BD100" s="260"/>
    </row>
    <row r="101" spans="1:58" ht="47.25" hidden="1" customHeight="1" outlineLevel="1" x14ac:dyDescent="0.25">
      <c r="A101" s="122" t="s">
        <v>214</v>
      </c>
      <c r="B101" s="141" t="s">
        <v>134</v>
      </c>
      <c r="C101" s="122"/>
      <c r="D101" s="122"/>
      <c r="E101" s="127"/>
      <c r="F101" s="127"/>
      <c r="G101" s="123">
        <v>4.7</v>
      </c>
      <c r="H101" s="119">
        <v>4.7</v>
      </c>
      <c r="I101" s="179"/>
      <c r="J101" s="179"/>
      <c r="K101" s="177"/>
      <c r="L101" s="176"/>
      <c r="M101" s="176"/>
      <c r="N101" s="176"/>
      <c r="O101" s="179"/>
      <c r="P101" s="92"/>
      <c r="Q101" s="126">
        <v>0</v>
      </c>
      <c r="R101" s="126">
        <v>0</v>
      </c>
      <c r="S101" s="217">
        <f t="shared" si="2"/>
        <v>0</v>
      </c>
      <c r="T101" s="126">
        <v>0</v>
      </c>
      <c r="U101" s="229"/>
      <c r="V101" s="178"/>
      <c r="W101" s="224"/>
      <c r="X101" s="224"/>
      <c r="Y101" s="224"/>
      <c r="Z101" s="224"/>
      <c r="AA101" s="224"/>
      <c r="AB101" s="224"/>
      <c r="AC101" s="95"/>
      <c r="AD101" s="113"/>
      <c r="AE101" s="113"/>
      <c r="AF101" s="113"/>
      <c r="AG101" s="180"/>
      <c r="AH101" s="180"/>
      <c r="AI101" s="180"/>
      <c r="AJ101" s="224"/>
      <c r="AK101" s="224"/>
      <c r="AL101" s="224"/>
      <c r="AM101" s="224"/>
      <c r="AN101" s="224"/>
      <c r="AO101" s="125"/>
      <c r="AP101" s="125"/>
      <c r="AQ101" s="125"/>
      <c r="AR101" s="125"/>
      <c r="AS101" s="168">
        <f t="shared" si="3"/>
        <v>0</v>
      </c>
      <c r="AT101" s="224"/>
      <c r="AU101" s="224"/>
      <c r="AV101" s="259"/>
      <c r="AW101" s="224"/>
      <c r="AX101" s="224"/>
      <c r="AY101" s="224"/>
      <c r="AZ101" s="224"/>
      <c r="BA101" s="224"/>
      <c r="BB101" s="267"/>
      <c r="BC101" s="237" t="s">
        <v>167</v>
      </c>
      <c r="BD101" s="260"/>
    </row>
    <row r="102" spans="1:58" ht="47.25" hidden="1" customHeight="1" outlineLevel="1" x14ac:dyDescent="0.25">
      <c r="A102" s="122" t="s">
        <v>215</v>
      </c>
      <c r="B102" s="141" t="s">
        <v>132</v>
      </c>
      <c r="C102" s="122"/>
      <c r="D102" s="122"/>
      <c r="E102" s="127"/>
      <c r="F102" s="127"/>
      <c r="G102" s="123">
        <v>5.25</v>
      </c>
      <c r="H102" s="119">
        <v>5.25</v>
      </c>
      <c r="I102" s="179"/>
      <c r="J102" s="179"/>
      <c r="K102" s="177"/>
      <c r="L102" s="176"/>
      <c r="M102" s="176"/>
      <c r="N102" s="176"/>
      <c r="O102" s="179"/>
      <c r="P102" s="92"/>
      <c r="Q102" s="126">
        <v>0</v>
      </c>
      <c r="R102" s="126">
        <v>0</v>
      </c>
      <c r="S102" s="217">
        <f t="shared" si="2"/>
        <v>0</v>
      </c>
      <c r="T102" s="126">
        <v>0</v>
      </c>
      <c r="U102" s="229"/>
      <c r="V102" s="178"/>
      <c r="W102" s="224"/>
      <c r="X102" s="224"/>
      <c r="Y102" s="224"/>
      <c r="Z102" s="224"/>
      <c r="AA102" s="224"/>
      <c r="AB102" s="224"/>
      <c r="AC102" s="95"/>
      <c r="AD102" s="113"/>
      <c r="AE102" s="113"/>
      <c r="AF102" s="113"/>
      <c r="AG102" s="180"/>
      <c r="AH102" s="180"/>
      <c r="AI102" s="180"/>
      <c r="AJ102" s="224"/>
      <c r="AK102" s="224"/>
      <c r="AL102" s="224"/>
      <c r="AM102" s="224"/>
      <c r="AN102" s="224"/>
      <c r="AO102" s="125"/>
      <c r="AP102" s="125"/>
      <c r="AQ102" s="125"/>
      <c r="AR102" s="125"/>
      <c r="AS102" s="168">
        <f t="shared" si="3"/>
        <v>0</v>
      </c>
      <c r="AT102" s="224"/>
      <c r="AU102" s="224"/>
      <c r="AV102" s="259"/>
      <c r="AW102" s="224"/>
      <c r="AX102" s="224"/>
      <c r="AY102" s="224"/>
      <c r="AZ102" s="224"/>
      <c r="BA102" s="224"/>
      <c r="BB102" s="267"/>
      <c r="BC102" s="237" t="s">
        <v>166</v>
      </c>
      <c r="BD102" s="260"/>
    </row>
    <row r="103" spans="1:58" ht="15.75" hidden="1" customHeight="1" outlineLevel="1" x14ac:dyDescent="0.25">
      <c r="A103" s="122" t="s">
        <v>216</v>
      </c>
      <c r="B103" s="141" t="s">
        <v>133</v>
      </c>
      <c r="C103" s="122"/>
      <c r="D103" s="122"/>
      <c r="E103" s="127"/>
      <c r="F103" s="127"/>
      <c r="G103" s="123">
        <v>4.3099999999999996</v>
      </c>
      <c r="H103" s="119">
        <v>4.3099999999999996</v>
      </c>
      <c r="I103" s="179"/>
      <c r="J103" s="179"/>
      <c r="K103" s="177"/>
      <c r="L103" s="176"/>
      <c r="M103" s="176"/>
      <c r="N103" s="176"/>
      <c r="O103" s="179"/>
      <c r="P103" s="92"/>
      <c r="Q103" s="126">
        <v>0</v>
      </c>
      <c r="R103" s="126">
        <v>0</v>
      </c>
      <c r="S103" s="217">
        <f t="shared" si="2"/>
        <v>0</v>
      </c>
      <c r="T103" s="126">
        <v>0</v>
      </c>
      <c r="U103" s="229">
        <v>2.7926533139999998</v>
      </c>
      <c r="V103" s="178"/>
      <c r="W103" s="224"/>
      <c r="X103" s="224"/>
      <c r="Y103" s="224"/>
      <c r="Z103" s="224"/>
      <c r="AA103" s="224"/>
      <c r="AB103" s="224"/>
      <c r="AC103" s="95"/>
      <c r="AD103" s="113"/>
      <c r="AE103" s="113"/>
      <c r="AF103" s="113"/>
      <c r="AG103" s="180"/>
      <c r="AH103" s="180"/>
      <c r="AI103" s="180"/>
      <c r="AJ103" s="224"/>
      <c r="AK103" s="224"/>
      <c r="AL103" s="224"/>
      <c r="AM103" s="224"/>
      <c r="AN103" s="224"/>
      <c r="AO103" s="125"/>
      <c r="AP103" s="125">
        <v>0</v>
      </c>
      <c r="AQ103" s="125">
        <v>0</v>
      </c>
      <c r="AR103" s="125">
        <v>0</v>
      </c>
      <c r="AS103" s="168">
        <f t="shared" si="3"/>
        <v>0</v>
      </c>
      <c r="AT103" s="270"/>
      <c r="AU103" s="224"/>
      <c r="AV103" s="259"/>
      <c r="AW103" s="224"/>
      <c r="AX103" s="224"/>
      <c r="AY103" s="224"/>
      <c r="AZ103" s="224"/>
      <c r="BA103" s="224"/>
      <c r="BB103" s="267"/>
      <c r="BC103" s="237" t="s">
        <v>165</v>
      </c>
      <c r="BD103" s="260"/>
    </row>
    <row r="104" spans="1:58" ht="47.25" hidden="1" customHeight="1" outlineLevel="1" x14ac:dyDescent="0.25">
      <c r="A104" s="122" t="s">
        <v>217</v>
      </c>
      <c r="B104" s="141" t="s">
        <v>136</v>
      </c>
      <c r="C104" s="122"/>
      <c r="D104" s="122"/>
      <c r="E104" s="127"/>
      <c r="F104" s="127"/>
      <c r="G104" s="123">
        <v>17</v>
      </c>
      <c r="H104" s="119">
        <v>17</v>
      </c>
      <c r="I104" s="179"/>
      <c r="J104" s="179"/>
      <c r="K104" s="177"/>
      <c r="L104" s="176"/>
      <c r="M104" s="176"/>
      <c r="N104" s="176"/>
      <c r="O104" s="179"/>
      <c r="P104" s="125"/>
      <c r="Q104" s="126">
        <v>0</v>
      </c>
      <c r="R104" s="126">
        <v>16.985863999999999</v>
      </c>
      <c r="S104" s="217">
        <f t="shared" si="2"/>
        <v>16.985863999999999</v>
      </c>
      <c r="T104" s="126">
        <v>0</v>
      </c>
      <c r="U104" s="224"/>
      <c r="V104" s="224"/>
      <c r="W104" s="224"/>
      <c r="X104" s="224"/>
      <c r="Y104" s="224"/>
      <c r="Z104" s="224"/>
      <c r="AA104" s="224"/>
      <c r="AB104" s="224"/>
      <c r="AC104" s="95"/>
      <c r="AD104" s="113"/>
      <c r="AE104" s="113"/>
      <c r="AF104" s="113"/>
      <c r="AG104" s="180"/>
      <c r="AH104" s="180"/>
      <c r="AI104" s="180"/>
      <c r="AJ104" s="224"/>
      <c r="AK104" s="224"/>
      <c r="AL104" s="224"/>
      <c r="AM104" s="224"/>
      <c r="AN104" s="224"/>
      <c r="AO104" s="125"/>
      <c r="AP104" s="125">
        <v>0</v>
      </c>
      <c r="AQ104" s="125">
        <v>0</v>
      </c>
      <c r="AR104" s="125">
        <v>16.985863999999999</v>
      </c>
      <c r="AS104" s="168">
        <f t="shared" si="3"/>
        <v>16.985863999999999</v>
      </c>
      <c r="AT104" s="224"/>
      <c r="AU104" s="224"/>
      <c r="AV104" s="259"/>
      <c r="AW104" s="224"/>
      <c r="AX104" s="224"/>
      <c r="AY104" s="224"/>
      <c r="AZ104" s="224"/>
      <c r="BA104" s="224"/>
      <c r="BB104" s="267"/>
      <c r="BC104" s="237"/>
      <c r="BD104" s="260"/>
    </row>
    <row r="105" spans="1:58" ht="47.25" hidden="1" customHeight="1" outlineLevel="1" x14ac:dyDescent="0.25">
      <c r="A105" s="122" t="s">
        <v>218</v>
      </c>
      <c r="B105" s="141" t="s">
        <v>137</v>
      </c>
      <c r="C105" s="122"/>
      <c r="D105" s="122"/>
      <c r="E105" s="127"/>
      <c r="F105" s="127"/>
      <c r="G105" s="123">
        <v>4</v>
      </c>
      <c r="H105" s="119">
        <v>4</v>
      </c>
      <c r="I105" s="179"/>
      <c r="J105" s="179"/>
      <c r="K105" s="177"/>
      <c r="L105" s="176"/>
      <c r="M105" s="176"/>
      <c r="N105" s="176"/>
      <c r="O105" s="179"/>
      <c r="P105" s="92"/>
      <c r="Q105" s="126">
        <v>0</v>
      </c>
      <c r="R105" s="126">
        <v>0</v>
      </c>
      <c r="S105" s="217">
        <f t="shared" si="2"/>
        <v>0</v>
      </c>
      <c r="T105" s="126">
        <v>0</v>
      </c>
      <c r="U105" s="229"/>
      <c r="V105" s="178"/>
      <c r="W105" s="224"/>
      <c r="X105" s="224"/>
      <c r="Y105" s="224"/>
      <c r="Z105" s="224"/>
      <c r="AA105" s="224"/>
      <c r="AB105" s="224"/>
      <c r="AC105" s="95"/>
      <c r="AD105" s="113"/>
      <c r="AE105" s="113"/>
      <c r="AF105" s="113"/>
      <c r="AG105" s="180"/>
      <c r="AH105" s="180"/>
      <c r="AI105" s="180"/>
      <c r="AJ105" s="224"/>
      <c r="AK105" s="224"/>
      <c r="AL105" s="224"/>
      <c r="AM105" s="224"/>
      <c r="AN105" s="224"/>
      <c r="AO105" s="125"/>
      <c r="AP105" s="125"/>
      <c r="AQ105" s="125"/>
      <c r="AR105" s="125"/>
      <c r="AS105" s="168">
        <f t="shared" si="3"/>
        <v>0</v>
      </c>
      <c r="AT105" s="224"/>
      <c r="AU105" s="224"/>
      <c r="AV105" s="259"/>
      <c r="AW105" s="224"/>
      <c r="AX105" s="224"/>
      <c r="AY105" s="224"/>
      <c r="AZ105" s="224"/>
      <c r="BA105" s="224"/>
      <c r="BB105" s="267"/>
      <c r="BC105" s="237" t="s">
        <v>166</v>
      </c>
      <c r="BD105" s="260"/>
    </row>
    <row r="106" spans="1:58" s="171" customFormat="1" ht="225" collapsed="1" x14ac:dyDescent="0.25">
      <c r="A106" s="164" t="s">
        <v>200</v>
      </c>
      <c r="B106" s="165" t="s">
        <v>139</v>
      </c>
      <c r="C106" s="164"/>
      <c r="D106" s="164"/>
      <c r="E106" s="166"/>
      <c r="F106" s="166"/>
      <c r="G106" s="167">
        <v>86.914035400000003</v>
      </c>
      <c r="H106" s="167">
        <v>86.914035400000003</v>
      </c>
      <c r="I106" s="234"/>
      <c r="J106" s="234"/>
      <c r="K106" s="235"/>
      <c r="L106" s="236"/>
      <c r="M106" s="236"/>
      <c r="N106" s="236"/>
      <c r="O106" s="234"/>
      <c r="P106" s="168"/>
      <c r="Q106" s="168">
        <v>60.44</v>
      </c>
      <c r="R106" s="168">
        <v>15.21</v>
      </c>
      <c r="S106" s="217">
        <f t="shared" si="2"/>
        <v>75.650000000000006</v>
      </c>
      <c r="T106" s="168">
        <v>4.6100000000000003</v>
      </c>
      <c r="U106" s="221">
        <v>12.4</v>
      </c>
      <c r="V106" s="221">
        <v>0.63298149400000003</v>
      </c>
      <c r="W106" s="221"/>
      <c r="X106" s="221"/>
      <c r="Y106" s="221"/>
      <c r="Z106" s="221"/>
      <c r="AA106" s="221"/>
      <c r="AB106" s="221"/>
      <c r="AC106" s="169"/>
      <c r="AD106" s="170"/>
      <c r="AE106" s="170"/>
      <c r="AF106" s="170"/>
      <c r="AG106" s="250"/>
      <c r="AH106" s="250"/>
      <c r="AI106" s="250"/>
      <c r="AJ106" s="221"/>
      <c r="AK106" s="221"/>
      <c r="AL106" s="221"/>
      <c r="AM106" s="221"/>
      <c r="AN106" s="221"/>
      <c r="AO106" s="168"/>
      <c r="AP106" s="168">
        <v>0</v>
      </c>
      <c r="AQ106" s="168">
        <v>75.652527599999999</v>
      </c>
      <c r="AR106" s="168">
        <v>4.6055028</v>
      </c>
      <c r="AS106" s="168">
        <f t="shared" si="3"/>
        <v>80.258030399999996</v>
      </c>
      <c r="AT106" s="271">
        <v>12.4</v>
      </c>
      <c r="AU106" s="271">
        <v>0.63298149400000003</v>
      </c>
      <c r="AV106" s="221"/>
      <c r="AW106" s="221"/>
      <c r="AX106" s="221"/>
      <c r="AY106" s="221"/>
      <c r="AZ106" s="221"/>
      <c r="BA106" s="221"/>
      <c r="BB106" s="272"/>
      <c r="BC106" s="237" t="s">
        <v>349</v>
      </c>
      <c r="BD106" s="257"/>
    </row>
    <row r="107" spans="1:58" s="171" customFormat="1" ht="18.75" x14ac:dyDescent="0.25">
      <c r="A107" s="164" t="s">
        <v>289</v>
      </c>
      <c r="B107" s="165" t="s">
        <v>272</v>
      </c>
      <c r="C107" s="164"/>
      <c r="D107" s="164"/>
      <c r="E107" s="166"/>
      <c r="F107" s="166"/>
      <c r="G107" s="167"/>
      <c r="H107" s="167"/>
      <c r="I107" s="234"/>
      <c r="J107" s="234"/>
      <c r="K107" s="235"/>
      <c r="L107" s="236"/>
      <c r="M107" s="236"/>
      <c r="N107" s="236"/>
      <c r="O107" s="234"/>
      <c r="P107" s="168"/>
      <c r="Q107" s="168">
        <v>12.23</v>
      </c>
      <c r="R107" s="168">
        <v>80.23</v>
      </c>
      <c r="S107" s="217">
        <f t="shared" si="2"/>
        <v>92.460000000000008</v>
      </c>
      <c r="T107" s="168">
        <v>19.02</v>
      </c>
      <c r="U107" s="221">
        <v>19.510000000000002</v>
      </c>
      <c r="V107" s="221"/>
      <c r="W107" s="221"/>
      <c r="X107" s="221"/>
      <c r="Y107" s="221"/>
      <c r="Z107" s="221"/>
      <c r="AA107" s="221"/>
      <c r="AB107" s="221"/>
      <c r="AC107" s="169"/>
      <c r="AD107" s="170"/>
      <c r="AE107" s="170"/>
      <c r="AF107" s="170"/>
      <c r="AG107" s="250"/>
      <c r="AH107" s="250"/>
      <c r="AI107" s="250"/>
      <c r="AJ107" s="221"/>
      <c r="AK107" s="221"/>
      <c r="AL107" s="221"/>
      <c r="AM107" s="221"/>
      <c r="AN107" s="221"/>
      <c r="AO107" s="168"/>
      <c r="AP107" s="168">
        <v>12.23</v>
      </c>
      <c r="AQ107" s="168">
        <v>80.23</v>
      </c>
      <c r="AR107" s="168">
        <v>19.02</v>
      </c>
      <c r="AS107" s="168">
        <f t="shared" si="3"/>
        <v>111.48</v>
      </c>
      <c r="AT107" s="221"/>
      <c r="AU107" s="221"/>
      <c r="AV107" s="221"/>
      <c r="AW107" s="221"/>
      <c r="AX107" s="221"/>
      <c r="AY107" s="221"/>
      <c r="AZ107" s="221"/>
      <c r="BA107" s="221"/>
      <c r="BB107" s="272"/>
      <c r="BC107" s="237"/>
      <c r="BD107" s="257"/>
    </row>
    <row r="108" spans="1:58" s="171" customFormat="1" ht="110.25" x14ac:dyDescent="0.25">
      <c r="A108" s="164" t="s">
        <v>290</v>
      </c>
      <c r="B108" s="165" t="s">
        <v>274</v>
      </c>
      <c r="C108" s="164"/>
      <c r="D108" s="164"/>
      <c r="E108" s="166"/>
      <c r="F108" s="166"/>
      <c r="G108" s="167"/>
      <c r="H108" s="167"/>
      <c r="I108" s="234"/>
      <c r="J108" s="234"/>
      <c r="K108" s="235"/>
      <c r="L108" s="236"/>
      <c r="M108" s="236"/>
      <c r="N108" s="236"/>
      <c r="O108" s="234"/>
      <c r="P108" s="168"/>
      <c r="Q108" s="168"/>
      <c r="R108" s="168"/>
      <c r="S108" s="217">
        <f t="shared" si="2"/>
        <v>0</v>
      </c>
      <c r="T108" s="168"/>
      <c r="U108" s="221">
        <v>21.750271997999999</v>
      </c>
      <c r="V108" s="221"/>
      <c r="W108" s="221"/>
      <c r="X108" s="221"/>
      <c r="Y108" s="221"/>
      <c r="Z108" s="221"/>
      <c r="AA108" s="221"/>
      <c r="AB108" s="221"/>
      <c r="AC108" s="169"/>
      <c r="AD108" s="170"/>
      <c r="AE108" s="170"/>
      <c r="AF108" s="170"/>
      <c r="AG108" s="250"/>
      <c r="AH108" s="250"/>
      <c r="AI108" s="250"/>
      <c r="AJ108" s="221"/>
      <c r="AK108" s="221"/>
      <c r="AL108" s="221"/>
      <c r="AM108" s="221"/>
      <c r="AN108" s="221"/>
      <c r="AO108" s="168"/>
      <c r="AP108" s="168"/>
      <c r="AQ108" s="168"/>
      <c r="AR108" s="168"/>
      <c r="AS108" s="168">
        <f t="shared" si="3"/>
        <v>0</v>
      </c>
      <c r="AT108" s="221"/>
      <c r="AU108" s="221"/>
      <c r="AV108" s="221"/>
      <c r="AW108" s="221"/>
      <c r="AX108" s="221"/>
      <c r="AY108" s="221"/>
      <c r="AZ108" s="221"/>
      <c r="BA108" s="221"/>
      <c r="BB108" s="272"/>
      <c r="BC108" s="237" t="s">
        <v>275</v>
      </c>
      <c r="BD108" s="257"/>
    </row>
    <row r="109" spans="1:58" s="171" customFormat="1" ht="37.5" x14ac:dyDescent="0.25">
      <c r="A109" s="164" t="s">
        <v>292</v>
      </c>
      <c r="B109" s="165" t="s">
        <v>291</v>
      </c>
      <c r="C109" s="164"/>
      <c r="D109" s="164"/>
      <c r="E109" s="166"/>
      <c r="F109" s="166"/>
      <c r="G109" s="167"/>
      <c r="H109" s="167"/>
      <c r="I109" s="234"/>
      <c r="J109" s="234"/>
      <c r="K109" s="235"/>
      <c r="L109" s="236"/>
      <c r="M109" s="236"/>
      <c r="N109" s="236"/>
      <c r="O109" s="234"/>
      <c r="P109" s="168"/>
      <c r="Q109" s="168"/>
      <c r="R109" s="168"/>
      <c r="S109" s="217">
        <f t="shared" si="2"/>
        <v>0</v>
      </c>
      <c r="T109" s="168"/>
      <c r="U109" s="221">
        <v>11.4034</v>
      </c>
      <c r="V109" s="221"/>
      <c r="W109" s="221"/>
      <c r="X109" s="221"/>
      <c r="Y109" s="221"/>
      <c r="Z109" s="221"/>
      <c r="AA109" s="221"/>
      <c r="AB109" s="221"/>
      <c r="AC109" s="169"/>
      <c r="AD109" s="170"/>
      <c r="AE109" s="170"/>
      <c r="AF109" s="170"/>
      <c r="AG109" s="250"/>
      <c r="AH109" s="250"/>
      <c r="AI109" s="250"/>
      <c r="AJ109" s="221"/>
      <c r="AK109" s="221"/>
      <c r="AL109" s="221"/>
      <c r="AM109" s="221"/>
      <c r="AN109" s="221"/>
      <c r="AO109" s="168"/>
      <c r="AP109" s="168"/>
      <c r="AQ109" s="168"/>
      <c r="AR109" s="168"/>
      <c r="AS109" s="168">
        <f t="shared" si="3"/>
        <v>0</v>
      </c>
      <c r="AT109" s="273">
        <v>9.6702093829999995</v>
      </c>
      <c r="AU109" s="221"/>
      <c r="AV109" s="221"/>
      <c r="AW109" s="221"/>
      <c r="AX109" s="221"/>
      <c r="AY109" s="221"/>
      <c r="AZ109" s="221"/>
      <c r="BA109" s="221"/>
      <c r="BB109" s="272"/>
      <c r="BC109" s="237"/>
      <c r="BD109" s="257"/>
    </row>
    <row r="110" spans="1:58" ht="21" x14ac:dyDescent="0.25">
      <c r="A110" s="88"/>
      <c r="B110" s="118" t="s">
        <v>204</v>
      </c>
      <c r="C110" s="89"/>
      <c r="D110" s="89"/>
      <c r="E110" s="90"/>
      <c r="F110" s="90"/>
      <c r="G110" s="91"/>
      <c r="H110" s="91"/>
      <c r="I110" s="179"/>
      <c r="J110" s="179"/>
      <c r="K110" s="177"/>
      <c r="L110" s="176"/>
      <c r="M110" s="176"/>
      <c r="N110" s="176"/>
      <c r="O110" s="179"/>
      <c r="P110" s="92"/>
      <c r="Q110" s="92"/>
      <c r="R110" s="92"/>
      <c r="S110" s="217">
        <f t="shared" si="2"/>
        <v>0</v>
      </c>
      <c r="T110" s="92"/>
      <c r="U110" s="178"/>
      <c r="V110" s="178"/>
      <c r="W110" s="178"/>
      <c r="X110" s="178"/>
      <c r="Y110" s="178"/>
      <c r="Z110" s="178"/>
      <c r="AA110" s="178"/>
      <c r="AB110" s="178"/>
      <c r="AC110" s="95"/>
      <c r="AD110" s="113"/>
      <c r="AE110" s="113"/>
      <c r="AF110" s="113"/>
      <c r="AG110" s="180"/>
      <c r="AH110" s="180"/>
      <c r="AI110" s="180"/>
      <c r="AJ110" s="178"/>
      <c r="AK110" s="178"/>
      <c r="AL110" s="178"/>
      <c r="AM110" s="178"/>
      <c r="AN110" s="178"/>
      <c r="AO110" s="92"/>
      <c r="AP110" s="92"/>
      <c r="AQ110" s="92"/>
      <c r="AR110" s="92"/>
      <c r="AS110" s="168">
        <f t="shared" si="3"/>
        <v>0</v>
      </c>
      <c r="AT110" s="178"/>
      <c r="AU110" s="178"/>
      <c r="AV110" s="178"/>
      <c r="AW110" s="178"/>
      <c r="AX110" s="178"/>
      <c r="AY110" s="178"/>
      <c r="AZ110" s="178"/>
      <c r="BA110" s="178"/>
      <c r="BB110" s="274"/>
      <c r="BC110" s="237"/>
      <c r="BD110" s="176" t="s">
        <v>84</v>
      </c>
      <c r="BF110" s="58" t="s">
        <v>85</v>
      </c>
    </row>
    <row r="111" spans="1:58" ht="12.75" customHeight="1" x14ac:dyDescent="0.25">
      <c r="A111" s="89"/>
      <c r="B111" s="121" t="s">
        <v>88</v>
      </c>
      <c r="C111" s="89"/>
      <c r="D111" s="89"/>
      <c r="E111" s="90"/>
      <c r="F111" s="90"/>
      <c r="G111" s="91"/>
      <c r="H111" s="91"/>
      <c r="I111" s="179"/>
      <c r="J111" s="179"/>
      <c r="K111" s="177"/>
      <c r="L111" s="176"/>
      <c r="M111" s="176"/>
      <c r="N111" s="176"/>
      <c r="O111" s="179"/>
      <c r="P111" s="92"/>
      <c r="Q111" s="92"/>
      <c r="R111" s="92"/>
      <c r="S111" s="217">
        <f t="shared" si="2"/>
        <v>0</v>
      </c>
      <c r="T111" s="92"/>
      <c r="U111" s="178"/>
      <c r="V111" s="178"/>
      <c r="W111" s="178"/>
      <c r="X111" s="178"/>
      <c r="Y111" s="178"/>
      <c r="Z111" s="178"/>
      <c r="AA111" s="178"/>
      <c r="AB111" s="178"/>
      <c r="AC111" s="95"/>
      <c r="AD111" s="113"/>
      <c r="AE111" s="113"/>
      <c r="AF111" s="113"/>
      <c r="AG111" s="180"/>
      <c r="AH111" s="180"/>
      <c r="AI111" s="180"/>
      <c r="AJ111" s="178"/>
      <c r="AK111" s="178"/>
      <c r="AL111" s="178"/>
      <c r="AM111" s="178"/>
      <c r="AN111" s="178"/>
      <c r="AO111" s="92"/>
      <c r="AP111" s="92"/>
      <c r="AQ111" s="92"/>
      <c r="AR111" s="92"/>
      <c r="AS111" s="168">
        <f t="shared" si="3"/>
        <v>0</v>
      </c>
      <c r="AT111" s="178"/>
      <c r="AU111" s="178"/>
      <c r="AV111" s="178"/>
      <c r="AW111" s="178"/>
      <c r="AX111" s="178"/>
      <c r="AY111" s="178"/>
      <c r="AZ111" s="178"/>
      <c r="BA111" s="178"/>
      <c r="BB111" s="274"/>
      <c r="BC111" s="237"/>
      <c r="BD111" s="176" t="s">
        <v>84</v>
      </c>
    </row>
    <row r="112" spans="1:58" s="132" customFormat="1" ht="31.5" outlineLevel="1" x14ac:dyDescent="0.25">
      <c r="A112" s="66">
        <v>9</v>
      </c>
      <c r="B112" s="134" t="s">
        <v>887</v>
      </c>
      <c r="C112" s="66" t="s">
        <v>52</v>
      </c>
      <c r="D112" s="66" t="s">
        <v>101</v>
      </c>
      <c r="E112" s="133">
        <v>43514</v>
      </c>
      <c r="F112" s="133">
        <v>43982</v>
      </c>
      <c r="G112" s="71">
        <f>SUM(G113:G114)</f>
        <v>940.00000000000011</v>
      </c>
      <c r="H112" s="71">
        <f>SUM(H113:H114)</f>
        <v>940.00000000000011</v>
      </c>
      <c r="I112" s="244"/>
      <c r="J112" s="244"/>
      <c r="K112" s="245">
        <v>43982</v>
      </c>
      <c r="L112" s="246"/>
      <c r="M112" s="246"/>
      <c r="N112" s="246"/>
      <c r="O112" s="244"/>
      <c r="P112" s="136"/>
      <c r="Q112" s="136"/>
      <c r="R112" s="136"/>
      <c r="S112" s="217">
        <f t="shared" si="2"/>
        <v>0</v>
      </c>
      <c r="T112" s="136"/>
      <c r="U112" s="231"/>
      <c r="V112" s="231"/>
      <c r="W112" s="231"/>
      <c r="X112" s="231"/>
      <c r="Y112" s="231"/>
      <c r="Z112" s="231"/>
      <c r="AA112" s="231"/>
      <c r="AB112" s="231"/>
      <c r="AC112" s="130"/>
      <c r="AD112" s="131"/>
      <c r="AE112" s="131"/>
      <c r="AF112" s="131"/>
      <c r="AG112" s="253"/>
      <c r="AH112" s="253"/>
      <c r="AI112" s="253"/>
      <c r="AJ112" s="231"/>
      <c r="AK112" s="231"/>
      <c r="AL112" s="231"/>
      <c r="AM112" s="231"/>
      <c r="AN112" s="231"/>
      <c r="AO112" s="136"/>
      <c r="AP112" s="136"/>
      <c r="AQ112" s="136"/>
      <c r="AR112" s="136"/>
      <c r="AS112" s="168">
        <f t="shared" si="3"/>
        <v>0</v>
      </c>
      <c r="AT112" s="231"/>
      <c r="AU112" s="231"/>
      <c r="AV112" s="275"/>
      <c r="AW112" s="231"/>
      <c r="AX112" s="231"/>
      <c r="AY112" s="231"/>
      <c r="AZ112" s="231"/>
      <c r="BA112" s="231"/>
      <c r="BB112" s="276"/>
      <c r="BC112" s="277"/>
      <c r="BD112" s="278" t="s">
        <v>84</v>
      </c>
    </row>
    <row r="113" spans="1:56" ht="31.5" outlineLevel="1" x14ac:dyDescent="0.25">
      <c r="A113" s="98">
        <v>9.1</v>
      </c>
      <c r="B113" s="99" t="s">
        <v>100</v>
      </c>
      <c r="C113" s="100" t="s">
        <v>53</v>
      </c>
      <c r="D113" s="98" t="str">
        <f>D112</f>
        <v>MERC/CAPEX/FY 2020-21/WFH/SBR/05</v>
      </c>
      <c r="E113" s="101">
        <f>E112</f>
        <v>43514</v>
      </c>
      <c r="F113" s="90">
        <f t="shared" ref="F113:F117" si="4">IF(F112=0,"-",F112)</f>
        <v>43982</v>
      </c>
      <c r="G113" s="117">
        <f>845.32+2.46</f>
        <v>847.78000000000009</v>
      </c>
      <c r="H113" s="117">
        <f>845.32+2.46</f>
        <v>847.78000000000009</v>
      </c>
      <c r="I113" s="179"/>
      <c r="J113" s="179"/>
      <c r="K113" s="177">
        <v>43982</v>
      </c>
      <c r="L113" s="176"/>
      <c r="M113" s="176"/>
      <c r="N113" s="176"/>
      <c r="O113" s="179"/>
      <c r="P113" s="92"/>
      <c r="Q113" s="92"/>
      <c r="R113" s="92"/>
      <c r="S113" s="217">
        <f t="shared" si="2"/>
        <v>0</v>
      </c>
      <c r="T113" s="92"/>
      <c r="U113" s="178"/>
      <c r="V113" s="178"/>
      <c r="W113" s="178">
        <v>233.42</v>
      </c>
      <c r="X113" s="178">
        <v>855.88</v>
      </c>
      <c r="Y113" s="178">
        <v>466.85</v>
      </c>
      <c r="Z113" s="178"/>
      <c r="AA113" s="178"/>
      <c r="AB113" s="178"/>
      <c r="AC113" s="95"/>
      <c r="AD113" s="113"/>
      <c r="AE113" s="113"/>
      <c r="AF113" s="113"/>
      <c r="AG113" s="180"/>
      <c r="AH113" s="180"/>
      <c r="AI113" s="180"/>
      <c r="AJ113" s="178"/>
      <c r="AK113" s="178"/>
      <c r="AL113" s="178"/>
      <c r="AM113" s="178"/>
      <c r="AN113" s="178"/>
      <c r="AO113" s="92"/>
      <c r="AP113" s="92"/>
      <c r="AQ113" s="92"/>
      <c r="AR113" s="92"/>
      <c r="AS113" s="168">
        <f t="shared" si="3"/>
        <v>0</v>
      </c>
      <c r="AT113" s="178"/>
      <c r="AU113" s="178"/>
      <c r="AV113" s="178">
        <v>233.42</v>
      </c>
      <c r="AW113" s="178">
        <v>855.88</v>
      </c>
      <c r="AX113" s="178">
        <v>466.85</v>
      </c>
      <c r="AY113" s="178"/>
      <c r="AZ113" s="178"/>
      <c r="BA113" s="178"/>
      <c r="BB113" s="274"/>
      <c r="BC113" s="237"/>
      <c r="BD113" s="260" t="s">
        <v>81</v>
      </c>
    </row>
    <row r="114" spans="1:56" ht="15.75" outlineLevel="1" x14ac:dyDescent="0.25">
      <c r="A114" s="98"/>
      <c r="B114" s="99" t="s">
        <v>28</v>
      </c>
      <c r="C114" s="100" t="s">
        <v>28</v>
      </c>
      <c r="D114" s="98" t="str">
        <f>D113</f>
        <v>MERC/CAPEX/FY 2020-21/WFH/SBR/05</v>
      </c>
      <c r="E114" s="101">
        <f>E113</f>
        <v>43514</v>
      </c>
      <c r="F114" s="90">
        <f t="shared" si="4"/>
        <v>43982</v>
      </c>
      <c r="G114" s="117">
        <v>92.22</v>
      </c>
      <c r="H114" s="117">
        <v>92.22</v>
      </c>
      <c r="I114" s="179"/>
      <c r="J114" s="179"/>
      <c r="K114" s="177">
        <v>43982</v>
      </c>
      <c r="L114" s="176"/>
      <c r="M114" s="176"/>
      <c r="N114" s="176"/>
      <c r="O114" s="179"/>
      <c r="P114" s="92"/>
      <c r="Q114" s="92"/>
      <c r="R114" s="92"/>
      <c r="S114" s="217">
        <f t="shared" si="2"/>
        <v>0</v>
      </c>
      <c r="T114" s="92"/>
      <c r="U114" s="178"/>
      <c r="V114" s="178"/>
      <c r="W114" s="178"/>
      <c r="X114" s="178"/>
      <c r="Y114" s="178"/>
      <c r="Z114" s="178"/>
      <c r="AA114" s="178"/>
      <c r="AB114" s="178"/>
      <c r="AC114" s="95"/>
      <c r="AD114" s="113"/>
      <c r="AE114" s="113"/>
      <c r="AF114" s="113"/>
      <c r="AG114" s="180"/>
      <c r="AH114" s="180"/>
      <c r="AI114" s="180"/>
      <c r="AJ114" s="178"/>
      <c r="AK114" s="178"/>
      <c r="AL114" s="178"/>
      <c r="AM114" s="178"/>
      <c r="AN114" s="178"/>
      <c r="AO114" s="92"/>
      <c r="AP114" s="92"/>
      <c r="AQ114" s="92"/>
      <c r="AR114" s="92"/>
      <c r="AS114" s="168">
        <f t="shared" si="3"/>
        <v>0</v>
      </c>
      <c r="AT114" s="178"/>
      <c r="AU114" s="178"/>
      <c r="AV114" s="178"/>
      <c r="AW114" s="178">
        <v>0</v>
      </c>
      <c r="AX114" s="178"/>
      <c r="AY114" s="178"/>
      <c r="AZ114" s="178"/>
      <c r="BA114" s="178"/>
      <c r="BB114" s="274"/>
      <c r="BC114" s="237"/>
      <c r="BD114" s="260"/>
    </row>
    <row r="115" spans="1:56" s="132" customFormat="1" ht="31.5" outlineLevel="1" x14ac:dyDescent="0.25">
      <c r="A115" s="66" t="s">
        <v>293</v>
      </c>
      <c r="B115" s="134" t="s">
        <v>294</v>
      </c>
      <c r="C115" s="66" t="s">
        <v>52</v>
      </c>
      <c r="D115" s="205" t="s">
        <v>295</v>
      </c>
      <c r="E115" s="133">
        <v>43343</v>
      </c>
      <c r="F115" s="133">
        <v>44610</v>
      </c>
      <c r="G115" s="71">
        <f>SUM(G116:G117)</f>
        <v>113.91</v>
      </c>
      <c r="H115" s="71">
        <f>SUM(H116:H117)</f>
        <v>57</v>
      </c>
      <c r="I115" s="244"/>
      <c r="J115" s="244"/>
      <c r="K115" s="177">
        <v>44610</v>
      </c>
      <c r="L115" s="246"/>
      <c r="M115" s="246"/>
      <c r="N115" s="246"/>
      <c r="O115" s="244"/>
      <c r="P115" s="136"/>
      <c r="Q115" s="136"/>
      <c r="R115" s="136"/>
      <c r="S115" s="217">
        <f t="shared" si="2"/>
        <v>0</v>
      </c>
      <c r="T115" s="136"/>
      <c r="U115" s="231"/>
      <c r="V115" s="231"/>
      <c r="W115" s="231"/>
      <c r="X115" s="231"/>
      <c r="Y115" s="231"/>
      <c r="Z115" s="231"/>
      <c r="AA115" s="231"/>
      <c r="AB115" s="231"/>
      <c r="AC115" s="130"/>
      <c r="AD115" s="131"/>
      <c r="AE115" s="131"/>
      <c r="AF115" s="131"/>
      <c r="AG115" s="253"/>
      <c r="AH115" s="253"/>
      <c r="AI115" s="253"/>
      <c r="AJ115" s="231"/>
      <c r="AK115" s="231"/>
      <c r="AL115" s="231"/>
      <c r="AM115" s="231"/>
      <c r="AN115" s="231"/>
      <c r="AO115" s="136"/>
      <c r="AP115" s="136"/>
      <c r="AQ115" s="136"/>
      <c r="AR115" s="136"/>
      <c r="AS115" s="168">
        <f t="shared" si="3"/>
        <v>0</v>
      </c>
      <c r="AT115" s="231"/>
      <c r="AU115" s="231"/>
      <c r="AV115" s="275"/>
      <c r="AW115" s="231"/>
      <c r="AX115" s="231"/>
      <c r="AY115" s="231"/>
      <c r="AZ115" s="231"/>
      <c r="BA115" s="231"/>
      <c r="BB115" s="276"/>
      <c r="BC115" s="277"/>
      <c r="BD115" s="278" t="s">
        <v>84</v>
      </c>
    </row>
    <row r="116" spans="1:56" ht="31.5" outlineLevel="1" x14ac:dyDescent="0.25">
      <c r="A116" s="98" t="s">
        <v>296</v>
      </c>
      <c r="B116" s="99" t="s">
        <v>294</v>
      </c>
      <c r="C116" s="100"/>
      <c r="D116" s="98"/>
      <c r="E116" s="101">
        <f>E115</f>
        <v>43343</v>
      </c>
      <c r="F116" s="90">
        <f t="shared" si="4"/>
        <v>44610</v>
      </c>
      <c r="G116" s="117">
        <v>108.48</v>
      </c>
      <c r="H116" s="117">
        <v>54.24</v>
      </c>
      <c r="I116" s="179"/>
      <c r="J116" s="179"/>
      <c r="K116" s="177">
        <v>44610</v>
      </c>
      <c r="L116" s="176"/>
      <c r="M116" s="176"/>
      <c r="N116" s="176"/>
      <c r="O116" s="179"/>
      <c r="P116" s="92"/>
      <c r="Q116" s="92"/>
      <c r="R116" s="92"/>
      <c r="S116" s="217">
        <f t="shared" si="2"/>
        <v>0</v>
      </c>
      <c r="T116" s="92"/>
      <c r="U116" s="178"/>
      <c r="V116" s="178"/>
      <c r="W116" s="178"/>
      <c r="X116" s="178"/>
      <c r="Y116" s="178"/>
      <c r="Z116" s="178"/>
      <c r="AA116" s="178"/>
      <c r="AB116" s="178"/>
      <c r="AC116" s="95"/>
      <c r="AD116" s="113"/>
      <c r="AE116" s="113"/>
      <c r="AF116" s="113"/>
      <c r="AG116" s="180"/>
      <c r="AH116" s="180"/>
      <c r="AI116" s="180"/>
      <c r="AJ116" s="178"/>
      <c r="AK116" s="178"/>
      <c r="AL116" s="178"/>
      <c r="AM116" s="178"/>
      <c r="AN116" s="178"/>
      <c r="AO116" s="92"/>
      <c r="AP116" s="92"/>
      <c r="AQ116" s="92"/>
      <c r="AR116" s="92"/>
      <c r="AS116" s="168">
        <f t="shared" si="3"/>
        <v>0</v>
      </c>
      <c r="AT116" s="178"/>
      <c r="AU116" s="178"/>
      <c r="AV116" s="178"/>
      <c r="AW116" s="178"/>
      <c r="AX116" s="178"/>
      <c r="AY116" s="178"/>
      <c r="AZ116" s="178"/>
      <c r="BA116" s="178"/>
      <c r="BB116" s="274"/>
      <c r="BC116" s="237"/>
      <c r="BD116" s="260" t="s">
        <v>80</v>
      </c>
    </row>
    <row r="117" spans="1:56" ht="15.75" outlineLevel="1" x14ac:dyDescent="0.25">
      <c r="A117" s="98"/>
      <c r="B117" s="99" t="s">
        <v>28</v>
      </c>
      <c r="C117" s="100"/>
      <c r="D117" s="98"/>
      <c r="E117" s="101">
        <f>E116</f>
        <v>43343</v>
      </c>
      <c r="F117" s="90">
        <f t="shared" si="4"/>
        <v>44610</v>
      </c>
      <c r="G117" s="117">
        <v>5.43</v>
      </c>
      <c r="H117" s="117">
        <v>2.76</v>
      </c>
      <c r="I117" s="179"/>
      <c r="J117" s="179"/>
      <c r="K117" s="177">
        <v>44610</v>
      </c>
      <c r="L117" s="176"/>
      <c r="M117" s="176"/>
      <c r="N117" s="176"/>
      <c r="O117" s="179"/>
      <c r="P117" s="92"/>
      <c r="Q117" s="92"/>
      <c r="R117" s="92"/>
      <c r="S117" s="217">
        <f t="shared" si="2"/>
        <v>0</v>
      </c>
      <c r="T117" s="92"/>
      <c r="U117" s="178"/>
      <c r="V117" s="178"/>
      <c r="W117" s="178"/>
      <c r="X117" s="178"/>
      <c r="Y117" s="178"/>
      <c r="Z117" s="178"/>
      <c r="AA117" s="178"/>
      <c r="AB117" s="178"/>
      <c r="AC117" s="95"/>
      <c r="AD117" s="113"/>
      <c r="AE117" s="113"/>
      <c r="AF117" s="113"/>
      <c r="AG117" s="180"/>
      <c r="AH117" s="180"/>
      <c r="AI117" s="180"/>
      <c r="AJ117" s="178"/>
      <c r="AK117" s="178"/>
      <c r="AL117" s="178"/>
      <c r="AM117" s="178"/>
      <c r="AN117" s="178"/>
      <c r="AO117" s="92"/>
      <c r="AP117" s="92"/>
      <c r="AQ117" s="92"/>
      <c r="AR117" s="92"/>
      <c r="AS117" s="168">
        <f t="shared" si="3"/>
        <v>0</v>
      </c>
      <c r="AT117" s="178"/>
      <c r="AU117" s="178"/>
      <c r="AV117" s="178"/>
      <c r="AW117" s="178"/>
      <c r="AX117" s="178"/>
      <c r="AY117" s="178"/>
      <c r="AZ117" s="178"/>
      <c r="BA117" s="178"/>
      <c r="BB117" s="274"/>
      <c r="BC117" s="237"/>
      <c r="BD117" s="260" t="s">
        <v>80</v>
      </c>
    </row>
    <row r="118" spans="1:56" s="220" customFormat="1" ht="47.25" outlineLevel="1" x14ac:dyDescent="0.25">
      <c r="A118" s="589">
        <v>18</v>
      </c>
      <c r="B118" s="590" t="s">
        <v>104</v>
      </c>
      <c r="C118" s="589" t="s">
        <v>52</v>
      </c>
      <c r="D118" s="589" t="s">
        <v>307</v>
      </c>
      <c r="E118" s="591">
        <v>44420</v>
      </c>
      <c r="F118" s="591">
        <v>44840</v>
      </c>
      <c r="G118" s="592">
        <f>SUM(G119:G121)</f>
        <v>15.869</v>
      </c>
      <c r="H118" s="592">
        <f>SUM(H119:H121)</f>
        <v>15.869</v>
      </c>
      <c r="I118" s="593"/>
      <c r="J118" s="593"/>
      <c r="K118" s="594">
        <v>44840</v>
      </c>
      <c r="L118" s="595"/>
      <c r="M118" s="595"/>
      <c r="N118" s="595"/>
      <c r="O118" s="593"/>
      <c r="P118" s="596"/>
      <c r="Q118" s="596"/>
      <c r="R118" s="596"/>
      <c r="S118" s="217">
        <f t="shared" si="2"/>
        <v>0</v>
      </c>
      <c r="T118" s="596"/>
      <c r="U118" s="597"/>
      <c r="V118" s="597"/>
      <c r="W118" s="597"/>
      <c r="X118" s="597"/>
      <c r="Y118" s="597"/>
      <c r="Z118" s="597"/>
      <c r="AA118" s="597"/>
      <c r="AB118" s="597"/>
      <c r="AC118" s="598"/>
      <c r="AD118" s="599"/>
      <c r="AE118" s="599"/>
      <c r="AF118" s="599"/>
      <c r="AG118" s="600"/>
      <c r="AH118" s="600"/>
      <c r="AI118" s="600"/>
      <c r="AJ118" s="597"/>
      <c r="AK118" s="597"/>
      <c r="AL118" s="597"/>
      <c r="AM118" s="597"/>
      <c r="AN118" s="597"/>
      <c r="AO118" s="596"/>
      <c r="AP118" s="596"/>
      <c r="AQ118" s="596"/>
      <c r="AR118" s="596"/>
      <c r="AS118" s="601">
        <f t="shared" si="3"/>
        <v>0</v>
      </c>
      <c r="AT118" s="597"/>
      <c r="AU118" s="597"/>
      <c r="AV118" s="602"/>
      <c r="AW118" s="597"/>
      <c r="AX118" s="597"/>
      <c r="AY118" s="597"/>
      <c r="AZ118" s="597"/>
      <c r="BA118" s="597"/>
      <c r="BB118" s="603"/>
      <c r="BC118" s="450"/>
      <c r="BD118" s="451" t="s">
        <v>86</v>
      </c>
    </row>
    <row r="119" spans="1:56" s="608" customFormat="1" ht="47.25" outlineLevel="1" x14ac:dyDescent="0.25">
      <c r="A119" s="441">
        <v>18.100000000000001</v>
      </c>
      <c r="B119" s="604" t="s">
        <v>102</v>
      </c>
      <c r="C119" s="382" t="s">
        <v>53</v>
      </c>
      <c r="D119" s="441" t="str">
        <f>D118</f>
        <v>MERC/CAPEX/2022-2023/0469</v>
      </c>
      <c r="E119" s="442">
        <f>E118</f>
        <v>44420</v>
      </c>
      <c r="F119" s="215">
        <f t="shared" ref="F119:F121" si="5">IF(F118=0,"-",F118)</f>
        <v>44840</v>
      </c>
      <c r="G119" s="605">
        <v>15.33</v>
      </c>
      <c r="H119" s="605">
        <f>G119</f>
        <v>15.33</v>
      </c>
      <c r="I119" s="444"/>
      <c r="J119" s="444"/>
      <c r="K119" s="445">
        <v>44840</v>
      </c>
      <c r="L119" s="446"/>
      <c r="M119" s="446"/>
      <c r="N119" s="446"/>
      <c r="O119" s="444" t="s">
        <v>603</v>
      </c>
      <c r="P119" s="217"/>
      <c r="Q119" s="217"/>
      <c r="R119" s="217"/>
      <c r="S119" s="217">
        <f t="shared" si="2"/>
        <v>0</v>
      </c>
      <c r="T119" s="217"/>
      <c r="U119" s="447">
        <v>11.8</v>
      </c>
      <c r="V119" s="447"/>
      <c r="W119" s="447"/>
      <c r="X119" s="447"/>
      <c r="Y119" s="447"/>
      <c r="Z119" s="447"/>
      <c r="AA119" s="447"/>
      <c r="AB119" s="447"/>
      <c r="AC119" s="218"/>
      <c r="AD119" s="219"/>
      <c r="AE119" s="219"/>
      <c r="AF119" s="219"/>
      <c r="AG119" s="449"/>
      <c r="AH119" s="449"/>
      <c r="AI119" s="449"/>
      <c r="AJ119" s="447"/>
      <c r="AK119" s="447"/>
      <c r="AL119" s="447"/>
      <c r="AM119" s="447"/>
      <c r="AN119" s="447"/>
      <c r="AO119" s="217"/>
      <c r="AP119" s="217"/>
      <c r="AQ119" s="217"/>
      <c r="AR119" s="217"/>
      <c r="AS119" s="601">
        <f t="shared" si="3"/>
        <v>0</v>
      </c>
      <c r="AT119" s="447">
        <v>11.8</v>
      </c>
      <c r="AU119" s="447"/>
      <c r="AV119" s="447"/>
      <c r="AW119" s="447"/>
      <c r="AX119" s="447"/>
      <c r="AY119" s="447"/>
      <c r="AZ119" s="447"/>
      <c r="BA119" s="447"/>
      <c r="BB119" s="606"/>
      <c r="BC119" s="607" t="s">
        <v>350</v>
      </c>
      <c r="BD119" s="451" t="s">
        <v>86</v>
      </c>
    </row>
    <row r="120" spans="1:56" s="220" customFormat="1" ht="31.5" outlineLevel="1" x14ac:dyDescent="0.25">
      <c r="A120" s="441">
        <v>18.2</v>
      </c>
      <c r="B120" s="604" t="s">
        <v>103</v>
      </c>
      <c r="C120" s="382" t="s">
        <v>53</v>
      </c>
      <c r="D120" s="441" t="str">
        <f>D119</f>
        <v>MERC/CAPEX/2022-2023/0469</v>
      </c>
      <c r="E120" s="442">
        <f t="shared" ref="E120:E121" si="6">E119</f>
        <v>44420</v>
      </c>
      <c r="F120" s="215">
        <f t="shared" si="5"/>
        <v>44840</v>
      </c>
      <c r="G120" s="605">
        <v>0.34899999999999998</v>
      </c>
      <c r="H120" s="605">
        <f t="shared" ref="H120:H121" si="7">G120</f>
        <v>0.34899999999999998</v>
      </c>
      <c r="I120" s="444"/>
      <c r="J120" s="444"/>
      <c r="K120" s="445">
        <v>44840</v>
      </c>
      <c r="L120" s="446"/>
      <c r="M120" s="446"/>
      <c r="N120" s="446"/>
      <c r="O120" s="444"/>
      <c r="P120" s="217"/>
      <c r="Q120" s="217"/>
      <c r="R120" s="217"/>
      <c r="S120" s="217">
        <f t="shared" si="2"/>
        <v>0</v>
      </c>
      <c r="T120" s="217"/>
      <c r="U120" s="447">
        <v>0.37</v>
      </c>
      <c r="V120" s="447"/>
      <c r="W120" s="447"/>
      <c r="X120" s="447"/>
      <c r="Y120" s="447"/>
      <c r="Z120" s="447"/>
      <c r="AA120" s="447"/>
      <c r="AB120" s="447"/>
      <c r="AC120" s="218"/>
      <c r="AD120" s="219"/>
      <c r="AE120" s="219"/>
      <c r="AF120" s="219"/>
      <c r="AG120" s="449"/>
      <c r="AH120" s="449"/>
      <c r="AI120" s="449"/>
      <c r="AJ120" s="447"/>
      <c r="AK120" s="447"/>
      <c r="AL120" s="447"/>
      <c r="AM120" s="447"/>
      <c r="AN120" s="447"/>
      <c r="AO120" s="217"/>
      <c r="AP120" s="217"/>
      <c r="AQ120" s="217"/>
      <c r="AR120" s="217"/>
      <c r="AS120" s="601">
        <f t="shared" si="3"/>
        <v>0</v>
      </c>
      <c r="AT120" s="447">
        <v>0.37</v>
      </c>
      <c r="AU120" s="447"/>
      <c r="AV120" s="447"/>
      <c r="AW120" s="447"/>
      <c r="AX120" s="447"/>
      <c r="AY120" s="447"/>
      <c r="AZ120" s="447"/>
      <c r="BA120" s="447"/>
      <c r="BB120" s="603"/>
      <c r="BC120" s="607" t="s">
        <v>351</v>
      </c>
      <c r="BD120" s="451" t="s">
        <v>86</v>
      </c>
    </row>
    <row r="121" spans="1:56" s="220" customFormat="1" ht="15.75" outlineLevel="1" x14ac:dyDescent="0.25">
      <c r="A121" s="441"/>
      <c r="B121" s="604" t="s">
        <v>28</v>
      </c>
      <c r="C121" s="382" t="s">
        <v>28</v>
      </c>
      <c r="D121" s="441" t="str">
        <f>D120</f>
        <v>MERC/CAPEX/2022-2023/0469</v>
      </c>
      <c r="E121" s="442">
        <f t="shared" si="6"/>
        <v>44420</v>
      </c>
      <c r="F121" s="215">
        <f t="shared" si="5"/>
        <v>44840</v>
      </c>
      <c r="G121" s="605">
        <v>0.19</v>
      </c>
      <c r="H121" s="605">
        <f t="shared" si="7"/>
        <v>0.19</v>
      </c>
      <c r="I121" s="444"/>
      <c r="J121" s="444"/>
      <c r="K121" s="445">
        <v>44840</v>
      </c>
      <c r="L121" s="446"/>
      <c r="M121" s="446"/>
      <c r="N121" s="446"/>
      <c r="O121" s="444"/>
      <c r="P121" s="217"/>
      <c r="Q121" s="217"/>
      <c r="R121" s="217"/>
      <c r="S121" s="217">
        <f t="shared" si="2"/>
        <v>0</v>
      </c>
      <c r="T121" s="217"/>
      <c r="U121" s="447"/>
      <c r="V121" s="447"/>
      <c r="W121" s="447"/>
      <c r="X121" s="447"/>
      <c r="Y121" s="447"/>
      <c r="Z121" s="447"/>
      <c r="AA121" s="447"/>
      <c r="AB121" s="447"/>
      <c r="AC121" s="218"/>
      <c r="AD121" s="219"/>
      <c r="AE121" s="219"/>
      <c r="AF121" s="219"/>
      <c r="AG121" s="449"/>
      <c r="AH121" s="449"/>
      <c r="AI121" s="449"/>
      <c r="AJ121" s="447"/>
      <c r="AK121" s="447"/>
      <c r="AL121" s="447"/>
      <c r="AM121" s="447"/>
      <c r="AN121" s="447"/>
      <c r="AO121" s="217"/>
      <c r="AP121" s="217"/>
      <c r="AQ121" s="217"/>
      <c r="AR121" s="217"/>
      <c r="AS121" s="601">
        <f t="shared" si="3"/>
        <v>0</v>
      </c>
      <c r="AT121" s="447"/>
      <c r="AU121" s="447"/>
      <c r="AV121" s="447"/>
      <c r="AW121" s="447"/>
      <c r="AX121" s="447"/>
      <c r="AY121" s="447"/>
      <c r="AZ121" s="447"/>
      <c r="BA121" s="447"/>
      <c r="BB121" s="603"/>
      <c r="BC121" s="450"/>
      <c r="BD121" s="451" t="s">
        <v>86</v>
      </c>
    </row>
    <row r="122" spans="1:56" ht="47.25" outlineLevel="1" x14ac:dyDescent="0.25">
      <c r="A122" s="174">
        <v>19</v>
      </c>
      <c r="B122" s="175" t="s">
        <v>312</v>
      </c>
      <c r="C122" s="174" t="s">
        <v>52</v>
      </c>
      <c r="D122" s="66" t="s">
        <v>313</v>
      </c>
      <c r="E122" s="133">
        <v>45230</v>
      </c>
      <c r="F122" s="133">
        <v>45400</v>
      </c>
      <c r="G122" s="186">
        <f>SUM(G123:G133)</f>
        <v>38.869999999999997</v>
      </c>
      <c r="H122" s="186">
        <f>SUM(H123:H133)</f>
        <v>38.869999999999997</v>
      </c>
      <c r="I122" s="179"/>
      <c r="J122" s="179"/>
      <c r="K122" s="177"/>
      <c r="L122" s="177"/>
      <c r="M122" s="177"/>
      <c r="N122" s="177"/>
      <c r="O122" s="237"/>
      <c r="P122" s="92"/>
      <c r="Q122" s="92"/>
      <c r="R122" s="92"/>
      <c r="S122" s="217">
        <f t="shared" si="2"/>
        <v>0</v>
      </c>
      <c r="T122" s="92"/>
      <c r="U122" s="178"/>
      <c r="V122" s="178"/>
      <c r="W122" s="178"/>
      <c r="X122" s="178"/>
      <c r="Y122" s="178"/>
      <c r="Z122" s="178"/>
      <c r="AA122" s="178"/>
      <c r="AB122" s="178"/>
      <c r="AC122" s="95"/>
      <c r="AD122" s="113"/>
      <c r="AE122" s="113"/>
      <c r="AF122" s="113"/>
      <c r="AG122" s="180"/>
      <c r="AH122" s="180"/>
      <c r="AI122" s="180"/>
      <c r="AJ122" s="178"/>
      <c r="AK122" s="178"/>
      <c r="AL122" s="178"/>
      <c r="AM122" s="178"/>
      <c r="AN122" s="178"/>
      <c r="AO122" s="92"/>
      <c r="AP122" s="92"/>
      <c r="AQ122" s="92"/>
      <c r="AR122" s="92"/>
      <c r="AS122" s="168">
        <f t="shared" si="3"/>
        <v>0</v>
      </c>
      <c r="AT122" s="178"/>
      <c r="AU122" s="178"/>
      <c r="AV122" s="178"/>
      <c r="AW122" s="178"/>
      <c r="AX122" s="178"/>
      <c r="AY122" s="178"/>
      <c r="AZ122" s="178"/>
      <c r="BA122" s="178"/>
      <c r="BB122" s="274"/>
      <c r="BC122" s="237" t="s">
        <v>751</v>
      </c>
      <c r="BD122" s="260"/>
    </row>
    <row r="123" spans="1:56" ht="110.25" outlineLevel="1" x14ac:dyDescent="0.25">
      <c r="A123" s="98">
        <v>19.100000000000001</v>
      </c>
      <c r="B123" s="182" t="s">
        <v>314</v>
      </c>
      <c r="C123" s="100" t="s">
        <v>53</v>
      </c>
      <c r="D123" s="181" t="str">
        <f>D122</f>
        <v>MERC/CAPEX/MSPGCL/2024-25/0252</v>
      </c>
      <c r="E123" s="184">
        <f t="shared" ref="E123:F134" si="8">E122</f>
        <v>45230</v>
      </c>
      <c r="F123" s="184">
        <f t="shared" si="8"/>
        <v>45400</v>
      </c>
      <c r="G123" s="117">
        <v>4.68</v>
      </c>
      <c r="H123" s="117">
        <v>4.68</v>
      </c>
      <c r="I123" s="179"/>
      <c r="J123" s="179"/>
      <c r="K123" s="177"/>
      <c r="L123" s="177"/>
      <c r="M123" s="177"/>
      <c r="N123" s="177"/>
      <c r="O123" s="237" t="s">
        <v>789</v>
      </c>
      <c r="P123" s="92"/>
      <c r="Q123" s="92"/>
      <c r="R123" s="92"/>
      <c r="S123" s="217">
        <f t="shared" si="2"/>
        <v>0</v>
      </c>
      <c r="T123" s="92"/>
      <c r="U123" s="178"/>
      <c r="V123" s="178"/>
      <c r="W123" s="185">
        <v>4.68</v>
      </c>
      <c r="X123" s="185"/>
      <c r="Y123" s="185"/>
      <c r="Z123" s="185"/>
      <c r="AA123" s="185"/>
      <c r="AB123" s="185"/>
      <c r="AC123" s="95"/>
      <c r="AD123" s="113"/>
      <c r="AE123" s="113"/>
      <c r="AF123" s="113"/>
      <c r="AG123" s="180"/>
      <c r="AH123" s="180"/>
      <c r="AI123" s="180"/>
      <c r="AJ123" s="185"/>
      <c r="AK123" s="185"/>
      <c r="AL123" s="185"/>
      <c r="AM123" s="185"/>
      <c r="AN123" s="185"/>
      <c r="AO123" s="92"/>
      <c r="AP123" s="92"/>
      <c r="AQ123" s="92"/>
      <c r="AR123" s="92"/>
      <c r="AS123" s="168">
        <f t="shared" si="3"/>
        <v>0</v>
      </c>
      <c r="AT123" s="178"/>
      <c r="AU123" s="178"/>
      <c r="AV123" s="178">
        <v>4.68</v>
      </c>
      <c r="AW123" s="185"/>
      <c r="AX123" s="185"/>
      <c r="AY123" s="185"/>
      <c r="AZ123" s="185"/>
      <c r="BA123" s="185"/>
      <c r="BB123" s="274"/>
      <c r="BC123" s="237"/>
      <c r="BD123" s="260" t="s">
        <v>81</v>
      </c>
    </row>
    <row r="124" spans="1:56" ht="94.5" outlineLevel="1" x14ac:dyDescent="0.25">
      <c r="A124" s="98">
        <v>19.2</v>
      </c>
      <c r="B124" s="182" t="s">
        <v>315</v>
      </c>
      <c r="C124" s="100" t="s">
        <v>53</v>
      </c>
      <c r="D124" s="181" t="str">
        <f t="shared" ref="D124:D133" si="9">D123</f>
        <v>MERC/CAPEX/MSPGCL/2024-25/0252</v>
      </c>
      <c r="E124" s="184">
        <f t="shared" si="8"/>
        <v>45230</v>
      </c>
      <c r="F124" s="184">
        <f t="shared" si="8"/>
        <v>45400</v>
      </c>
      <c r="G124" s="117">
        <f>4.44</f>
        <v>4.4400000000000004</v>
      </c>
      <c r="H124" s="117">
        <f>4.44</f>
        <v>4.4400000000000004</v>
      </c>
      <c r="I124" s="179"/>
      <c r="J124" s="179"/>
      <c r="K124" s="177"/>
      <c r="L124" s="177"/>
      <c r="M124" s="177"/>
      <c r="N124" s="177"/>
      <c r="O124" s="237" t="s">
        <v>621</v>
      </c>
      <c r="P124" s="92"/>
      <c r="Q124" s="92"/>
      <c r="R124" s="92"/>
      <c r="S124" s="217">
        <f t="shared" si="2"/>
        <v>0</v>
      </c>
      <c r="T124" s="92"/>
      <c r="U124" s="178"/>
      <c r="V124" s="178"/>
      <c r="W124" s="185">
        <v>4.4400000000000004</v>
      </c>
      <c r="X124" s="185"/>
      <c r="Y124" s="185"/>
      <c r="Z124" s="185"/>
      <c r="AA124" s="185"/>
      <c r="AB124" s="185"/>
      <c r="AC124" s="95"/>
      <c r="AD124" s="113"/>
      <c r="AE124" s="113"/>
      <c r="AF124" s="113"/>
      <c r="AG124" s="180"/>
      <c r="AH124" s="180"/>
      <c r="AI124" s="180"/>
      <c r="AJ124" s="185"/>
      <c r="AK124" s="185"/>
      <c r="AL124" s="185"/>
      <c r="AM124" s="185"/>
      <c r="AN124" s="185"/>
      <c r="AO124" s="92"/>
      <c r="AP124" s="92"/>
      <c r="AQ124" s="92"/>
      <c r="AR124" s="92"/>
      <c r="AS124" s="168">
        <f t="shared" si="3"/>
        <v>0</v>
      </c>
      <c r="AT124" s="178"/>
      <c r="AU124" s="178"/>
      <c r="AV124" s="178">
        <v>4.4400000000000004</v>
      </c>
      <c r="AW124" s="185"/>
      <c r="AX124" s="185"/>
      <c r="AY124" s="185"/>
      <c r="AZ124" s="185"/>
      <c r="BA124" s="185"/>
      <c r="BB124" s="274"/>
      <c r="BC124" s="237"/>
      <c r="BD124" s="260" t="s">
        <v>81</v>
      </c>
    </row>
    <row r="125" spans="1:56" ht="126" outlineLevel="1" x14ac:dyDescent="0.25">
      <c r="A125" s="98">
        <v>19.3</v>
      </c>
      <c r="B125" s="182" t="s">
        <v>316</v>
      </c>
      <c r="C125" s="100" t="s">
        <v>53</v>
      </c>
      <c r="D125" s="181" t="str">
        <f t="shared" si="9"/>
        <v>MERC/CAPEX/MSPGCL/2024-25/0252</v>
      </c>
      <c r="E125" s="184">
        <f t="shared" si="8"/>
        <v>45230</v>
      </c>
      <c r="F125" s="184">
        <f t="shared" si="8"/>
        <v>45400</v>
      </c>
      <c r="G125" s="117">
        <f>2.01</f>
        <v>2.0099999999999998</v>
      </c>
      <c r="H125" s="117">
        <f>2.01</f>
        <v>2.0099999999999998</v>
      </c>
      <c r="I125" s="179"/>
      <c r="J125" s="179"/>
      <c r="K125" s="177"/>
      <c r="L125" s="177"/>
      <c r="M125" s="177"/>
      <c r="N125" s="177"/>
      <c r="O125" s="237" t="s">
        <v>790</v>
      </c>
      <c r="P125" s="92"/>
      <c r="Q125" s="92"/>
      <c r="R125" s="92"/>
      <c r="S125" s="217">
        <f t="shared" si="2"/>
        <v>0</v>
      </c>
      <c r="T125" s="92"/>
      <c r="U125" s="178"/>
      <c r="V125" s="178"/>
      <c r="W125" s="185">
        <v>2.0099999999999998</v>
      </c>
      <c r="X125" s="185"/>
      <c r="Y125" s="185"/>
      <c r="Z125" s="185"/>
      <c r="AA125" s="185"/>
      <c r="AB125" s="185"/>
      <c r="AC125" s="95"/>
      <c r="AD125" s="113"/>
      <c r="AE125" s="113"/>
      <c r="AF125" s="113"/>
      <c r="AG125" s="180"/>
      <c r="AH125" s="180"/>
      <c r="AI125" s="180"/>
      <c r="AJ125" s="185"/>
      <c r="AK125" s="185"/>
      <c r="AL125" s="185"/>
      <c r="AM125" s="185"/>
      <c r="AN125" s="185"/>
      <c r="AO125" s="92"/>
      <c r="AP125" s="92"/>
      <c r="AQ125" s="92"/>
      <c r="AR125" s="92"/>
      <c r="AS125" s="168">
        <f t="shared" si="3"/>
        <v>0</v>
      </c>
      <c r="AT125" s="178"/>
      <c r="AU125" s="178"/>
      <c r="AV125" s="178">
        <v>2.0099999999999998</v>
      </c>
      <c r="AW125" s="185"/>
      <c r="AX125" s="185"/>
      <c r="AY125" s="185"/>
      <c r="AZ125" s="185"/>
      <c r="BA125" s="185"/>
      <c r="BB125" s="274"/>
      <c r="BC125" s="237"/>
      <c r="BD125" s="260" t="s">
        <v>81</v>
      </c>
    </row>
    <row r="126" spans="1:56" ht="110.25" outlineLevel="1" x14ac:dyDescent="0.25">
      <c r="A126" s="98">
        <v>19.399999999999999</v>
      </c>
      <c r="B126" s="182" t="s">
        <v>317</v>
      </c>
      <c r="C126" s="100" t="s">
        <v>53</v>
      </c>
      <c r="D126" s="181" t="str">
        <f t="shared" si="9"/>
        <v>MERC/CAPEX/MSPGCL/2024-25/0252</v>
      </c>
      <c r="E126" s="184">
        <f t="shared" si="8"/>
        <v>45230</v>
      </c>
      <c r="F126" s="184">
        <f t="shared" si="8"/>
        <v>45400</v>
      </c>
      <c r="G126" s="117">
        <f>4.39</f>
        <v>4.3899999999999997</v>
      </c>
      <c r="H126" s="117">
        <f>4.39</f>
        <v>4.3899999999999997</v>
      </c>
      <c r="I126" s="179"/>
      <c r="J126" s="179"/>
      <c r="K126" s="177"/>
      <c r="L126" s="177"/>
      <c r="M126" s="177"/>
      <c r="N126" s="177"/>
      <c r="O126" s="237" t="s">
        <v>638</v>
      </c>
      <c r="P126" s="92"/>
      <c r="Q126" s="92"/>
      <c r="R126" s="92"/>
      <c r="S126" s="217">
        <f t="shared" si="2"/>
        <v>0</v>
      </c>
      <c r="T126" s="92"/>
      <c r="U126" s="178"/>
      <c r="V126" s="178"/>
      <c r="W126" s="185">
        <v>4.3899999999999997</v>
      </c>
      <c r="X126" s="185"/>
      <c r="Y126" s="185"/>
      <c r="Z126" s="185"/>
      <c r="AA126" s="185"/>
      <c r="AB126" s="185"/>
      <c r="AC126" s="95"/>
      <c r="AD126" s="113"/>
      <c r="AE126" s="113"/>
      <c r="AF126" s="113"/>
      <c r="AG126" s="180"/>
      <c r="AH126" s="180"/>
      <c r="AI126" s="180"/>
      <c r="AJ126" s="185"/>
      <c r="AK126" s="185"/>
      <c r="AL126" s="185"/>
      <c r="AM126" s="185"/>
      <c r="AN126" s="185"/>
      <c r="AO126" s="92"/>
      <c r="AP126" s="92"/>
      <c r="AQ126" s="92"/>
      <c r="AR126" s="92"/>
      <c r="AS126" s="168">
        <f t="shared" si="3"/>
        <v>0</v>
      </c>
      <c r="AT126" s="178"/>
      <c r="AU126" s="178"/>
      <c r="AV126" s="178">
        <v>4.3899999999999997</v>
      </c>
      <c r="AW126" s="185"/>
      <c r="AX126" s="185"/>
      <c r="AY126" s="185"/>
      <c r="AZ126" s="185"/>
      <c r="BA126" s="185"/>
      <c r="BB126" s="274"/>
      <c r="BC126" s="237"/>
      <c r="BD126" s="260" t="s">
        <v>81</v>
      </c>
    </row>
    <row r="127" spans="1:56" ht="126" outlineLevel="1" x14ac:dyDescent="0.25">
      <c r="A127" s="98">
        <v>19.5</v>
      </c>
      <c r="B127" s="182" t="s">
        <v>318</v>
      </c>
      <c r="C127" s="100" t="s">
        <v>53</v>
      </c>
      <c r="D127" s="181" t="str">
        <f t="shared" si="9"/>
        <v>MERC/CAPEX/MSPGCL/2024-25/0252</v>
      </c>
      <c r="E127" s="184">
        <f t="shared" si="8"/>
        <v>45230</v>
      </c>
      <c r="F127" s="184">
        <f t="shared" si="8"/>
        <v>45400</v>
      </c>
      <c r="G127" s="117">
        <f>4.37</f>
        <v>4.37</v>
      </c>
      <c r="H127" s="117">
        <f>4.37</f>
        <v>4.37</v>
      </c>
      <c r="I127" s="179"/>
      <c r="J127" s="179"/>
      <c r="K127" s="177"/>
      <c r="L127" s="177"/>
      <c r="M127" s="177"/>
      <c r="N127" s="177"/>
      <c r="O127" s="237" t="s">
        <v>791</v>
      </c>
      <c r="P127" s="92"/>
      <c r="Q127" s="92"/>
      <c r="R127" s="92"/>
      <c r="S127" s="217">
        <f t="shared" si="2"/>
        <v>0</v>
      </c>
      <c r="T127" s="92"/>
      <c r="U127" s="178"/>
      <c r="V127" s="178"/>
      <c r="W127" s="185">
        <v>4.37</v>
      </c>
      <c r="X127" s="185"/>
      <c r="Y127" s="185"/>
      <c r="Z127" s="185"/>
      <c r="AA127" s="185"/>
      <c r="AB127" s="185"/>
      <c r="AC127" s="95"/>
      <c r="AD127" s="113"/>
      <c r="AE127" s="113"/>
      <c r="AF127" s="113"/>
      <c r="AG127" s="180"/>
      <c r="AH127" s="180"/>
      <c r="AI127" s="180"/>
      <c r="AJ127" s="185"/>
      <c r="AK127" s="185"/>
      <c r="AL127" s="185"/>
      <c r="AM127" s="185"/>
      <c r="AN127" s="185"/>
      <c r="AO127" s="92"/>
      <c r="AP127" s="92"/>
      <c r="AQ127" s="92"/>
      <c r="AR127" s="92"/>
      <c r="AS127" s="168">
        <f t="shared" si="3"/>
        <v>0</v>
      </c>
      <c r="AT127" s="178"/>
      <c r="AU127" s="178"/>
      <c r="AV127" s="178">
        <v>4.37</v>
      </c>
      <c r="AW127" s="185"/>
      <c r="AX127" s="185"/>
      <c r="AY127" s="185"/>
      <c r="AZ127" s="185"/>
      <c r="BA127" s="185"/>
      <c r="BB127" s="274"/>
      <c r="BC127" s="237"/>
      <c r="BD127" s="260" t="s">
        <v>81</v>
      </c>
    </row>
    <row r="128" spans="1:56" ht="110.25" outlineLevel="1" x14ac:dyDescent="0.25">
      <c r="A128" s="98">
        <v>19.600000000000001</v>
      </c>
      <c r="B128" s="182" t="s">
        <v>319</v>
      </c>
      <c r="C128" s="100" t="s">
        <v>53</v>
      </c>
      <c r="D128" s="181" t="str">
        <f t="shared" si="9"/>
        <v>MERC/CAPEX/MSPGCL/2024-25/0252</v>
      </c>
      <c r="E128" s="184">
        <f t="shared" si="8"/>
        <v>45230</v>
      </c>
      <c r="F128" s="184">
        <f t="shared" si="8"/>
        <v>45400</v>
      </c>
      <c r="G128" s="117">
        <f>0.57</f>
        <v>0.56999999999999995</v>
      </c>
      <c r="H128" s="117">
        <f>0.57</f>
        <v>0.56999999999999995</v>
      </c>
      <c r="I128" s="179"/>
      <c r="J128" s="179"/>
      <c r="K128" s="177"/>
      <c r="L128" s="177"/>
      <c r="M128" s="177"/>
      <c r="N128" s="177"/>
      <c r="O128" s="237" t="s">
        <v>792</v>
      </c>
      <c r="P128" s="92"/>
      <c r="Q128" s="92"/>
      <c r="R128" s="92"/>
      <c r="S128" s="217">
        <f t="shared" si="2"/>
        <v>0</v>
      </c>
      <c r="T128" s="92"/>
      <c r="U128" s="178"/>
      <c r="V128" s="178"/>
      <c r="W128" s="185">
        <v>0.56999999999999995</v>
      </c>
      <c r="X128" s="185"/>
      <c r="Y128" s="185"/>
      <c r="Z128" s="185"/>
      <c r="AA128" s="185"/>
      <c r="AB128" s="185"/>
      <c r="AC128" s="95"/>
      <c r="AD128" s="113"/>
      <c r="AE128" s="113"/>
      <c r="AF128" s="113"/>
      <c r="AG128" s="180"/>
      <c r="AH128" s="180"/>
      <c r="AI128" s="180"/>
      <c r="AJ128" s="185"/>
      <c r="AK128" s="185"/>
      <c r="AL128" s="185"/>
      <c r="AM128" s="185"/>
      <c r="AN128" s="185"/>
      <c r="AO128" s="92"/>
      <c r="AP128" s="92"/>
      <c r="AQ128" s="92"/>
      <c r="AR128" s="92"/>
      <c r="AS128" s="168">
        <f t="shared" si="3"/>
        <v>0</v>
      </c>
      <c r="AT128" s="178"/>
      <c r="AU128" s="178"/>
      <c r="AV128" s="178">
        <v>0.56999999999999995</v>
      </c>
      <c r="AW128" s="185"/>
      <c r="AX128" s="185"/>
      <c r="AY128" s="185"/>
      <c r="AZ128" s="185"/>
      <c r="BA128" s="185"/>
      <c r="BB128" s="274"/>
      <c r="BC128" s="237"/>
      <c r="BD128" s="260" t="s">
        <v>81</v>
      </c>
    </row>
    <row r="129" spans="1:56" ht="110.25" outlineLevel="1" x14ac:dyDescent="0.25">
      <c r="A129" s="98">
        <v>19.7</v>
      </c>
      <c r="B129" s="182" t="s">
        <v>320</v>
      </c>
      <c r="C129" s="100" t="s">
        <v>53</v>
      </c>
      <c r="D129" s="181" t="str">
        <f t="shared" si="9"/>
        <v>MERC/CAPEX/MSPGCL/2024-25/0252</v>
      </c>
      <c r="E129" s="184">
        <f t="shared" si="8"/>
        <v>45230</v>
      </c>
      <c r="F129" s="184">
        <f t="shared" si="8"/>
        <v>45400</v>
      </c>
      <c r="G129" s="117">
        <f>1.18</f>
        <v>1.18</v>
      </c>
      <c r="H129" s="117">
        <f>1.18</f>
        <v>1.18</v>
      </c>
      <c r="I129" s="179"/>
      <c r="J129" s="179"/>
      <c r="K129" s="177"/>
      <c r="L129" s="177"/>
      <c r="M129" s="177"/>
      <c r="N129" s="177"/>
      <c r="O129" s="237" t="s">
        <v>793</v>
      </c>
      <c r="P129" s="92"/>
      <c r="Q129" s="92"/>
      <c r="R129" s="92"/>
      <c r="S129" s="217">
        <f t="shared" si="2"/>
        <v>0</v>
      </c>
      <c r="T129" s="92"/>
      <c r="U129" s="178"/>
      <c r="V129" s="178"/>
      <c r="W129" s="185">
        <v>1.18</v>
      </c>
      <c r="X129" s="185"/>
      <c r="Y129" s="185"/>
      <c r="Z129" s="185"/>
      <c r="AA129" s="185"/>
      <c r="AB129" s="185"/>
      <c r="AC129" s="95"/>
      <c r="AD129" s="113"/>
      <c r="AE129" s="113"/>
      <c r="AF129" s="113"/>
      <c r="AG129" s="180"/>
      <c r="AH129" s="180"/>
      <c r="AI129" s="180"/>
      <c r="AJ129" s="185"/>
      <c r="AK129" s="185"/>
      <c r="AL129" s="185"/>
      <c r="AM129" s="185"/>
      <c r="AN129" s="185"/>
      <c r="AO129" s="92"/>
      <c r="AP129" s="92"/>
      <c r="AQ129" s="92"/>
      <c r="AR129" s="92"/>
      <c r="AS129" s="168">
        <f t="shared" si="3"/>
        <v>0</v>
      </c>
      <c r="AT129" s="178"/>
      <c r="AU129" s="178"/>
      <c r="AV129" s="178">
        <v>1.18</v>
      </c>
      <c r="AW129" s="185"/>
      <c r="AX129" s="185"/>
      <c r="AY129" s="185"/>
      <c r="AZ129" s="185"/>
      <c r="BA129" s="185"/>
      <c r="BB129" s="274"/>
      <c r="BC129" s="237"/>
      <c r="BD129" s="260" t="s">
        <v>81</v>
      </c>
    </row>
    <row r="130" spans="1:56" ht="141.75" outlineLevel="1" x14ac:dyDescent="0.25">
      <c r="A130" s="98">
        <v>19.8</v>
      </c>
      <c r="B130" s="182" t="s">
        <v>321</v>
      </c>
      <c r="C130" s="100" t="s">
        <v>53</v>
      </c>
      <c r="D130" s="181" t="str">
        <f t="shared" si="9"/>
        <v>MERC/CAPEX/MSPGCL/2024-25/0252</v>
      </c>
      <c r="E130" s="184">
        <f t="shared" si="8"/>
        <v>45230</v>
      </c>
      <c r="F130" s="184">
        <f t="shared" si="8"/>
        <v>45400</v>
      </c>
      <c r="G130" s="117">
        <f>12.83</f>
        <v>12.83</v>
      </c>
      <c r="H130" s="117">
        <f>12.83</f>
        <v>12.83</v>
      </c>
      <c r="I130" s="179"/>
      <c r="J130" s="179"/>
      <c r="K130" s="177"/>
      <c r="L130" s="177"/>
      <c r="M130" s="177"/>
      <c r="N130" s="177"/>
      <c r="O130" s="237" t="s">
        <v>794</v>
      </c>
      <c r="P130" s="92"/>
      <c r="Q130" s="92"/>
      <c r="R130" s="92"/>
      <c r="S130" s="217">
        <f t="shared" si="2"/>
        <v>0</v>
      </c>
      <c r="T130" s="92"/>
      <c r="U130" s="178"/>
      <c r="V130" s="178"/>
      <c r="W130" s="185">
        <v>12.83</v>
      </c>
      <c r="X130" s="185"/>
      <c r="Y130" s="185"/>
      <c r="Z130" s="185"/>
      <c r="AA130" s="185"/>
      <c r="AB130" s="185"/>
      <c r="AC130" s="95"/>
      <c r="AD130" s="113"/>
      <c r="AE130" s="113"/>
      <c r="AF130" s="113"/>
      <c r="AG130" s="180"/>
      <c r="AH130" s="180"/>
      <c r="AI130" s="180"/>
      <c r="AJ130" s="185"/>
      <c r="AK130" s="185"/>
      <c r="AL130" s="185"/>
      <c r="AM130" s="185"/>
      <c r="AN130" s="185"/>
      <c r="AO130" s="92"/>
      <c r="AP130" s="92"/>
      <c r="AQ130" s="92"/>
      <c r="AR130" s="92"/>
      <c r="AS130" s="168">
        <f t="shared" si="3"/>
        <v>0</v>
      </c>
      <c r="AT130" s="178"/>
      <c r="AU130" s="178"/>
      <c r="AV130" s="178">
        <v>12.83</v>
      </c>
      <c r="AW130" s="185"/>
      <c r="AX130" s="185"/>
      <c r="AY130" s="185"/>
      <c r="AZ130" s="185"/>
      <c r="BA130" s="185"/>
      <c r="BB130" s="274"/>
      <c r="BC130" s="237"/>
      <c r="BD130" s="260" t="s">
        <v>81</v>
      </c>
    </row>
    <row r="131" spans="1:56" ht="126" outlineLevel="1" x14ac:dyDescent="0.25">
      <c r="A131" s="98">
        <v>19.899999999999999</v>
      </c>
      <c r="B131" s="182" t="s">
        <v>322</v>
      </c>
      <c r="C131" s="100" t="s">
        <v>53</v>
      </c>
      <c r="D131" s="181" t="str">
        <f t="shared" si="9"/>
        <v>MERC/CAPEX/MSPGCL/2024-25/0252</v>
      </c>
      <c r="E131" s="184">
        <f t="shared" si="8"/>
        <v>45230</v>
      </c>
      <c r="F131" s="184">
        <f t="shared" si="8"/>
        <v>45400</v>
      </c>
      <c r="G131" s="117">
        <f>3.07</f>
        <v>3.07</v>
      </c>
      <c r="H131" s="117">
        <f>3.07</f>
        <v>3.07</v>
      </c>
      <c r="I131" s="179"/>
      <c r="J131" s="179"/>
      <c r="K131" s="177"/>
      <c r="L131" s="177"/>
      <c r="M131" s="177"/>
      <c r="N131" s="177"/>
      <c r="O131" s="237" t="s">
        <v>795</v>
      </c>
      <c r="P131" s="92"/>
      <c r="Q131" s="92"/>
      <c r="R131" s="92"/>
      <c r="S131" s="217">
        <f t="shared" si="2"/>
        <v>0</v>
      </c>
      <c r="T131" s="92"/>
      <c r="U131" s="178"/>
      <c r="V131" s="178"/>
      <c r="W131" s="185">
        <v>3.07</v>
      </c>
      <c r="X131" s="185"/>
      <c r="Y131" s="185"/>
      <c r="Z131" s="185"/>
      <c r="AA131" s="185"/>
      <c r="AB131" s="185"/>
      <c r="AC131" s="95"/>
      <c r="AD131" s="113"/>
      <c r="AE131" s="113"/>
      <c r="AF131" s="113"/>
      <c r="AG131" s="180"/>
      <c r="AH131" s="180"/>
      <c r="AI131" s="180"/>
      <c r="AJ131" s="185"/>
      <c r="AK131" s="185"/>
      <c r="AL131" s="185"/>
      <c r="AM131" s="185"/>
      <c r="AN131" s="185"/>
      <c r="AO131" s="92"/>
      <c r="AP131" s="92"/>
      <c r="AQ131" s="92"/>
      <c r="AR131" s="92"/>
      <c r="AS131" s="168">
        <f t="shared" si="3"/>
        <v>0</v>
      </c>
      <c r="AT131" s="178"/>
      <c r="AU131" s="178"/>
      <c r="AV131" s="178">
        <v>3.07</v>
      </c>
      <c r="AW131" s="185"/>
      <c r="AX131" s="185"/>
      <c r="AY131" s="185"/>
      <c r="AZ131" s="185"/>
      <c r="BA131" s="185"/>
      <c r="BB131" s="274"/>
      <c r="BC131" s="237"/>
      <c r="BD131" s="260" t="s">
        <v>81</v>
      </c>
    </row>
    <row r="132" spans="1:56" ht="78.75" outlineLevel="1" x14ac:dyDescent="0.25">
      <c r="A132" s="206">
        <v>19.100000000000001</v>
      </c>
      <c r="B132" s="182" t="s">
        <v>323</v>
      </c>
      <c r="C132" s="100" t="s">
        <v>53</v>
      </c>
      <c r="D132" s="181" t="str">
        <f t="shared" si="9"/>
        <v>MERC/CAPEX/MSPGCL/2024-25/0252</v>
      </c>
      <c r="E132" s="184">
        <f t="shared" si="8"/>
        <v>45230</v>
      </c>
      <c r="F132" s="184">
        <f t="shared" si="8"/>
        <v>45400</v>
      </c>
      <c r="G132" s="117">
        <f>0.69</f>
        <v>0.69</v>
      </c>
      <c r="H132" s="117">
        <f>0.69</f>
        <v>0.69</v>
      </c>
      <c r="I132" s="179"/>
      <c r="J132" s="179"/>
      <c r="K132" s="177"/>
      <c r="L132" s="177"/>
      <c r="M132" s="177"/>
      <c r="N132" s="177"/>
      <c r="O132" s="237" t="s">
        <v>796</v>
      </c>
      <c r="P132" s="92"/>
      <c r="Q132" s="92"/>
      <c r="R132" s="92"/>
      <c r="S132" s="217">
        <f t="shared" si="2"/>
        <v>0</v>
      </c>
      <c r="T132" s="92"/>
      <c r="U132" s="178"/>
      <c r="V132" s="178"/>
      <c r="W132" s="185">
        <v>0.69</v>
      </c>
      <c r="X132" s="185"/>
      <c r="Y132" s="185"/>
      <c r="Z132" s="185"/>
      <c r="AA132" s="185"/>
      <c r="AB132" s="185"/>
      <c r="AC132" s="95"/>
      <c r="AD132" s="113"/>
      <c r="AE132" s="113"/>
      <c r="AF132" s="113"/>
      <c r="AG132" s="180"/>
      <c r="AH132" s="180"/>
      <c r="AI132" s="180"/>
      <c r="AJ132" s="185"/>
      <c r="AK132" s="185"/>
      <c r="AL132" s="185"/>
      <c r="AM132" s="185"/>
      <c r="AN132" s="185"/>
      <c r="AO132" s="92"/>
      <c r="AP132" s="92"/>
      <c r="AQ132" s="92"/>
      <c r="AR132" s="92"/>
      <c r="AS132" s="168">
        <f t="shared" si="3"/>
        <v>0</v>
      </c>
      <c r="AT132" s="178"/>
      <c r="AU132" s="178"/>
      <c r="AV132" s="178">
        <v>0.69</v>
      </c>
      <c r="AW132" s="185"/>
      <c r="AX132" s="185"/>
      <c r="AY132" s="185"/>
      <c r="AZ132" s="185"/>
      <c r="BA132" s="185"/>
      <c r="BB132" s="274"/>
      <c r="BC132" s="237"/>
      <c r="BD132" s="260" t="s">
        <v>81</v>
      </c>
    </row>
    <row r="133" spans="1:56" ht="15.75" outlineLevel="1" x14ac:dyDescent="0.25">
      <c r="A133" s="98"/>
      <c r="B133" s="182" t="s">
        <v>28</v>
      </c>
      <c r="C133" s="100" t="s">
        <v>28</v>
      </c>
      <c r="D133" s="181" t="str">
        <f t="shared" si="9"/>
        <v>MERC/CAPEX/MSPGCL/2024-25/0252</v>
      </c>
      <c r="E133" s="184">
        <f t="shared" si="8"/>
        <v>45230</v>
      </c>
      <c r="F133" s="184">
        <f t="shared" si="8"/>
        <v>45400</v>
      </c>
      <c r="G133" s="117">
        <v>0.64</v>
      </c>
      <c r="H133" s="117">
        <v>0.64</v>
      </c>
      <c r="I133" s="179"/>
      <c r="J133" s="179"/>
      <c r="K133" s="177"/>
      <c r="L133" s="177"/>
      <c r="M133" s="177"/>
      <c r="N133" s="177"/>
      <c r="O133" s="237"/>
      <c r="P133" s="92"/>
      <c r="Q133" s="92"/>
      <c r="R133" s="92"/>
      <c r="S133" s="217">
        <f t="shared" si="2"/>
        <v>0</v>
      </c>
      <c r="T133" s="92"/>
      <c r="U133" s="178"/>
      <c r="V133" s="178"/>
      <c r="W133" s="178"/>
      <c r="X133" s="178"/>
      <c r="Y133" s="178"/>
      <c r="Z133" s="178"/>
      <c r="AA133" s="178"/>
      <c r="AB133" s="178"/>
      <c r="AC133" s="95"/>
      <c r="AD133" s="113"/>
      <c r="AE133" s="113"/>
      <c r="AF133" s="113"/>
      <c r="AG133" s="180"/>
      <c r="AH133" s="180"/>
      <c r="AI133" s="180"/>
      <c r="AJ133" s="178"/>
      <c r="AK133" s="178"/>
      <c r="AL133" s="178"/>
      <c r="AM133" s="178"/>
      <c r="AN133" s="178"/>
      <c r="AO133" s="92"/>
      <c r="AP133" s="92"/>
      <c r="AQ133" s="92"/>
      <c r="AR133" s="92"/>
      <c r="AS133" s="168">
        <f t="shared" si="3"/>
        <v>0</v>
      </c>
      <c r="AT133" s="178"/>
      <c r="AU133" s="178"/>
      <c r="AV133" s="178"/>
      <c r="AW133" s="178"/>
      <c r="AX133" s="178"/>
      <c r="AY133" s="178"/>
      <c r="AZ133" s="178"/>
      <c r="BA133" s="178"/>
      <c r="BB133" s="274"/>
      <c r="BC133" s="237"/>
      <c r="BD133" s="260"/>
    </row>
    <row r="134" spans="1:56" s="220" customFormat="1" ht="47.25" outlineLevel="1" x14ac:dyDescent="0.25">
      <c r="A134" s="609">
        <v>20</v>
      </c>
      <c r="B134" s="610" t="s">
        <v>324</v>
      </c>
      <c r="C134" s="609" t="s">
        <v>52</v>
      </c>
      <c r="D134" s="589" t="s">
        <v>325</v>
      </c>
      <c r="E134" s="591">
        <f t="shared" si="8"/>
        <v>45230</v>
      </c>
      <c r="F134" s="591">
        <f t="shared" si="8"/>
        <v>45400</v>
      </c>
      <c r="G134" s="611">
        <f>SUM(G135:G138)</f>
        <v>33.116000000000007</v>
      </c>
      <c r="H134" s="611">
        <f>SUM(H135:H138)</f>
        <v>33.116000000000007</v>
      </c>
      <c r="I134" s="444"/>
      <c r="J134" s="444"/>
      <c r="K134" s="445"/>
      <c r="L134" s="445"/>
      <c r="M134" s="445"/>
      <c r="N134" s="445"/>
      <c r="O134" s="450"/>
      <c r="P134" s="217"/>
      <c r="Q134" s="217"/>
      <c r="R134" s="217"/>
      <c r="S134" s="217">
        <f t="shared" si="2"/>
        <v>0</v>
      </c>
      <c r="T134" s="217"/>
      <c r="U134" s="447"/>
      <c r="V134" s="447"/>
      <c r="W134" s="447"/>
      <c r="X134" s="447"/>
      <c r="Y134" s="447"/>
      <c r="Z134" s="447"/>
      <c r="AA134" s="447"/>
      <c r="AB134" s="447"/>
      <c r="AC134" s="218"/>
      <c r="AD134" s="219"/>
      <c r="AE134" s="219"/>
      <c r="AF134" s="219"/>
      <c r="AG134" s="449"/>
      <c r="AH134" s="449"/>
      <c r="AI134" s="449"/>
      <c r="AJ134" s="447"/>
      <c r="AK134" s="447"/>
      <c r="AL134" s="447"/>
      <c r="AM134" s="447"/>
      <c r="AN134" s="447"/>
      <c r="AO134" s="217"/>
      <c r="AP134" s="217"/>
      <c r="AQ134" s="217"/>
      <c r="AR134" s="217"/>
      <c r="AS134" s="601">
        <f t="shared" si="3"/>
        <v>0</v>
      </c>
      <c r="AT134" s="447"/>
      <c r="AU134" s="447"/>
      <c r="AV134" s="447"/>
      <c r="AW134" s="447"/>
      <c r="AX134" s="447"/>
      <c r="AY134" s="447"/>
      <c r="AZ134" s="447"/>
      <c r="BA134" s="447"/>
      <c r="BB134" s="603"/>
      <c r="BC134" s="450" t="s">
        <v>752</v>
      </c>
      <c r="BD134" s="612"/>
    </row>
    <row r="135" spans="1:56" s="220" customFormat="1" ht="31.5" outlineLevel="1" x14ac:dyDescent="0.25">
      <c r="A135" s="441">
        <v>20.100000000000001</v>
      </c>
      <c r="B135" s="613" t="s">
        <v>326</v>
      </c>
      <c r="C135" s="382" t="s">
        <v>53</v>
      </c>
      <c r="D135" s="614" t="str">
        <f>D134</f>
        <v>MERC/CAPEX/2024-25/MSPGCL/0250</v>
      </c>
      <c r="E135" s="615">
        <f>E134</f>
        <v>45230</v>
      </c>
      <c r="F135" s="615">
        <f>F134</f>
        <v>45400</v>
      </c>
      <c r="G135" s="605">
        <f>12.5*1.18</f>
        <v>14.75</v>
      </c>
      <c r="H135" s="605">
        <f>12.5*1.18</f>
        <v>14.75</v>
      </c>
      <c r="I135" s="444"/>
      <c r="J135" s="444"/>
      <c r="K135" s="445"/>
      <c r="L135" s="445"/>
      <c r="M135" s="445"/>
      <c r="N135" s="445"/>
      <c r="O135" s="450"/>
      <c r="P135" s="217"/>
      <c r="Q135" s="217"/>
      <c r="R135" s="217"/>
      <c r="S135" s="217">
        <f t="shared" si="2"/>
        <v>0</v>
      </c>
      <c r="T135" s="217"/>
      <c r="U135" s="447"/>
      <c r="V135" s="447"/>
      <c r="W135" s="447">
        <v>5</v>
      </c>
      <c r="X135" s="447">
        <v>9.75</v>
      </c>
      <c r="Y135" s="447"/>
      <c r="Z135" s="447"/>
      <c r="AA135" s="447"/>
      <c r="AB135" s="447"/>
      <c r="AC135" s="218"/>
      <c r="AD135" s="219"/>
      <c r="AE135" s="219"/>
      <c r="AF135" s="219"/>
      <c r="AG135" s="449"/>
      <c r="AH135" s="449"/>
      <c r="AI135" s="449"/>
      <c r="AJ135" s="447"/>
      <c r="AK135" s="447"/>
      <c r="AL135" s="447"/>
      <c r="AM135" s="447"/>
      <c r="AN135" s="447"/>
      <c r="AO135" s="217"/>
      <c r="AP135" s="217"/>
      <c r="AQ135" s="217"/>
      <c r="AR135" s="217"/>
      <c r="AS135" s="601">
        <f t="shared" si="3"/>
        <v>0</v>
      </c>
      <c r="AT135" s="447"/>
      <c r="AU135" s="447"/>
      <c r="AV135" s="447">
        <v>5</v>
      </c>
      <c r="AW135" s="447">
        <v>9.75</v>
      </c>
      <c r="AX135" s="447"/>
      <c r="AY135" s="447"/>
      <c r="AZ135" s="447"/>
      <c r="BA135" s="447"/>
      <c r="BB135" s="603"/>
      <c r="BC135" s="450"/>
      <c r="BD135" s="612"/>
    </row>
    <row r="136" spans="1:56" s="220" customFormat="1" ht="63" outlineLevel="1" x14ac:dyDescent="0.25">
      <c r="A136" s="441">
        <v>20.2</v>
      </c>
      <c r="B136" s="613" t="s">
        <v>327</v>
      </c>
      <c r="C136" s="382" t="s">
        <v>53</v>
      </c>
      <c r="D136" s="614" t="str">
        <f t="shared" ref="D136:D138" si="10">D135</f>
        <v>MERC/CAPEX/2024-25/MSPGCL/0250</v>
      </c>
      <c r="E136" s="615">
        <f t="shared" ref="E136:E138" si="11">E135</f>
        <v>45230</v>
      </c>
      <c r="F136" s="615">
        <f t="shared" ref="F136:F138" si="12">F135</f>
        <v>45400</v>
      </c>
      <c r="G136" s="605">
        <f>12.14*1.18</f>
        <v>14.325200000000001</v>
      </c>
      <c r="H136" s="605">
        <f>12.14*1.18</f>
        <v>14.325200000000001</v>
      </c>
      <c r="I136" s="444"/>
      <c r="J136" s="444"/>
      <c r="K136" s="445"/>
      <c r="L136" s="445"/>
      <c r="M136" s="445"/>
      <c r="N136" s="445"/>
      <c r="O136" s="450"/>
      <c r="P136" s="217"/>
      <c r="Q136" s="217"/>
      <c r="R136" s="217"/>
      <c r="S136" s="217">
        <f t="shared" si="2"/>
        <v>0</v>
      </c>
      <c r="T136" s="217"/>
      <c r="U136" s="447"/>
      <c r="V136" s="447"/>
      <c r="W136" s="447">
        <v>5</v>
      </c>
      <c r="X136" s="447">
        <v>9.3252000000000006</v>
      </c>
      <c r="Y136" s="447"/>
      <c r="Z136" s="447"/>
      <c r="AA136" s="447"/>
      <c r="AB136" s="447"/>
      <c r="AC136" s="218"/>
      <c r="AD136" s="219"/>
      <c r="AE136" s="219"/>
      <c r="AF136" s="219"/>
      <c r="AG136" s="449"/>
      <c r="AH136" s="449"/>
      <c r="AI136" s="449"/>
      <c r="AJ136" s="447"/>
      <c r="AK136" s="447"/>
      <c r="AL136" s="447"/>
      <c r="AM136" s="447"/>
      <c r="AN136" s="447"/>
      <c r="AO136" s="217"/>
      <c r="AP136" s="217"/>
      <c r="AQ136" s="217"/>
      <c r="AR136" s="217"/>
      <c r="AS136" s="601">
        <f t="shared" si="3"/>
        <v>0</v>
      </c>
      <c r="AT136" s="447"/>
      <c r="AU136" s="447"/>
      <c r="AV136" s="447">
        <v>5</v>
      </c>
      <c r="AW136" s="447">
        <v>9.3252000000000006</v>
      </c>
      <c r="AX136" s="447"/>
      <c r="AY136" s="447"/>
      <c r="AZ136" s="447"/>
      <c r="BA136" s="447"/>
      <c r="BB136" s="603"/>
      <c r="BC136" s="450"/>
      <c r="BD136" s="612"/>
    </row>
    <row r="137" spans="1:56" s="220" customFormat="1" ht="63" outlineLevel="1" x14ac:dyDescent="0.25">
      <c r="A137" s="441">
        <v>20.3</v>
      </c>
      <c r="B137" s="613" t="s">
        <v>328</v>
      </c>
      <c r="C137" s="382" t="s">
        <v>53</v>
      </c>
      <c r="D137" s="614" t="str">
        <f t="shared" si="10"/>
        <v>MERC/CAPEX/2024-25/MSPGCL/0250</v>
      </c>
      <c r="E137" s="615">
        <f t="shared" si="11"/>
        <v>45230</v>
      </c>
      <c r="F137" s="615">
        <f t="shared" si="12"/>
        <v>45400</v>
      </c>
      <c r="G137" s="605">
        <f>2.06*1.18</f>
        <v>2.4308000000000001</v>
      </c>
      <c r="H137" s="605">
        <f>2.06*1.18</f>
        <v>2.4308000000000001</v>
      </c>
      <c r="I137" s="444"/>
      <c r="J137" s="444"/>
      <c r="K137" s="445"/>
      <c r="L137" s="445"/>
      <c r="M137" s="445"/>
      <c r="N137" s="445"/>
      <c r="O137" s="450"/>
      <c r="P137" s="217"/>
      <c r="Q137" s="217"/>
      <c r="R137" s="217"/>
      <c r="S137" s="217">
        <f t="shared" ref="S137:S200" si="13">SUM(P137:R137)</f>
        <v>0</v>
      </c>
      <c r="T137" s="217"/>
      <c r="U137" s="447"/>
      <c r="V137" s="447"/>
      <c r="W137" s="447">
        <v>2.4300000000000002</v>
      </c>
      <c r="X137" s="447">
        <v>7.9999999999991189E-4</v>
      </c>
      <c r="Y137" s="447"/>
      <c r="Z137" s="447"/>
      <c r="AA137" s="447"/>
      <c r="AB137" s="447"/>
      <c r="AC137" s="218"/>
      <c r="AD137" s="219"/>
      <c r="AE137" s="219"/>
      <c r="AF137" s="219"/>
      <c r="AG137" s="449"/>
      <c r="AH137" s="449"/>
      <c r="AI137" s="449"/>
      <c r="AJ137" s="447"/>
      <c r="AK137" s="447"/>
      <c r="AL137" s="447"/>
      <c r="AM137" s="447"/>
      <c r="AN137" s="447"/>
      <c r="AO137" s="217"/>
      <c r="AP137" s="217"/>
      <c r="AQ137" s="217"/>
      <c r="AR137" s="217"/>
      <c r="AS137" s="601">
        <f t="shared" si="3"/>
        <v>0</v>
      </c>
      <c r="AT137" s="447"/>
      <c r="AU137" s="447"/>
      <c r="AV137" s="447">
        <v>2.4300000000000002</v>
      </c>
      <c r="AW137" s="447">
        <v>7.9999999999991189E-4</v>
      </c>
      <c r="AX137" s="447"/>
      <c r="AY137" s="447"/>
      <c r="AZ137" s="447"/>
      <c r="BA137" s="447"/>
      <c r="BB137" s="603"/>
      <c r="BC137" s="450"/>
      <c r="BD137" s="612"/>
    </row>
    <row r="138" spans="1:56" s="220" customFormat="1" ht="15.75" outlineLevel="1" x14ac:dyDescent="0.25">
      <c r="A138" s="441"/>
      <c r="B138" s="613" t="s">
        <v>28</v>
      </c>
      <c r="C138" s="382" t="s">
        <v>28</v>
      </c>
      <c r="D138" s="614" t="str">
        <f t="shared" si="10"/>
        <v>MERC/CAPEX/2024-25/MSPGCL/0250</v>
      </c>
      <c r="E138" s="615">
        <f t="shared" si="11"/>
        <v>45230</v>
      </c>
      <c r="F138" s="615">
        <f t="shared" si="12"/>
        <v>45400</v>
      </c>
      <c r="G138" s="605">
        <v>1.61</v>
      </c>
      <c r="H138" s="605">
        <v>1.61</v>
      </c>
      <c r="I138" s="616"/>
      <c r="J138" s="616"/>
      <c r="K138" s="617"/>
      <c r="L138" s="617"/>
      <c r="M138" s="617"/>
      <c r="N138" s="617"/>
      <c r="O138" s="618"/>
      <c r="P138" s="217"/>
      <c r="Q138" s="217"/>
      <c r="R138" s="217"/>
      <c r="S138" s="217">
        <f t="shared" si="13"/>
        <v>0</v>
      </c>
      <c r="T138" s="217"/>
      <c r="U138" s="619"/>
      <c r="V138" s="619"/>
      <c r="W138" s="619"/>
      <c r="X138" s="619"/>
      <c r="Y138" s="619"/>
      <c r="Z138" s="619"/>
      <c r="AA138" s="619"/>
      <c r="AB138" s="619"/>
      <c r="AC138" s="218"/>
      <c r="AD138" s="219"/>
      <c r="AE138" s="219"/>
      <c r="AF138" s="219"/>
      <c r="AG138" s="620"/>
      <c r="AH138" s="620"/>
      <c r="AI138" s="620"/>
      <c r="AJ138" s="619"/>
      <c r="AK138" s="619"/>
      <c r="AL138" s="619"/>
      <c r="AM138" s="619"/>
      <c r="AN138" s="619"/>
      <c r="AO138" s="217"/>
      <c r="AP138" s="217"/>
      <c r="AQ138" s="217"/>
      <c r="AR138" s="217"/>
      <c r="AS138" s="601">
        <f t="shared" ref="AS138:AS201" si="14">SUM(AP138:AR138)</f>
        <v>0</v>
      </c>
      <c r="AT138" s="619"/>
      <c r="AU138" s="619"/>
      <c r="AV138" s="619"/>
      <c r="AW138" s="619"/>
      <c r="AX138" s="619"/>
      <c r="AY138" s="619"/>
      <c r="AZ138" s="619"/>
      <c r="BA138" s="619"/>
      <c r="BB138" s="621"/>
      <c r="BC138" s="618"/>
      <c r="BD138" s="451"/>
    </row>
    <row r="139" spans="1:56" s="472" customFormat="1" ht="47.25" outlineLevel="1" x14ac:dyDescent="0.25">
      <c r="A139" s="453">
        <v>6</v>
      </c>
      <c r="B139" s="454" t="s">
        <v>329</v>
      </c>
      <c r="C139" s="455" t="s">
        <v>52</v>
      </c>
      <c r="D139" s="456" t="s">
        <v>586</v>
      </c>
      <c r="E139" s="457">
        <v>45322</v>
      </c>
      <c r="F139" s="458"/>
      <c r="G139" s="459">
        <f>SUM(G140+G141)</f>
        <v>147.78</v>
      </c>
      <c r="H139" s="460"/>
      <c r="I139" s="461"/>
      <c r="J139" s="461"/>
      <c r="K139" s="462"/>
      <c r="L139" s="462"/>
      <c r="M139" s="462"/>
      <c r="N139" s="462"/>
      <c r="O139" s="463"/>
      <c r="P139" s="464"/>
      <c r="Q139" s="464"/>
      <c r="R139" s="464"/>
      <c r="S139" s="217">
        <f t="shared" si="13"/>
        <v>0</v>
      </c>
      <c r="T139" s="464"/>
      <c r="U139" s="464"/>
      <c r="V139" s="464"/>
      <c r="W139" s="464"/>
      <c r="X139" s="464"/>
      <c r="Y139" s="464"/>
      <c r="Z139" s="464"/>
      <c r="AA139" s="464"/>
      <c r="AB139" s="464"/>
      <c r="AC139" s="465"/>
      <c r="AD139" s="466"/>
      <c r="AE139" s="466"/>
      <c r="AF139" s="466"/>
      <c r="AG139" s="466"/>
      <c r="AH139" s="466"/>
      <c r="AI139" s="466"/>
      <c r="AJ139" s="466"/>
      <c r="AK139" s="466"/>
      <c r="AL139" s="466"/>
      <c r="AM139" s="466"/>
      <c r="AN139" s="466"/>
      <c r="AO139" s="464"/>
      <c r="AP139" s="464"/>
      <c r="AQ139" s="464"/>
      <c r="AR139" s="464"/>
      <c r="AS139" s="601">
        <f t="shared" si="14"/>
        <v>0</v>
      </c>
      <c r="AT139" s="464"/>
      <c r="AU139" s="464"/>
      <c r="AV139" s="467"/>
      <c r="AW139" s="468"/>
      <c r="AX139" s="464"/>
      <c r="AY139" s="464"/>
      <c r="AZ139" s="464"/>
      <c r="BA139" s="464"/>
      <c r="BB139" s="469"/>
      <c r="BC139" s="470" t="s">
        <v>841</v>
      </c>
      <c r="BD139" s="471"/>
    </row>
    <row r="140" spans="1:56" s="472" customFormat="1" ht="94.5" outlineLevel="1" x14ac:dyDescent="0.25">
      <c r="A140" s="453">
        <v>6.1</v>
      </c>
      <c r="B140" s="473" t="s">
        <v>329</v>
      </c>
      <c r="C140" s="474" t="s">
        <v>53</v>
      </c>
      <c r="D140" s="475" t="s">
        <v>586</v>
      </c>
      <c r="E140" s="458">
        <f>E139</f>
        <v>45322</v>
      </c>
      <c r="F140" s="458"/>
      <c r="G140" s="476">
        <v>145.15</v>
      </c>
      <c r="H140" s="460"/>
      <c r="I140" s="461"/>
      <c r="J140" s="461"/>
      <c r="K140" s="462"/>
      <c r="L140" s="462"/>
      <c r="M140" s="462"/>
      <c r="N140" s="462"/>
      <c r="O140" s="463" t="s">
        <v>587</v>
      </c>
      <c r="P140" s="464"/>
      <c r="Q140" s="464"/>
      <c r="R140" s="464"/>
      <c r="S140" s="217">
        <f t="shared" si="13"/>
        <v>0</v>
      </c>
      <c r="T140" s="464"/>
      <c r="U140" s="464"/>
      <c r="V140" s="464"/>
      <c r="W140" s="464">
        <v>48.14</v>
      </c>
      <c r="X140" s="464">
        <v>48.14</v>
      </c>
      <c r="Y140" s="464">
        <v>48.14</v>
      </c>
      <c r="Z140" s="464"/>
      <c r="AA140" s="464"/>
      <c r="AB140" s="464"/>
      <c r="AC140" s="464"/>
      <c r="AD140" s="464"/>
      <c r="AE140" s="464"/>
      <c r="AF140" s="464"/>
      <c r="AG140" s="464"/>
      <c r="AH140" s="464"/>
      <c r="AI140" s="464"/>
      <c r="AJ140" s="464"/>
      <c r="AK140" s="464"/>
      <c r="AL140" s="464"/>
      <c r="AM140" s="464"/>
      <c r="AN140" s="464"/>
      <c r="AO140" s="464"/>
      <c r="AP140" s="464"/>
      <c r="AQ140" s="464"/>
      <c r="AR140" s="464"/>
      <c r="AS140" s="601">
        <f t="shared" si="14"/>
        <v>0</v>
      </c>
      <c r="AT140" s="464"/>
      <c r="AU140" s="464"/>
      <c r="AV140" s="467">
        <v>48.14</v>
      </c>
      <c r="AW140" s="468">
        <v>48.14</v>
      </c>
      <c r="AX140" s="464">
        <v>48.14</v>
      </c>
      <c r="AY140" s="464"/>
      <c r="AZ140" s="464"/>
      <c r="BA140" s="464"/>
      <c r="BB140" s="469"/>
      <c r="BC140" s="463"/>
      <c r="BD140" s="471" t="s">
        <v>84</v>
      </c>
    </row>
    <row r="141" spans="1:56" s="472" customFormat="1" ht="15.75" outlineLevel="1" x14ac:dyDescent="0.25">
      <c r="A141" s="453"/>
      <c r="B141" s="477" t="s">
        <v>28</v>
      </c>
      <c r="C141" s="474" t="s">
        <v>28</v>
      </c>
      <c r="D141" s="475" t="s">
        <v>586</v>
      </c>
      <c r="E141" s="458">
        <f>E140</f>
        <v>45322</v>
      </c>
      <c r="F141" s="458"/>
      <c r="G141" s="476">
        <v>2.63</v>
      </c>
      <c r="H141" s="460"/>
      <c r="I141" s="461"/>
      <c r="J141" s="461"/>
      <c r="K141" s="462"/>
      <c r="L141" s="462"/>
      <c r="M141" s="462"/>
      <c r="N141" s="462"/>
      <c r="O141" s="463"/>
      <c r="P141" s="464"/>
      <c r="Q141" s="464"/>
      <c r="R141" s="464"/>
      <c r="S141" s="217">
        <f t="shared" si="13"/>
        <v>0</v>
      </c>
      <c r="T141" s="464"/>
      <c r="U141" s="464"/>
      <c r="V141" s="464"/>
      <c r="W141" s="464"/>
      <c r="X141" s="464"/>
      <c r="Y141" s="464"/>
      <c r="Z141" s="464"/>
      <c r="AA141" s="464"/>
      <c r="AB141" s="464"/>
      <c r="AC141" s="465"/>
      <c r="AD141" s="466"/>
      <c r="AE141" s="466"/>
      <c r="AF141" s="466"/>
      <c r="AG141" s="466"/>
      <c r="AH141" s="466"/>
      <c r="AI141" s="466"/>
      <c r="AJ141" s="466"/>
      <c r="AK141" s="466"/>
      <c r="AL141" s="466"/>
      <c r="AM141" s="466"/>
      <c r="AN141" s="466"/>
      <c r="AO141" s="464"/>
      <c r="AP141" s="464"/>
      <c r="AQ141" s="464"/>
      <c r="AR141" s="464"/>
      <c r="AS141" s="601">
        <f t="shared" si="14"/>
        <v>0</v>
      </c>
      <c r="AT141" s="464"/>
      <c r="AU141" s="464"/>
      <c r="AV141" s="467"/>
      <c r="AW141" s="468"/>
      <c r="AX141" s="464"/>
      <c r="AY141" s="464"/>
      <c r="AZ141" s="464"/>
      <c r="BA141" s="464"/>
      <c r="BB141" s="469"/>
      <c r="BC141" s="463"/>
      <c r="BD141" s="471"/>
    </row>
    <row r="142" spans="1:56" s="472" customFormat="1" ht="31.5" outlineLevel="1" x14ac:dyDescent="0.25">
      <c r="A142" s="453">
        <v>7</v>
      </c>
      <c r="B142" s="454" t="s">
        <v>330</v>
      </c>
      <c r="C142" s="455" t="s">
        <v>52</v>
      </c>
      <c r="D142" s="622" t="s">
        <v>769</v>
      </c>
      <c r="E142" s="457">
        <v>45394</v>
      </c>
      <c r="F142" s="457"/>
      <c r="G142" s="459">
        <f>SUM(G143:G151)</f>
        <v>62.928999999999995</v>
      </c>
      <c r="H142" s="459">
        <f>SUM(H143:H151)</f>
        <v>62.928999999999995</v>
      </c>
      <c r="I142" s="461"/>
      <c r="J142" s="461"/>
      <c r="K142" s="462"/>
      <c r="L142" s="462"/>
      <c r="M142" s="462"/>
      <c r="N142" s="462"/>
      <c r="O142" s="463"/>
      <c r="P142" s="464"/>
      <c r="Q142" s="464"/>
      <c r="R142" s="464"/>
      <c r="S142" s="217">
        <f t="shared" si="13"/>
        <v>0</v>
      </c>
      <c r="T142" s="464"/>
      <c r="U142" s="464"/>
      <c r="V142" s="464"/>
      <c r="W142" s="464"/>
      <c r="X142" s="464"/>
      <c r="Y142" s="464"/>
      <c r="Z142" s="464"/>
      <c r="AA142" s="464"/>
      <c r="AB142" s="464"/>
      <c r="AC142" s="465"/>
      <c r="AD142" s="466"/>
      <c r="AE142" s="466"/>
      <c r="AF142" s="466"/>
      <c r="AG142" s="466"/>
      <c r="AH142" s="466"/>
      <c r="AI142" s="466"/>
      <c r="AJ142" s="466"/>
      <c r="AK142" s="466"/>
      <c r="AL142" s="466"/>
      <c r="AM142" s="466"/>
      <c r="AN142" s="466"/>
      <c r="AO142" s="464"/>
      <c r="AP142" s="464"/>
      <c r="AQ142" s="464"/>
      <c r="AR142" s="464"/>
      <c r="AS142" s="601">
        <f t="shared" si="14"/>
        <v>0</v>
      </c>
      <c r="AT142" s="464"/>
      <c r="AU142" s="464"/>
      <c r="AV142" s="467"/>
      <c r="AW142" s="468"/>
      <c r="AX142" s="464"/>
      <c r="AY142" s="464"/>
      <c r="AZ142" s="464"/>
      <c r="BA142" s="464"/>
      <c r="BB142" s="469"/>
      <c r="BC142" s="463" t="s">
        <v>588</v>
      </c>
      <c r="BD142" s="471"/>
    </row>
    <row r="143" spans="1:56" s="472" customFormat="1" ht="47.25" outlineLevel="1" x14ac:dyDescent="0.25">
      <c r="A143" s="453">
        <v>7.1</v>
      </c>
      <c r="B143" s="473" t="s">
        <v>589</v>
      </c>
      <c r="C143" s="474" t="s">
        <v>53</v>
      </c>
      <c r="D143" s="475" t="str">
        <f>D142</f>
        <v>MERC/CAPEX/MSPGCL/2023-24/0638</v>
      </c>
      <c r="E143" s="458">
        <v>45394</v>
      </c>
      <c r="F143" s="458"/>
      <c r="G143" s="476">
        <v>11.34</v>
      </c>
      <c r="H143" s="476">
        <v>11.34</v>
      </c>
      <c r="I143" s="461"/>
      <c r="J143" s="461"/>
      <c r="K143" s="462"/>
      <c r="L143" s="462"/>
      <c r="M143" s="462"/>
      <c r="N143" s="462"/>
      <c r="O143" s="463" t="s">
        <v>590</v>
      </c>
      <c r="P143" s="464"/>
      <c r="Q143" s="464"/>
      <c r="R143" s="464"/>
      <c r="S143" s="217">
        <f t="shared" si="13"/>
        <v>0</v>
      </c>
      <c r="T143" s="464"/>
      <c r="U143" s="464"/>
      <c r="V143" s="464"/>
      <c r="W143" s="464">
        <f t="shared" ref="W143:W150" si="15">+G143</f>
        <v>11.34</v>
      </c>
      <c r="X143" s="464"/>
      <c r="Y143" s="464"/>
      <c r="Z143" s="464"/>
      <c r="AA143" s="464"/>
      <c r="AB143" s="464"/>
      <c r="AC143" s="465"/>
      <c r="AD143" s="466"/>
      <c r="AE143" s="466"/>
      <c r="AF143" s="466"/>
      <c r="AG143" s="466"/>
      <c r="AH143" s="466"/>
      <c r="AI143" s="466"/>
      <c r="AJ143" s="466"/>
      <c r="AK143" s="466"/>
      <c r="AL143" s="466"/>
      <c r="AM143" s="466"/>
      <c r="AN143" s="466"/>
      <c r="AO143" s="464"/>
      <c r="AP143" s="464"/>
      <c r="AQ143" s="464"/>
      <c r="AR143" s="464"/>
      <c r="AS143" s="601">
        <f t="shared" si="14"/>
        <v>0</v>
      </c>
      <c r="AT143" s="464"/>
      <c r="AU143" s="464"/>
      <c r="AV143" s="467">
        <f>+W143</f>
        <v>11.34</v>
      </c>
      <c r="AW143" s="468"/>
      <c r="AX143" s="464"/>
      <c r="AY143" s="464"/>
      <c r="AZ143" s="464"/>
      <c r="BA143" s="464"/>
      <c r="BB143" s="469"/>
      <c r="BC143" s="463" t="s">
        <v>842</v>
      </c>
      <c r="BD143" s="471"/>
    </row>
    <row r="144" spans="1:56" s="472" customFormat="1" ht="78.75" outlineLevel="1" x14ac:dyDescent="0.25">
      <c r="A144" s="453">
        <v>7.2</v>
      </c>
      <c r="B144" s="473" t="s">
        <v>591</v>
      </c>
      <c r="C144" s="474" t="s">
        <v>53</v>
      </c>
      <c r="D144" s="475" t="str">
        <f t="shared" ref="D144:D151" si="16">D143</f>
        <v>MERC/CAPEX/MSPGCL/2023-24/0638</v>
      </c>
      <c r="E144" s="458">
        <v>45394</v>
      </c>
      <c r="F144" s="458"/>
      <c r="G144" s="476">
        <v>2.4780000000000002</v>
      </c>
      <c r="H144" s="476">
        <v>2.4780000000000002</v>
      </c>
      <c r="I144" s="461"/>
      <c r="J144" s="461"/>
      <c r="K144" s="462"/>
      <c r="L144" s="462"/>
      <c r="M144" s="462"/>
      <c r="N144" s="462"/>
      <c r="O144" s="463" t="s">
        <v>592</v>
      </c>
      <c r="P144" s="464"/>
      <c r="Q144" s="464"/>
      <c r="R144" s="464"/>
      <c r="S144" s="217">
        <f t="shared" si="13"/>
        <v>0</v>
      </c>
      <c r="T144" s="464"/>
      <c r="U144" s="464"/>
      <c r="V144" s="464"/>
      <c r="W144" s="464">
        <f t="shared" si="15"/>
        <v>2.4780000000000002</v>
      </c>
      <c r="X144" s="464"/>
      <c r="Y144" s="464"/>
      <c r="Z144" s="464"/>
      <c r="AA144" s="464"/>
      <c r="AB144" s="464"/>
      <c r="AC144" s="465"/>
      <c r="AD144" s="466"/>
      <c r="AE144" s="466"/>
      <c r="AF144" s="466"/>
      <c r="AG144" s="466"/>
      <c r="AH144" s="466"/>
      <c r="AI144" s="466"/>
      <c r="AJ144" s="466"/>
      <c r="AK144" s="466"/>
      <c r="AL144" s="466"/>
      <c r="AM144" s="466"/>
      <c r="AN144" s="466"/>
      <c r="AO144" s="464"/>
      <c r="AP144" s="464"/>
      <c r="AQ144" s="464"/>
      <c r="AR144" s="464"/>
      <c r="AS144" s="601">
        <f t="shared" si="14"/>
        <v>0</v>
      </c>
      <c r="AT144" s="464"/>
      <c r="AU144" s="464"/>
      <c r="AV144" s="467">
        <f t="shared" ref="AV144:AV150" si="17">+W144</f>
        <v>2.4780000000000002</v>
      </c>
      <c r="AW144" s="468"/>
      <c r="AX144" s="464"/>
      <c r="AY144" s="464"/>
      <c r="AZ144" s="464"/>
      <c r="BA144" s="464"/>
      <c r="BB144" s="469"/>
      <c r="BC144" s="463" t="s">
        <v>843</v>
      </c>
      <c r="BD144" s="471"/>
    </row>
    <row r="145" spans="1:56" s="472" customFormat="1" ht="78.75" outlineLevel="1" x14ac:dyDescent="0.25">
      <c r="A145" s="453">
        <v>7.3</v>
      </c>
      <c r="B145" s="473" t="s">
        <v>593</v>
      </c>
      <c r="C145" s="474" t="s">
        <v>53</v>
      </c>
      <c r="D145" s="475" t="str">
        <f t="shared" si="16"/>
        <v>MERC/CAPEX/MSPGCL/2023-24/0638</v>
      </c>
      <c r="E145" s="458">
        <v>45394</v>
      </c>
      <c r="F145" s="458"/>
      <c r="G145" s="476">
        <v>0.68400000000000005</v>
      </c>
      <c r="H145" s="476">
        <v>0.68400000000000005</v>
      </c>
      <c r="I145" s="461"/>
      <c r="J145" s="461"/>
      <c r="K145" s="462"/>
      <c r="L145" s="462"/>
      <c r="M145" s="462"/>
      <c r="N145" s="462"/>
      <c r="O145" s="463" t="s">
        <v>592</v>
      </c>
      <c r="P145" s="464"/>
      <c r="Q145" s="464"/>
      <c r="R145" s="464"/>
      <c r="S145" s="217">
        <f t="shared" si="13"/>
        <v>0</v>
      </c>
      <c r="T145" s="464"/>
      <c r="U145" s="464"/>
      <c r="V145" s="464"/>
      <c r="W145" s="464">
        <f t="shared" si="15"/>
        <v>0.68400000000000005</v>
      </c>
      <c r="X145" s="464"/>
      <c r="Y145" s="464"/>
      <c r="Z145" s="464"/>
      <c r="AA145" s="464"/>
      <c r="AB145" s="464"/>
      <c r="AC145" s="465"/>
      <c r="AD145" s="466"/>
      <c r="AE145" s="466"/>
      <c r="AF145" s="466"/>
      <c r="AG145" s="466"/>
      <c r="AH145" s="466"/>
      <c r="AI145" s="466"/>
      <c r="AJ145" s="466"/>
      <c r="AK145" s="466"/>
      <c r="AL145" s="466"/>
      <c r="AM145" s="466"/>
      <c r="AN145" s="466"/>
      <c r="AO145" s="464"/>
      <c r="AP145" s="464"/>
      <c r="AQ145" s="464"/>
      <c r="AR145" s="464"/>
      <c r="AS145" s="601">
        <f t="shared" si="14"/>
        <v>0</v>
      </c>
      <c r="AT145" s="464"/>
      <c r="AU145" s="464"/>
      <c r="AV145" s="467">
        <f t="shared" si="17"/>
        <v>0.68400000000000005</v>
      </c>
      <c r="AW145" s="468"/>
      <c r="AX145" s="464"/>
      <c r="AY145" s="464"/>
      <c r="AZ145" s="464"/>
      <c r="BA145" s="464"/>
      <c r="BB145" s="469"/>
      <c r="BC145" s="463" t="s">
        <v>844</v>
      </c>
      <c r="BD145" s="471"/>
    </row>
    <row r="146" spans="1:56" s="472" customFormat="1" ht="78.75" outlineLevel="1" x14ac:dyDescent="0.25">
      <c r="A146" s="453">
        <v>7.4</v>
      </c>
      <c r="B146" s="473" t="s">
        <v>594</v>
      </c>
      <c r="C146" s="474" t="s">
        <v>53</v>
      </c>
      <c r="D146" s="475" t="str">
        <f t="shared" si="16"/>
        <v>MERC/CAPEX/MSPGCL/2023-24/0638</v>
      </c>
      <c r="E146" s="458">
        <v>45394</v>
      </c>
      <c r="F146" s="458"/>
      <c r="G146" s="476">
        <v>3.44</v>
      </c>
      <c r="H146" s="476">
        <v>3.44</v>
      </c>
      <c r="I146" s="461"/>
      <c r="J146" s="461"/>
      <c r="K146" s="462"/>
      <c r="L146" s="462"/>
      <c r="M146" s="462"/>
      <c r="N146" s="462"/>
      <c r="O146" s="463" t="s">
        <v>595</v>
      </c>
      <c r="P146" s="464"/>
      <c r="Q146" s="464"/>
      <c r="R146" s="464"/>
      <c r="S146" s="217">
        <f t="shared" si="13"/>
        <v>0</v>
      </c>
      <c r="T146" s="464"/>
      <c r="U146" s="464"/>
      <c r="V146" s="464"/>
      <c r="W146" s="464">
        <f t="shared" si="15"/>
        <v>3.44</v>
      </c>
      <c r="X146" s="464"/>
      <c r="Y146" s="464"/>
      <c r="Z146" s="464"/>
      <c r="AA146" s="464"/>
      <c r="AB146" s="464"/>
      <c r="AC146" s="465"/>
      <c r="AD146" s="466"/>
      <c r="AE146" s="466"/>
      <c r="AF146" s="466"/>
      <c r="AG146" s="466"/>
      <c r="AH146" s="466"/>
      <c r="AI146" s="466"/>
      <c r="AJ146" s="466"/>
      <c r="AK146" s="466"/>
      <c r="AL146" s="466"/>
      <c r="AM146" s="466"/>
      <c r="AN146" s="466"/>
      <c r="AO146" s="464"/>
      <c r="AP146" s="464"/>
      <c r="AQ146" s="464"/>
      <c r="AR146" s="464"/>
      <c r="AS146" s="601">
        <f t="shared" si="14"/>
        <v>0</v>
      </c>
      <c r="AT146" s="464"/>
      <c r="AU146" s="464"/>
      <c r="AV146" s="467">
        <f t="shared" si="17"/>
        <v>3.44</v>
      </c>
      <c r="AW146" s="468"/>
      <c r="AX146" s="464"/>
      <c r="AY146" s="464"/>
      <c r="AZ146" s="464"/>
      <c r="BA146" s="464"/>
      <c r="BB146" s="469"/>
      <c r="BC146" s="463" t="s">
        <v>845</v>
      </c>
      <c r="BD146" s="471"/>
    </row>
    <row r="147" spans="1:56" s="472" customFormat="1" ht="63" outlineLevel="1" x14ac:dyDescent="0.25">
      <c r="A147" s="453">
        <v>7.5</v>
      </c>
      <c r="B147" s="473" t="s">
        <v>596</v>
      </c>
      <c r="C147" s="474" t="s">
        <v>53</v>
      </c>
      <c r="D147" s="475" t="str">
        <f t="shared" si="16"/>
        <v>MERC/CAPEX/MSPGCL/2023-24/0638</v>
      </c>
      <c r="E147" s="458">
        <v>45394</v>
      </c>
      <c r="F147" s="458"/>
      <c r="G147" s="476">
        <v>1.1299999999999999</v>
      </c>
      <c r="H147" s="476">
        <v>1.1299999999999999</v>
      </c>
      <c r="I147" s="461"/>
      <c r="J147" s="461"/>
      <c r="K147" s="462"/>
      <c r="L147" s="462"/>
      <c r="M147" s="462"/>
      <c r="N147" s="462"/>
      <c r="O147" s="463" t="s">
        <v>597</v>
      </c>
      <c r="P147" s="464"/>
      <c r="Q147" s="464"/>
      <c r="R147" s="464"/>
      <c r="S147" s="217">
        <f t="shared" si="13"/>
        <v>0</v>
      </c>
      <c r="T147" s="464"/>
      <c r="U147" s="464"/>
      <c r="V147" s="464"/>
      <c r="W147" s="464">
        <f t="shared" si="15"/>
        <v>1.1299999999999999</v>
      </c>
      <c r="X147" s="464"/>
      <c r="Y147" s="464"/>
      <c r="Z147" s="464"/>
      <c r="AA147" s="464"/>
      <c r="AB147" s="464"/>
      <c r="AC147" s="465"/>
      <c r="AD147" s="466"/>
      <c r="AE147" s="466"/>
      <c r="AF147" s="466"/>
      <c r="AG147" s="466"/>
      <c r="AH147" s="466"/>
      <c r="AI147" s="466"/>
      <c r="AJ147" s="466"/>
      <c r="AK147" s="466"/>
      <c r="AL147" s="466"/>
      <c r="AM147" s="466"/>
      <c r="AN147" s="466"/>
      <c r="AO147" s="464"/>
      <c r="AP147" s="464"/>
      <c r="AQ147" s="464"/>
      <c r="AR147" s="464"/>
      <c r="AS147" s="601">
        <f t="shared" si="14"/>
        <v>0</v>
      </c>
      <c r="AT147" s="464"/>
      <c r="AU147" s="464"/>
      <c r="AV147" s="467">
        <f t="shared" si="17"/>
        <v>1.1299999999999999</v>
      </c>
      <c r="AW147" s="468"/>
      <c r="AX147" s="464"/>
      <c r="AY147" s="464"/>
      <c r="AZ147" s="464"/>
      <c r="BA147" s="464"/>
      <c r="BB147" s="469"/>
      <c r="BC147" s="463" t="s">
        <v>846</v>
      </c>
      <c r="BD147" s="471"/>
    </row>
    <row r="148" spans="1:56" s="472" customFormat="1" ht="47.25" outlineLevel="1" x14ac:dyDescent="0.25">
      <c r="A148" s="453">
        <v>7.6</v>
      </c>
      <c r="B148" s="473" t="s">
        <v>598</v>
      </c>
      <c r="C148" s="474" t="s">
        <v>53</v>
      </c>
      <c r="D148" s="475" t="str">
        <f t="shared" si="16"/>
        <v>MERC/CAPEX/MSPGCL/2023-24/0638</v>
      </c>
      <c r="E148" s="458">
        <v>45394</v>
      </c>
      <c r="F148" s="458"/>
      <c r="G148" s="476">
        <v>15.407</v>
      </c>
      <c r="H148" s="476">
        <v>15.407</v>
      </c>
      <c r="I148" s="461"/>
      <c r="J148" s="461"/>
      <c r="K148" s="462"/>
      <c r="L148" s="462"/>
      <c r="M148" s="462"/>
      <c r="N148" s="462"/>
      <c r="O148" s="463" t="s">
        <v>599</v>
      </c>
      <c r="P148" s="464"/>
      <c r="Q148" s="464"/>
      <c r="R148" s="464"/>
      <c r="S148" s="217">
        <f t="shared" si="13"/>
        <v>0</v>
      </c>
      <c r="T148" s="464"/>
      <c r="U148" s="464"/>
      <c r="V148" s="464"/>
      <c r="W148" s="464">
        <f t="shared" si="15"/>
        <v>15.407</v>
      </c>
      <c r="X148" s="464"/>
      <c r="Y148" s="464"/>
      <c r="Z148" s="464"/>
      <c r="AA148" s="464"/>
      <c r="AB148" s="464"/>
      <c r="AC148" s="465"/>
      <c r="AD148" s="466"/>
      <c r="AE148" s="466"/>
      <c r="AF148" s="466"/>
      <c r="AG148" s="466"/>
      <c r="AH148" s="466"/>
      <c r="AI148" s="466"/>
      <c r="AJ148" s="466"/>
      <c r="AK148" s="466"/>
      <c r="AL148" s="466"/>
      <c r="AM148" s="466"/>
      <c r="AN148" s="466"/>
      <c r="AO148" s="464"/>
      <c r="AP148" s="464"/>
      <c r="AQ148" s="464"/>
      <c r="AR148" s="464"/>
      <c r="AS148" s="601">
        <f t="shared" si="14"/>
        <v>0</v>
      </c>
      <c r="AT148" s="464"/>
      <c r="AU148" s="464"/>
      <c r="AV148" s="467">
        <f t="shared" si="17"/>
        <v>15.407</v>
      </c>
      <c r="AW148" s="468"/>
      <c r="AX148" s="464"/>
      <c r="AY148" s="464"/>
      <c r="AZ148" s="464"/>
      <c r="BA148" s="464"/>
      <c r="BB148" s="469"/>
      <c r="BC148" s="463" t="s">
        <v>847</v>
      </c>
      <c r="BD148" s="471"/>
    </row>
    <row r="149" spans="1:56" s="472" customFormat="1" ht="94.5" outlineLevel="1" x14ac:dyDescent="0.25">
      <c r="A149" s="453">
        <v>7.7</v>
      </c>
      <c r="B149" s="473" t="s">
        <v>600</v>
      </c>
      <c r="C149" s="474" t="s">
        <v>53</v>
      </c>
      <c r="D149" s="475" t="str">
        <f t="shared" si="16"/>
        <v>MERC/CAPEX/MSPGCL/2023-24/0638</v>
      </c>
      <c r="E149" s="458">
        <v>45394</v>
      </c>
      <c r="F149" s="458"/>
      <c r="G149" s="476">
        <v>11.12</v>
      </c>
      <c r="H149" s="476">
        <v>11.12</v>
      </c>
      <c r="I149" s="461"/>
      <c r="J149" s="461"/>
      <c r="K149" s="462"/>
      <c r="L149" s="462"/>
      <c r="M149" s="462"/>
      <c r="N149" s="462"/>
      <c r="O149" s="463" t="s">
        <v>601</v>
      </c>
      <c r="P149" s="464"/>
      <c r="Q149" s="464"/>
      <c r="R149" s="464"/>
      <c r="S149" s="217">
        <f t="shared" si="13"/>
        <v>0</v>
      </c>
      <c r="T149" s="464"/>
      <c r="U149" s="464"/>
      <c r="V149" s="464"/>
      <c r="W149" s="464">
        <f t="shared" si="15"/>
        <v>11.12</v>
      </c>
      <c r="X149" s="464"/>
      <c r="Y149" s="464"/>
      <c r="Z149" s="464"/>
      <c r="AA149" s="464"/>
      <c r="AB149" s="464"/>
      <c r="AC149" s="465"/>
      <c r="AD149" s="466"/>
      <c r="AE149" s="466"/>
      <c r="AF149" s="466"/>
      <c r="AG149" s="466"/>
      <c r="AH149" s="466"/>
      <c r="AI149" s="466"/>
      <c r="AJ149" s="466"/>
      <c r="AK149" s="466"/>
      <c r="AL149" s="466"/>
      <c r="AM149" s="466"/>
      <c r="AN149" s="466"/>
      <c r="AO149" s="464"/>
      <c r="AP149" s="464"/>
      <c r="AQ149" s="464"/>
      <c r="AR149" s="464"/>
      <c r="AS149" s="601">
        <f t="shared" si="14"/>
        <v>0</v>
      </c>
      <c r="AT149" s="464"/>
      <c r="AU149" s="478"/>
      <c r="AV149" s="467">
        <f t="shared" si="17"/>
        <v>11.12</v>
      </c>
      <c r="AW149" s="468"/>
      <c r="AX149" s="464"/>
      <c r="AY149" s="464"/>
      <c r="AZ149" s="464"/>
      <c r="BA149" s="464"/>
      <c r="BB149" s="469"/>
      <c r="BC149" s="463" t="s">
        <v>848</v>
      </c>
      <c r="BD149" s="471"/>
    </row>
    <row r="150" spans="1:56" s="472" customFormat="1" ht="47.25" outlineLevel="1" x14ac:dyDescent="0.25">
      <c r="A150" s="453">
        <v>7.8</v>
      </c>
      <c r="B150" s="473" t="s">
        <v>602</v>
      </c>
      <c r="C150" s="474" t="s">
        <v>53</v>
      </c>
      <c r="D150" s="475" t="str">
        <f t="shared" si="16"/>
        <v>MERC/CAPEX/MSPGCL/2023-24/0638</v>
      </c>
      <c r="E150" s="458">
        <v>45394</v>
      </c>
      <c r="F150" s="458"/>
      <c r="G150" s="476">
        <v>15.96</v>
      </c>
      <c r="H150" s="476">
        <v>15.96</v>
      </c>
      <c r="I150" s="461"/>
      <c r="J150" s="461"/>
      <c r="K150" s="462"/>
      <c r="L150" s="462"/>
      <c r="M150" s="462"/>
      <c r="N150" s="462"/>
      <c r="O150" s="463" t="s">
        <v>603</v>
      </c>
      <c r="P150" s="464"/>
      <c r="Q150" s="464"/>
      <c r="R150" s="464"/>
      <c r="S150" s="217">
        <f t="shared" si="13"/>
        <v>0</v>
      </c>
      <c r="T150" s="464"/>
      <c r="U150" s="464"/>
      <c r="V150" s="464"/>
      <c r="W150" s="464">
        <f t="shared" si="15"/>
        <v>15.96</v>
      </c>
      <c r="X150" s="464"/>
      <c r="Y150" s="464"/>
      <c r="Z150" s="464"/>
      <c r="AA150" s="464"/>
      <c r="AB150" s="464"/>
      <c r="AC150" s="465"/>
      <c r="AD150" s="466"/>
      <c r="AE150" s="466"/>
      <c r="AF150" s="466"/>
      <c r="AG150" s="466"/>
      <c r="AH150" s="466"/>
      <c r="AI150" s="466"/>
      <c r="AJ150" s="466"/>
      <c r="AK150" s="466"/>
      <c r="AL150" s="466"/>
      <c r="AM150" s="466"/>
      <c r="AN150" s="466"/>
      <c r="AO150" s="464"/>
      <c r="AP150" s="464"/>
      <c r="AQ150" s="464"/>
      <c r="AR150" s="464"/>
      <c r="AS150" s="601">
        <f t="shared" si="14"/>
        <v>0</v>
      </c>
      <c r="AT150" s="464"/>
      <c r="AU150" s="464"/>
      <c r="AV150" s="467">
        <f t="shared" si="17"/>
        <v>15.96</v>
      </c>
      <c r="AW150" s="468"/>
      <c r="AX150" s="464"/>
      <c r="AY150" s="464"/>
      <c r="AZ150" s="464"/>
      <c r="BA150" s="464"/>
      <c r="BB150" s="469"/>
      <c r="BC150" s="463" t="s">
        <v>849</v>
      </c>
      <c r="BD150" s="471"/>
    </row>
    <row r="151" spans="1:56" s="472" customFormat="1" ht="15.75" outlineLevel="1" x14ac:dyDescent="0.25">
      <c r="A151" s="453"/>
      <c r="B151" s="477" t="s">
        <v>28</v>
      </c>
      <c r="C151" s="474" t="s">
        <v>28</v>
      </c>
      <c r="D151" s="475" t="str">
        <f t="shared" si="16"/>
        <v>MERC/CAPEX/MSPGCL/2023-24/0638</v>
      </c>
      <c r="E151" s="458">
        <v>45394</v>
      </c>
      <c r="F151" s="458"/>
      <c r="G151" s="476">
        <v>1.37</v>
      </c>
      <c r="H151" s="476">
        <v>1.37</v>
      </c>
      <c r="I151" s="461"/>
      <c r="J151" s="461"/>
      <c r="K151" s="462"/>
      <c r="L151" s="462"/>
      <c r="M151" s="462"/>
      <c r="N151" s="462"/>
      <c r="O151" s="463"/>
      <c r="P151" s="464"/>
      <c r="Q151" s="464"/>
      <c r="R151" s="464"/>
      <c r="S151" s="217">
        <f t="shared" si="13"/>
        <v>0</v>
      </c>
      <c r="T151" s="464"/>
      <c r="U151" s="464"/>
      <c r="V151" s="464"/>
      <c r="W151" s="464"/>
      <c r="X151" s="464"/>
      <c r="Y151" s="464"/>
      <c r="Z151" s="464"/>
      <c r="AA151" s="464"/>
      <c r="AB151" s="464"/>
      <c r="AC151" s="465"/>
      <c r="AD151" s="466"/>
      <c r="AE151" s="466"/>
      <c r="AF151" s="466"/>
      <c r="AG151" s="466"/>
      <c r="AH151" s="466"/>
      <c r="AI151" s="466"/>
      <c r="AJ151" s="466"/>
      <c r="AK151" s="466"/>
      <c r="AL151" s="466"/>
      <c r="AM151" s="466"/>
      <c r="AN151" s="466"/>
      <c r="AO151" s="464"/>
      <c r="AP151" s="464"/>
      <c r="AQ151" s="464"/>
      <c r="AR151" s="464"/>
      <c r="AS151" s="601">
        <f t="shared" si="14"/>
        <v>0</v>
      </c>
      <c r="AT151" s="464"/>
      <c r="AU151" s="464"/>
      <c r="AV151" s="467"/>
      <c r="AW151" s="468"/>
      <c r="AX151" s="464"/>
      <c r="AY151" s="464"/>
      <c r="AZ151" s="464"/>
      <c r="BA151" s="464"/>
      <c r="BB151" s="469"/>
      <c r="BC151" s="463"/>
      <c r="BD151" s="471"/>
    </row>
    <row r="152" spans="1:56" s="220" customFormat="1" ht="78.75" outlineLevel="2" x14ac:dyDescent="0.25">
      <c r="A152" s="609">
        <v>23</v>
      </c>
      <c r="B152" s="610" t="s">
        <v>297</v>
      </c>
      <c r="C152" s="609" t="s">
        <v>52</v>
      </c>
      <c r="D152" s="589" t="s">
        <v>300</v>
      </c>
      <c r="E152" s="591">
        <v>44881</v>
      </c>
      <c r="F152" s="591">
        <v>45362</v>
      </c>
      <c r="G152" s="611">
        <v>49.06</v>
      </c>
      <c r="H152" s="611">
        <v>49.06</v>
      </c>
      <c r="I152" s="616"/>
      <c r="J152" s="616"/>
      <c r="K152" s="617">
        <v>45362</v>
      </c>
      <c r="L152" s="623"/>
      <c r="M152" s="623"/>
      <c r="N152" s="623"/>
      <c r="O152" s="616"/>
      <c r="P152" s="619"/>
      <c r="Q152" s="619"/>
      <c r="R152" s="619"/>
      <c r="S152" s="217">
        <f t="shared" si="13"/>
        <v>0</v>
      </c>
      <c r="T152" s="619"/>
      <c r="U152" s="619"/>
      <c r="V152" s="624"/>
      <c r="W152" s="447"/>
      <c r="X152" s="447"/>
      <c r="Y152" s="447"/>
      <c r="Z152" s="447"/>
      <c r="AA152" s="447"/>
      <c r="AB152" s="447"/>
      <c r="AC152" s="625"/>
      <c r="AD152" s="620"/>
      <c r="AE152" s="620"/>
      <c r="AF152" s="620"/>
      <c r="AG152" s="620"/>
      <c r="AH152" s="620"/>
      <c r="AI152" s="620"/>
      <c r="AJ152" s="447"/>
      <c r="AK152" s="447"/>
      <c r="AL152" s="447"/>
      <c r="AM152" s="447"/>
      <c r="AN152" s="447"/>
      <c r="AO152" s="619"/>
      <c r="AP152" s="619"/>
      <c r="AQ152" s="619"/>
      <c r="AR152" s="619"/>
      <c r="AS152" s="601">
        <f t="shared" si="14"/>
        <v>0</v>
      </c>
      <c r="AT152" s="619"/>
      <c r="AU152" s="624"/>
      <c r="AV152" s="447"/>
      <c r="AW152" s="447"/>
      <c r="AX152" s="447"/>
      <c r="AY152" s="447"/>
      <c r="AZ152" s="447"/>
      <c r="BA152" s="447"/>
      <c r="BB152" s="621"/>
      <c r="BC152" s="618" t="s">
        <v>850</v>
      </c>
      <c r="BD152" s="623"/>
    </row>
    <row r="153" spans="1:56" s="220" customFormat="1" ht="63" outlineLevel="2" x14ac:dyDescent="0.25">
      <c r="A153" s="614">
        <v>23.1</v>
      </c>
      <c r="B153" s="626" t="s">
        <v>301</v>
      </c>
      <c r="C153" s="627" t="s">
        <v>53</v>
      </c>
      <c r="D153" s="614" t="str">
        <f>D152</f>
        <v>MERC/CAPEX/MSPGCL/2023-24/0177</v>
      </c>
      <c r="E153" s="615">
        <f>E152</f>
        <v>44881</v>
      </c>
      <c r="F153" s="615">
        <f>F152</f>
        <v>45362</v>
      </c>
      <c r="G153" s="628">
        <v>35.28</v>
      </c>
      <c r="H153" s="628">
        <v>35.28</v>
      </c>
      <c r="I153" s="616"/>
      <c r="J153" s="616"/>
      <c r="K153" s="617">
        <v>45362</v>
      </c>
      <c r="L153" s="623"/>
      <c r="M153" s="623"/>
      <c r="N153" s="623"/>
      <c r="O153" s="616"/>
      <c r="P153" s="619"/>
      <c r="Q153" s="619"/>
      <c r="R153" s="619"/>
      <c r="S153" s="217">
        <f t="shared" si="13"/>
        <v>0</v>
      </c>
      <c r="T153" s="619"/>
      <c r="U153" s="619"/>
      <c r="V153" s="619"/>
      <c r="W153" s="619"/>
      <c r="X153" s="619">
        <v>42.574399999999997</v>
      </c>
      <c r="Y153" s="619"/>
      <c r="Z153" s="619"/>
      <c r="AA153" s="619"/>
      <c r="AB153" s="619"/>
      <c r="AC153" s="625"/>
      <c r="AD153" s="620"/>
      <c r="AE153" s="620"/>
      <c r="AF153" s="620"/>
      <c r="AG153" s="620"/>
      <c r="AH153" s="620"/>
      <c r="AI153" s="620"/>
      <c r="AJ153" s="619"/>
      <c r="AK153" s="619"/>
      <c r="AL153" s="619"/>
      <c r="AM153" s="619"/>
      <c r="AN153" s="619"/>
      <c r="AO153" s="619"/>
      <c r="AP153" s="619"/>
      <c r="AQ153" s="619"/>
      <c r="AR153" s="619"/>
      <c r="AS153" s="601">
        <f t="shared" si="14"/>
        <v>0</v>
      </c>
      <c r="AT153" s="619"/>
      <c r="AU153" s="619"/>
      <c r="AV153" s="619">
        <v>0</v>
      </c>
      <c r="AW153" s="619">
        <v>42.574399999999997</v>
      </c>
      <c r="AX153" s="619"/>
      <c r="AY153" s="619"/>
      <c r="AZ153" s="619"/>
      <c r="BA153" s="619"/>
      <c r="BB153" s="621"/>
      <c r="BC153" s="618" t="s">
        <v>352</v>
      </c>
      <c r="BD153" s="623"/>
    </row>
    <row r="154" spans="1:56" s="220" customFormat="1" ht="15.75" outlineLevel="2" x14ac:dyDescent="0.25">
      <c r="A154" s="614">
        <v>23.2</v>
      </c>
      <c r="B154" s="626" t="s">
        <v>302</v>
      </c>
      <c r="C154" s="627" t="s">
        <v>53</v>
      </c>
      <c r="D154" s="614" t="str">
        <f t="shared" ref="D154:D159" si="18">D153</f>
        <v>MERC/CAPEX/MSPGCL/2023-24/0177</v>
      </c>
      <c r="E154" s="615">
        <f t="shared" ref="E154:F163" si="19">E153</f>
        <v>44881</v>
      </c>
      <c r="F154" s="615">
        <f t="shared" si="19"/>
        <v>45362</v>
      </c>
      <c r="G154" s="628">
        <v>0.8</v>
      </c>
      <c r="H154" s="628">
        <v>0.8</v>
      </c>
      <c r="I154" s="616"/>
      <c r="J154" s="616"/>
      <c r="K154" s="617"/>
      <c r="L154" s="623"/>
      <c r="M154" s="623"/>
      <c r="N154" s="623"/>
      <c r="O154" s="616"/>
      <c r="P154" s="619"/>
      <c r="Q154" s="619"/>
      <c r="R154" s="619"/>
      <c r="S154" s="217">
        <f t="shared" si="13"/>
        <v>0</v>
      </c>
      <c r="T154" s="619"/>
      <c r="U154" s="619"/>
      <c r="V154" s="619"/>
      <c r="W154" s="619"/>
      <c r="X154" s="619">
        <v>0.94399999999999995</v>
      </c>
      <c r="Y154" s="619"/>
      <c r="Z154" s="619"/>
      <c r="AA154" s="619"/>
      <c r="AB154" s="619"/>
      <c r="AC154" s="625"/>
      <c r="AD154" s="620"/>
      <c r="AE154" s="620"/>
      <c r="AF154" s="620"/>
      <c r="AG154" s="620"/>
      <c r="AH154" s="620"/>
      <c r="AI154" s="620"/>
      <c r="AJ154" s="619"/>
      <c r="AK154" s="619"/>
      <c r="AL154" s="619"/>
      <c r="AM154" s="619"/>
      <c r="AN154" s="619"/>
      <c r="AO154" s="619"/>
      <c r="AP154" s="619"/>
      <c r="AQ154" s="619"/>
      <c r="AR154" s="619"/>
      <c r="AS154" s="601">
        <f t="shared" si="14"/>
        <v>0</v>
      </c>
      <c r="AT154" s="619"/>
      <c r="AU154" s="619"/>
      <c r="AV154" s="619">
        <v>0</v>
      </c>
      <c r="AW154" s="619">
        <v>0.94399999999999995</v>
      </c>
      <c r="AX154" s="619"/>
      <c r="AY154" s="619"/>
      <c r="AZ154" s="619"/>
      <c r="BA154" s="619"/>
      <c r="BB154" s="621"/>
      <c r="BC154" s="618"/>
      <c r="BD154" s="623"/>
    </row>
    <row r="155" spans="1:56" s="220" customFormat="1" ht="15.75" outlineLevel="2" x14ac:dyDescent="0.25">
      <c r="A155" s="614">
        <v>23.3</v>
      </c>
      <c r="B155" s="626" t="s">
        <v>303</v>
      </c>
      <c r="C155" s="627" t="s">
        <v>53</v>
      </c>
      <c r="D155" s="614" t="str">
        <f t="shared" si="18"/>
        <v>MERC/CAPEX/MSPGCL/2023-24/0177</v>
      </c>
      <c r="E155" s="615">
        <f t="shared" si="19"/>
        <v>44881</v>
      </c>
      <c r="F155" s="615">
        <f t="shared" si="19"/>
        <v>45362</v>
      </c>
      <c r="G155" s="628">
        <v>0.15</v>
      </c>
      <c r="H155" s="628">
        <v>0.15</v>
      </c>
      <c r="I155" s="616"/>
      <c r="J155" s="616"/>
      <c r="K155" s="617"/>
      <c r="L155" s="623"/>
      <c r="M155" s="623"/>
      <c r="N155" s="623"/>
      <c r="O155" s="616"/>
      <c r="P155" s="619"/>
      <c r="Q155" s="619"/>
      <c r="R155" s="619"/>
      <c r="S155" s="217">
        <f t="shared" si="13"/>
        <v>0</v>
      </c>
      <c r="T155" s="619"/>
      <c r="U155" s="619"/>
      <c r="V155" s="619"/>
      <c r="W155" s="619"/>
      <c r="X155" s="619">
        <v>0.17699999999999999</v>
      </c>
      <c r="Y155" s="619"/>
      <c r="Z155" s="619"/>
      <c r="AA155" s="619"/>
      <c r="AB155" s="619"/>
      <c r="AC155" s="625"/>
      <c r="AD155" s="620"/>
      <c r="AE155" s="620"/>
      <c r="AF155" s="620"/>
      <c r="AG155" s="620"/>
      <c r="AH155" s="620"/>
      <c r="AI155" s="620"/>
      <c r="AJ155" s="619"/>
      <c r="AK155" s="619"/>
      <c r="AL155" s="619"/>
      <c r="AM155" s="619"/>
      <c r="AN155" s="619"/>
      <c r="AO155" s="619"/>
      <c r="AP155" s="619"/>
      <c r="AQ155" s="619"/>
      <c r="AR155" s="619"/>
      <c r="AS155" s="601">
        <f t="shared" si="14"/>
        <v>0</v>
      </c>
      <c r="AT155" s="619"/>
      <c r="AU155" s="619"/>
      <c r="AV155" s="619">
        <v>0</v>
      </c>
      <c r="AW155" s="619">
        <v>0.17699999999999999</v>
      </c>
      <c r="AX155" s="619"/>
      <c r="AY155" s="619"/>
      <c r="AZ155" s="619"/>
      <c r="BA155" s="619"/>
      <c r="BB155" s="621"/>
      <c r="BC155" s="618"/>
      <c r="BD155" s="623"/>
    </row>
    <row r="156" spans="1:56" s="220" customFormat="1" ht="31.5" outlineLevel="2" x14ac:dyDescent="0.25">
      <c r="A156" s="614">
        <v>23.4</v>
      </c>
      <c r="B156" s="626" t="s">
        <v>304</v>
      </c>
      <c r="C156" s="627" t="s">
        <v>53</v>
      </c>
      <c r="D156" s="614" t="str">
        <f t="shared" si="18"/>
        <v>MERC/CAPEX/MSPGCL/2023-24/0177</v>
      </c>
      <c r="E156" s="615">
        <f t="shared" si="19"/>
        <v>44881</v>
      </c>
      <c r="F156" s="615">
        <f t="shared" si="19"/>
        <v>45362</v>
      </c>
      <c r="G156" s="628">
        <v>3.6</v>
      </c>
      <c r="H156" s="628">
        <v>3.6</v>
      </c>
      <c r="I156" s="616"/>
      <c r="J156" s="616"/>
      <c r="K156" s="617"/>
      <c r="L156" s="623"/>
      <c r="M156" s="623"/>
      <c r="N156" s="623"/>
      <c r="O156" s="616"/>
      <c r="P156" s="619"/>
      <c r="Q156" s="619"/>
      <c r="R156" s="619"/>
      <c r="S156" s="217">
        <f t="shared" si="13"/>
        <v>0</v>
      </c>
      <c r="T156" s="619"/>
      <c r="U156" s="619"/>
      <c r="V156" s="619"/>
      <c r="W156" s="619">
        <v>4.25</v>
      </c>
      <c r="X156" s="619"/>
      <c r="Y156" s="619"/>
      <c r="Z156" s="619"/>
      <c r="AA156" s="619"/>
      <c r="AB156" s="619"/>
      <c r="AC156" s="625"/>
      <c r="AD156" s="620"/>
      <c r="AE156" s="620"/>
      <c r="AF156" s="620"/>
      <c r="AG156" s="620"/>
      <c r="AH156" s="620"/>
      <c r="AI156" s="620"/>
      <c r="AJ156" s="619"/>
      <c r="AK156" s="619"/>
      <c r="AL156" s="619"/>
      <c r="AM156" s="619"/>
      <c r="AN156" s="619"/>
      <c r="AO156" s="619"/>
      <c r="AP156" s="619"/>
      <c r="AQ156" s="619"/>
      <c r="AR156" s="619"/>
      <c r="AS156" s="601">
        <f t="shared" si="14"/>
        <v>0</v>
      </c>
      <c r="AT156" s="619"/>
      <c r="AU156" s="619"/>
      <c r="AV156" s="619">
        <v>4.25</v>
      </c>
      <c r="AW156" s="619">
        <v>0</v>
      </c>
      <c r="AX156" s="619"/>
      <c r="AY156" s="619"/>
      <c r="AZ156" s="619"/>
      <c r="BA156" s="619"/>
      <c r="BB156" s="621"/>
      <c r="BC156" s="618" t="s">
        <v>753</v>
      </c>
      <c r="BD156" s="623"/>
    </row>
    <row r="157" spans="1:56" s="220" customFormat="1" ht="31.5" outlineLevel="2" x14ac:dyDescent="0.25">
      <c r="A157" s="614">
        <v>23.5</v>
      </c>
      <c r="B157" s="626" t="s">
        <v>305</v>
      </c>
      <c r="C157" s="627" t="s">
        <v>53</v>
      </c>
      <c r="D157" s="614" t="str">
        <f t="shared" si="18"/>
        <v>MERC/CAPEX/MSPGCL/2023-24/0177</v>
      </c>
      <c r="E157" s="615">
        <f t="shared" si="19"/>
        <v>44881</v>
      </c>
      <c r="F157" s="615">
        <f t="shared" si="19"/>
        <v>45362</v>
      </c>
      <c r="G157" s="628">
        <v>0.2</v>
      </c>
      <c r="H157" s="628">
        <v>0.2</v>
      </c>
      <c r="I157" s="616"/>
      <c r="J157" s="616"/>
      <c r="K157" s="617"/>
      <c r="L157" s="623"/>
      <c r="M157" s="623"/>
      <c r="N157" s="623"/>
      <c r="O157" s="616"/>
      <c r="P157" s="619"/>
      <c r="Q157" s="619"/>
      <c r="R157" s="619"/>
      <c r="S157" s="217">
        <f t="shared" si="13"/>
        <v>0</v>
      </c>
      <c r="T157" s="619"/>
      <c r="U157" s="619"/>
      <c r="V157" s="619"/>
      <c r="W157" s="619"/>
      <c r="X157" s="619">
        <v>0.23599999999999999</v>
      </c>
      <c r="Y157" s="619"/>
      <c r="Z157" s="619"/>
      <c r="AA157" s="619"/>
      <c r="AB157" s="619"/>
      <c r="AC157" s="625"/>
      <c r="AD157" s="620"/>
      <c r="AE157" s="620"/>
      <c r="AF157" s="620"/>
      <c r="AG157" s="620"/>
      <c r="AH157" s="620"/>
      <c r="AI157" s="620"/>
      <c r="AJ157" s="619"/>
      <c r="AK157" s="619"/>
      <c r="AL157" s="619"/>
      <c r="AM157" s="619"/>
      <c r="AN157" s="619"/>
      <c r="AO157" s="619"/>
      <c r="AP157" s="619"/>
      <c r="AQ157" s="619"/>
      <c r="AR157" s="619"/>
      <c r="AS157" s="601">
        <f t="shared" si="14"/>
        <v>0</v>
      </c>
      <c r="AT157" s="619"/>
      <c r="AU157" s="619"/>
      <c r="AV157" s="619">
        <v>0</v>
      </c>
      <c r="AW157" s="619">
        <v>0.23599999999999999</v>
      </c>
      <c r="AX157" s="619"/>
      <c r="AY157" s="619"/>
      <c r="AZ157" s="619"/>
      <c r="BA157" s="619"/>
      <c r="BB157" s="621"/>
      <c r="BC157" s="618"/>
      <c r="BD157" s="623"/>
    </row>
    <row r="158" spans="1:56" s="220" customFormat="1" ht="31.5" outlineLevel="2" x14ac:dyDescent="0.25">
      <c r="A158" s="614">
        <v>23.6</v>
      </c>
      <c r="B158" s="626" t="s">
        <v>306</v>
      </c>
      <c r="C158" s="627" t="s">
        <v>53</v>
      </c>
      <c r="D158" s="614" t="str">
        <f t="shared" si="18"/>
        <v>MERC/CAPEX/MSPGCL/2023-24/0177</v>
      </c>
      <c r="E158" s="615">
        <f t="shared" si="19"/>
        <v>44881</v>
      </c>
      <c r="F158" s="615">
        <f t="shared" si="19"/>
        <v>45362</v>
      </c>
      <c r="G158" s="628">
        <v>0.05</v>
      </c>
      <c r="H158" s="628">
        <v>0.05</v>
      </c>
      <c r="I158" s="616"/>
      <c r="J158" s="616"/>
      <c r="K158" s="617"/>
      <c r="L158" s="623"/>
      <c r="M158" s="623"/>
      <c r="N158" s="623"/>
      <c r="O158" s="616"/>
      <c r="P158" s="619"/>
      <c r="Q158" s="619"/>
      <c r="R158" s="619"/>
      <c r="S158" s="217">
        <f t="shared" si="13"/>
        <v>0</v>
      </c>
      <c r="T158" s="619"/>
      <c r="U158" s="619"/>
      <c r="V158" s="619"/>
      <c r="W158" s="619"/>
      <c r="X158" s="619">
        <v>5.8999999999999997E-2</v>
      </c>
      <c r="Y158" s="619"/>
      <c r="Z158" s="619"/>
      <c r="AA158" s="619"/>
      <c r="AB158" s="619"/>
      <c r="AC158" s="625"/>
      <c r="AD158" s="620"/>
      <c r="AE158" s="620"/>
      <c r="AF158" s="620"/>
      <c r="AG158" s="620"/>
      <c r="AH158" s="620"/>
      <c r="AI158" s="620"/>
      <c r="AJ158" s="619"/>
      <c r="AK158" s="619"/>
      <c r="AL158" s="619"/>
      <c r="AM158" s="619"/>
      <c r="AN158" s="619"/>
      <c r="AO158" s="619"/>
      <c r="AP158" s="619"/>
      <c r="AQ158" s="619"/>
      <c r="AR158" s="619"/>
      <c r="AS158" s="601">
        <f t="shared" si="14"/>
        <v>0</v>
      </c>
      <c r="AT158" s="619"/>
      <c r="AU158" s="619"/>
      <c r="AV158" s="619">
        <v>0</v>
      </c>
      <c r="AW158" s="619">
        <v>5.8999999999999997E-2</v>
      </c>
      <c r="AX158" s="619"/>
      <c r="AY158" s="619"/>
      <c r="AZ158" s="619"/>
      <c r="BA158" s="619"/>
      <c r="BB158" s="621"/>
      <c r="BC158" s="618"/>
      <c r="BD158" s="623"/>
    </row>
    <row r="159" spans="1:56" s="220" customFormat="1" ht="15.75" outlineLevel="1" x14ac:dyDescent="0.25">
      <c r="A159" s="441"/>
      <c r="B159" s="626" t="s">
        <v>28</v>
      </c>
      <c r="C159" s="382" t="s">
        <v>28</v>
      </c>
      <c r="D159" s="614" t="str">
        <f t="shared" si="18"/>
        <v>MERC/CAPEX/MSPGCL/2023-24/0177</v>
      </c>
      <c r="E159" s="615">
        <f t="shared" si="19"/>
        <v>44881</v>
      </c>
      <c r="F159" s="615">
        <f t="shared" si="19"/>
        <v>45362</v>
      </c>
      <c r="G159" s="605">
        <v>0.82</v>
      </c>
      <c r="H159" s="605">
        <v>0.82</v>
      </c>
      <c r="I159" s="616"/>
      <c r="J159" s="616"/>
      <c r="K159" s="617">
        <v>45362</v>
      </c>
      <c r="L159" s="617"/>
      <c r="M159" s="617"/>
      <c r="N159" s="617"/>
      <c r="O159" s="618"/>
      <c r="P159" s="217"/>
      <c r="Q159" s="217"/>
      <c r="R159" s="217"/>
      <c r="S159" s="217">
        <f t="shared" si="13"/>
        <v>0</v>
      </c>
      <c r="T159" s="217"/>
      <c r="U159" s="619"/>
      <c r="V159" s="619"/>
      <c r="W159" s="619"/>
      <c r="X159" s="619"/>
      <c r="Y159" s="619"/>
      <c r="Z159" s="619"/>
      <c r="AA159" s="619"/>
      <c r="AB159" s="619"/>
      <c r="AC159" s="218"/>
      <c r="AD159" s="219"/>
      <c r="AE159" s="219"/>
      <c r="AF159" s="219"/>
      <c r="AG159" s="620"/>
      <c r="AH159" s="620"/>
      <c r="AI159" s="620"/>
      <c r="AJ159" s="619"/>
      <c r="AK159" s="619"/>
      <c r="AL159" s="619"/>
      <c r="AM159" s="619"/>
      <c r="AN159" s="619"/>
      <c r="AO159" s="217"/>
      <c r="AP159" s="217"/>
      <c r="AQ159" s="217"/>
      <c r="AR159" s="217"/>
      <c r="AS159" s="601">
        <f t="shared" si="14"/>
        <v>0</v>
      </c>
      <c r="AT159" s="619"/>
      <c r="AU159" s="619"/>
      <c r="AV159" s="619"/>
      <c r="AW159" s="619"/>
      <c r="AX159" s="619"/>
      <c r="AY159" s="619"/>
      <c r="AZ159" s="619"/>
      <c r="BA159" s="619"/>
      <c r="BB159" s="621"/>
      <c r="BC159" s="618"/>
      <c r="BD159" s="451"/>
    </row>
    <row r="160" spans="1:56" s="220" customFormat="1" ht="47.25" outlineLevel="1" x14ac:dyDescent="0.25">
      <c r="A160" s="609">
        <v>24</v>
      </c>
      <c r="B160" s="610" t="s">
        <v>308</v>
      </c>
      <c r="C160" s="609" t="s">
        <v>52</v>
      </c>
      <c r="D160" s="589" t="s">
        <v>309</v>
      </c>
      <c r="E160" s="591">
        <f t="shared" si="19"/>
        <v>44881</v>
      </c>
      <c r="F160" s="591">
        <v>45400</v>
      </c>
      <c r="G160" s="611">
        <f>SUM(G161:G163)</f>
        <v>25.45</v>
      </c>
      <c r="H160" s="611">
        <f>SUM(H161:H163)</f>
        <v>25.45</v>
      </c>
      <c r="I160" s="616"/>
      <c r="J160" s="616"/>
      <c r="K160" s="617"/>
      <c r="L160" s="617"/>
      <c r="M160" s="617"/>
      <c r="N160" s="617"/>
      <c r="O160" s="618"/>
      <c r="P160" s="217"/>
      <c r="Q160" s="217"/>
      <c r="R160" s="217"/>
      <c r="S160" s="217">
        <f t="shared" si="13"/>
        <v>0</v>
      </c>
      <c r="T160" s="217"/>
      <c r="U160" s="619"/>
      <c r="V160" s="619"/>
      <c r="W160" s="619"/>
      <c r="X160" s="619"/>
      <c r="Y160" s="619"/>
      <c r="Z160" s="619"/>
      <c r="AA160" s="619"/>
      <c r="AB160" s="619"/>
      <c r="AC160" s="218"/>
      <c r="AD160" s="219"/>
      <c r="AE160" s="219"/>
      <c r="AF160" s="219"/>
      <c r="AG160" s="620"/>
      <c r="AH160" s="620"/>
      <c r="AI160" s="620"/>
      <c r="AJ160" s="619"/>
      <c r="AK160" s="619"/>
      <c r="AL160" s="619"/>
      <c r="AM160" s="619"/>
      <c r="AN160" s="619"/>
      <c r="AO160" s="217"/>
      <c r="AP160" s="217"/>
      <c r="AQ160" s="217"/>
      <c r="AR160" s="217"/>
      <c r="AS160" s="601">
        <f t="shared" si="14"/>
        <v>0</v>
      </c>
      <c r="AT160" s="619"/>
      <c r="AU160" s="619"/>
      <c r="AV160" s="619"/>
      <c r="AW160" s="619"/>
      <c r="AX160" s="619"/>
      <c r="AY160" s="619"/>
      <c r="AZ160" s="619"/>
      <c r="BA160" s="619"/>
      <c r="BB160" s="621"/>
      <c r="BC160" s="618"/>
      <c r="BD160" s="451"/>
    </row>
    <row r="161" spans="1:76" s="220" customFormat="1" ht="78.75" outlineLevel="1" x14ac:dyDescent="0.25">
      <c r="A161" s="441">
        <v>24.1</v>
      </c>
      <c r="B161" s="626" t="s">
        <v>310</v>
      </c>
      <c r="C161" s="382" t="s">
        <v>53</v>
      </c>
      <c r="D161" s="614" t="str">
        <f>D160</f>
        <v>MERC/CAPEX/MSPGCL/2023-24/0249</v>
      </c>
      <c r="E161" s="615">
        <f t="shared" si="19"/>
        <v>44881</v>
      </c>
      <c r="F161" s="615">
        <f t="shared" si="19"/>
        <v>45400</v>
      </c>
      <c r="G161" s="605">
        <v>12.23</v>
      </c>
      <c r="H161" s="605">
        <v>12.23</v>
      </c>
      <c r="I161" s="444"/>
      <c r="J161" s="444"/>
      <c r="K161" s="445"/>
      <c r="L161" s="445"/>
      <c r="M161" s="445"/>
      <c r="N161" s="445"/>
      <c r="O161" s="450" t="s">
        <v>603</v>
      </c>
      <c r="P161" s="217"/>
      <c r="Q161" s="217"/>
      <c r="R161" s="217"/>
      <c r="S161" s="217">
        <f t="shared" si="13"/>
        <v>0</v>
      </c>
      <c r="T161" s="217"/>
      <c r="U161" s="447"/>
      <c r="V161" s="447">
        <v>14.521007312</v>
      </c>
      <c r="W161" s="447"/>
      <c r="X161" s="447"/>
      <c r="Y161" s="447"/>
      <c r="Z161" s="447"/>
      <c r="AA161" s="447"/>
      <c r="AB161" s="447"/>
      <c r="AC161" s="218"/>
      <c r="AD161" s="219"/>
      <c r="AE161" s="219"/>
      <c r="AF161" s="219"/>
      <c r="AG161" s="449"/>
      <c r="AH161" s="449"/>
      <c r="AI161" s="449"/>
      <c r="AJ161" s="447"/>
      <c r="AK161" s="447"/>
      <c r="AL161" s="447"/>
      <c r="AM161" s="447"/>
      <c r="AN161" s="447"/>
      <c r="AO161" s="217"/>
      <c r="AP161" s="217"/>
      <c r="AQ161" s="217"/>
      <c r="AR161" s="217"/>
      <c r="AS161" s="601">
        <f t="shared" si="14"/>
        <v>0</v>
      </c>
      <c r="AT161" s="447"/>
      <c r="AU161" s="447">
        <v>14.521007312</v>
      </c>
      <c r="AV161" s="447"/>
      <c r="AW161" s="447"/>
      <c r="AX161" s="447"/>
      <c r="AY161" s="447"/>
      <c r="AZ161" s="447"/>
      <c r="BA161" s="447"/>
      <c r="BB161" s="603"/>
      <c r="BC161" s="450" t="s">
        <v>754</v>
      </c>
      <c r="BD161" s="451" t="s">
        <v>86</v>
      </c>
    </row>
    <row r="162" spans="1:76" ht="31.5" outlineLevel="1" x14ac:dyDescent="0.25">
      <c r="A162" s="98">
        <v>24.2</v>
      </c>
      <c r="B162" s="182" t="s">
        <v>311</v>
      </c>
      <c r="C162" s="100" t="s">
        <v>53</v>
      </c>
      <c r="D162" s="181" t="str">
        <f t="shared" ref="D162:D163" si="20">D161</f>
        <v>MERC/CAPEX/MSPGCL/2023-24/0249</v>
      </c>
      <c r="E162" s="184">
        <f t="shared" si="19"/>
        <v>44881</v>
      </c>
      <c r="F162" s="184">
        <f t="shared" si="19"/>
        <v>45400</v>
      </c>
      <c r="G162" s="117">
        <v>13</v>
      </c>
      <c r="H162" s="117">
        <v>13</v>
      </c>
      <c r="I162" s="179"/>
      <c r="J162" s="179"/>
      <c r="K162" s="177"/>
      <c r="L162" s="177"/>
      <c r="M162" s="177"/>
      <c r="N162" s="177"/>
      <c r="O162" s="237"/>
      <c r="P162" s="92"/>
      <c r="Q162" s="92"/>
      <c r="R162" s="92"/>
      <c r="S162" s="217">
        <f t="shared" si="13"/>
        <v>0</v>
      </c>
      <c r="T162" s="92"/>
      <c r="U162" s="178"/>
      <c r="V162" s="178"/>
      <c r="W162" s="178">
        <v>13</v>
      </c>
      <c r="X162" s="178"/>
      <c r="Y162" s="178"/>
      <c r="Z162" s="178"/>
      <c r="AA162" s="178"/>
      <c r="AB162" s="178"/>
      <c r="AC162" s="95"/>
      <c r="AD162" s="113"/>
      <c r="AE162" s="113"/>
      <c r="AF162" s="113"/>
      <c r="AG162" s="180"/>
      <c r="AH162" s="180"/>
      <c r="AI162" s="180"/>
      <c r="AJ162" s="178"/>
      <c r="AK162" s="178"/>
      <c r="AL162" s="178"/>
      <c r="AM162" s="178"/>
      <c r="AN162" s="178"/>
      <c r="AO162" s="92"/>
      <c r="AP162" s="92"/>
      <c r="AQ162" s="92"/>
      <c r="AR162" s="92"/>
      <c r="AS162" s="168">
        <f t="shared" si="14"/>
        <v>0</v>
      </c>
      <c r="AT162" s="178"/>
      <c r="AU162" s="178"/>
      <c r="AV162" s="178">
        <v>13</v>
      </c>
      <c r="AW162" s="178"/>
      <c r="AX162" s="178"/>
      <c r="AY162" s="178"/>
      <c r="AZ162" s="178"/>
      <c r="BA162" s="178"/>
      <c r="BB162" s="274"/>
      <c r="BC162" s="237" t="s">
        <v>353</v>
      </c>
      <c r="BD162" s="260" t="s">
        <v>81</v>
      </c>
    </row>
    <row r="163" spans="1:76" ht="15.75" outlineLevel="1" x14ac:dyDescent="0.25">
      <c r="A163" s="98"/>
      <c r="B163" s="182" t="s">
        <v>28</v>
      </c>
      <c r="C163" s="100" t="s">
        <v>28</v>
      </c>
      <c r="D163" s="181" t="str">
        <f t="shared" si="20"/>
        <v>MERC/CAPEX/MSPGCL/2023-24/0249</v>
      </c>
      <c r="E163" s="184">
        <f t="shared" si="19"/>
        <v>44881</v>
      </c>
      <c r="F163" s="184">
        <f t="shared" si="19"/>
        <v>45400</v>
      </c>
      <c r="G163" s="117">
        <v>0.22</v>
      </c>
      <c r="H163" s="117">
        <v>0.22</v>
      </c>
      <c r="I163" s="179"/>
      <c r="J163" s="179"/>
      <c r="K163" s="177"/>
      <c r="L163" s="177"/>
      <c r="M163" s="177"/>
      <c r="N163" s="177"/>
      <c r="O163" s="237"/>
      <c r="P163" s="92"/>
      <c r="Q163" s="92"/>
      <c r="R163" s="92"/>
      <c r="S163" s="217">
        <f t="shared" si="13"/>
        <v>0</v>
      </c>
      <c r="T163" s="92"/>
      <c r="U163" s="178"/>
      <c r="V163" s="178"/>
      <c r="W163" s="178"/>
      <c r="X163" s="178"/>
      <c r="Y163" s="178"/>
      <c r="Z163" s="178"/>
      <c r="AA163" s="178"/>
      <c r="AB163" s="178"/>
      <c r="AC163" s="95"/>
      <c r="AD163" s="113"/>
      <c r="AE163" s="113"/>
      <c r="AF163" s="113"/>
      <c r="AG163" s="180"/>
      <c r="AH163" s="180"/>
      <c r="AI163" s="180"/>
      <c r="AJ163" s="178"/>
      <c r="AK163" s="178"/>
      <c r="AL163" s="178"/>
      <c r="AM163" s="178"/>
      <c r="AN163" s="178"/>
      <c r="AO163" s="92"/>
      <c r="AP163" s="92"/>
      <c r="AQ163" s="92"/>
      <c r="AR163" s="92"/>
      <c r="AS163" s="168">
        <f t="shared" si="14"/>
        <v>0</v>
      </c>
      <c r="AT163" s="178"/>
      <c r="AU163" s="178"/>
      <c r="AV163" s="178"/>
      <c r="AW163" s="178"/>
      <c r="AX163" s="178"/>
      <c r="AY163" s="178"/>
      <c r="AZ163" s="178"/>
      <c r="BA163" s="178"/>
      <c r="BB163" s="274"/>
      <c r="BC163" s="237"/>
      <c r="BD163" s="260"/>
    </row>
    <row r="164" spans="1:76" s="639" customFormat="1" ht="31.5" outlineLevel="1" x14ac:dyDescent="0.25">
      <c r="A164" s="622" t="s">
        <v>337</v>
      </c>
      <c r="B164" s="629" t="s">
        <v>331</v>
      </c>
      <c r="C164" s="622" t="s">
        <v>52</v>
      </c>
      <c r="D164" s="622" t="s">
        <v>332</v>
      </c>
      <c r="E164" s="630">
        <v>45013</v>
      </c>
      <c r="F164" s="630">
        <v>45232</v>
      </c>
      <c r="G164" s="631">
        <f>SUM(G165:G166)</f>
        <v>69.308999999999997</v>
      </c>
      <c r="H164" s="631">
        <f>SUM(H165:H166)</f>
        <v>69.308999999999997</v>
      </c>
      <c r="I164" s="632"/>
      <c r="J164" s="632"/>
      <c r="K164" s="633">
        <v>45232</v>
      </c>
      <c r="L164" s="634"/>
      <c r="M164" s="634"/>
      <c r="N164" s="634"/>
      <c r="O164" s="632"/>
      <c r="P164" s="635"/>
      <c r="Q164" s="635"/>
      <c r="R164" s="635"/>
      <c r="S164" s="217">
        <f t="shared" si="13"/>
        <v>0</v>
      </c>
      <c r="T164" s="635"/>
      <c r="U164" s="602"/>
      <c r="V164" s="602"/>
      <c r="W164" s="602"/>
      <c r="X164" s="602"/>
      <c r="Y164" s="602"/>
      <c r="Z164" s="602"/>
      <c r="AA164" s="602"/>
      <c r="AB164" s="602"/>
      <c r="AC164" s="636"/>
      <c r="AD164" s="636"/>
      <c r="AE164" s="636"/>
      <c r="AF164" s="636"/>
      <c r="AG164" s="637"/>
      <c r="AH164" s="637"/>
      <c r="AI164" s="637"/>
      <c r="AJ164" s="602"/>
      <c r="AK164" s="602"/>
      <c r="AL164" s="602"/>
      <c r="AM164" s="602"/>
      <c r="AN164" s="602"/>
      <c r="AO164" s="635"/>
      <c r="AP164" s="635"/>
      <c r="AQ164" s="635"/>
      <c r="AR164" s="635"/>
      <c r="AS164" s="601">
        <f t="shared" si="14"/>
        <v>0</v>
      </c>
      <c r="AT164" s="602"/>
      <c r="AU164" s="602"/>
      <c r="AV164" s="602"/>
      <c r="AW164" s="602"/>
      <c r="AX164" s="602"/>
      <c r="AY164" s="602"/>
      <c r="AZ164" s="602"/>
      <c r="BA164" s="602"/>
      <c r="BB164" s="602"/>
      <c r="BC164" s="632"/>
      <c r="BD164" s="638" t="s">
        <v>84</v>
      </c>
    </row>
    <row r="165" spans="1:76" s="639" customFormat="1" ht="31.5" outlineLevel="1" x14ac:dyDescent="0.25">
      <c r="A165" s="441" t="s">
        <v>338</v>
      </c>
      <c r="B165" s="640" t="s">
        <v>331</v>
      </c>
      <c r="C165" s="627" t="s">
        <v>53</v>
      </c>
      <c r="D165" s="627" t="str">
        <f>D164</f>
        <v>MERC/CAPEX/MSPGCL/2023-24/0576</v>
      </c>
      <c r="E165" s="641">
        <f t="shared" ref="E165:F166" si="21">E164</f>
        <v>45013</v>
      </c>
      <c r="F165" s="641">
        <f t="shared" si="21"/>
        <v>45232</v>
      </c>
      <c r="G165" s="642">
        <v>66.009</v>
      </c>
      <c r="H165" s="642">
        <v>66.009</v>
      </c>
      <c r="I165" s="643"/>
      <c r="J165" s="643"/>
      <c r="K165" s="641">
        <v>45232</v>
      </c>
      <c r="L165" s="644"/>
      <c r="M165" s="644"/>
      <c r="N165" s="645"/>
      <c r="O165" s="646"/>
      <c r="P165" s="647"/>
      <c r="Q165" s="647"/>
      <c r="R165" s="647"/>
      <c r="S165" s="217">
        <f t="shared" si="13"/>
        <v>0</v>
      </c>
      <c r="T165" s="647"/>
      <c r="U165" s="648"/>
      <c r="V165" s="649"/>
      <c r="W165" s="648"/>
      <c r="X165" s="648">
        <v>10.9939524</v>
      </c>
      <c r="Y165" s="648"/>
      <c r="Z165" s="648"/>
      <c r="AA165" s="648"/>
      <c r="AB165" s="648"/>
      <c r="AC165" s="650"/>
      <c r="AD165" s="650"/>
      <c r="AE165" s="650"/>
      <c r="AF165" s="650"/>
      <c r="AG165" s="651"/>
      <c r="AH165" s="651"/>
      <c r="AI165" s="651"/>
      <c r="AJ165" s="648"/>
      <c r="AK165" s="648"/>
      <c r="AL165" s="648"/>
      <c r="AM165" s="648"/>
      <c r="AN165" s="648"/>
      <c r="AO165" s="647"/>
      <c r="AP165" s="647"/>
      <c r="AQ165" s="647"/>
      <c r="AR165" s="647"/>
      <c r="AS165" s="601">
        <f t="shared" si="14"/>
        <v>0</v>
      </c>
      <c r="AT165" s="648"/>
      <c r="AU165" s="649"/>
      <c r="AV165" s="648"/>
      <c r="AW165" s="648">
        <v>10.9939524</v>
      </c>
      <c r="AX165" s="648"/>
      <c r="AY165" s="648"/>
      <c r="AZ165" s="648"/>
      <c r="BA165" s="648"/>
      <c r="BB165" s="648"/>
      <c r="BC165" s="652"/>
      <c r="BD165" s="638" t="s">
        <v>85</v>
      </c>
    </row>
    <row r="166" spans="1:76" s="639" customFormat="1" ht="15.75" outlineLevel="1" x14ac:dyDescent="0.25">
      <c r="A166" s="627"/>
      <c r="B166" s="640" t="s">
        <v>28</v>
      </c>
      <c r="C166" s="627" t="s">
        <v>28</v>
      </c>
      <c r="D166" s="627" t="str">
        <f>D165</f>
        <v>MERC/CAPEX/MSPGCL/2023-24/0576</v>
      </c>
      <c r="E166" s="641">
        <f t="shared" si="21"/>
        <v>45013</v>
      </c>
      <c r="F166" s="641">
        <f t="shared" si="21"/>
        <v>45232</v>
      </c>
      <c r="G166" s="642">
        <v>3.3</v>
      </c>
      <c r="H166" s="642">
        <v>3.3</v>
      </c>
      <c r="I166" s="643"/>
      <c r="J166" s="643"/>
      <c r="K166" s="641">
        <v>45232</v>
      </c>
      <c r="L166" s="644"/>
      <c r="M166" s="644"/>
      <c r="N166" s="645"/>
      <c r="O166" s="646"/>
      <c r="P166" s="647"/>
      <c r="Q166" s="647"/>
      <c r="R166" s="647"/>
      <c r="S166" s="217">
        <f t="shared" si="13"/>
        <v>0</v>
      </c>
      <c r="T166" s="647"/>
      <c r="U166" s="648"/>
      <c r="V166" s="649"/>
      <c r="W166" s="648"/>
      <c r="X166" s="648"/>
      <c r="Y166" s="648"/>
      <c r="Z166" s="648"/>
      <c r="AA166" s="648"/>
      <c r="AB166" s="648"/>
      <c r="AC166" s="650"/>
      <c r="AD166" s="650"/>
      <c r="AE166" s="650"/>
      <c r="AF166" s="650"/>
      <c r="AG166" s="651"/>
      <c r="AH166" s="651"/>
      <c r="AI166" s="651"/>
      <c r="AJ166" s="648"/>
      <c r="AK166" s="648"/>
      <c r="AL166" s="648"/>
      <c r="AM166" s="648"/>
      <c r="AN166" s="648"/>
      <c r="AO166" s="647"/>
      <c r="AP166" s="647"/>
      <c r="AQ166" s="647"/>
      <c r="AR166" s="647"/>
      <c r="AS166" s="601">
        <f t="shared" si="14"/>
        <v>0</v>
      </c>
      <c r="AT166" s="648"/>
      <c r="AU166" s="649"/>
      <c r="AV166" s="648"/>
      <c r="AW166" s="648"/>
      <c r="AX166" s="648"/>
      <c r="AY166" s="648"/>
      <c r="AZ166" s="648"/>
      <c r="BA166" s="648"/>
      <c r="BB166" s="648"/>
      <c r="BC166" s="652"/>
      <c r="BD166" s="638" t="s">
        <v>84</v>
      </c>
    </row>
    <row r="167" spans="1:76" s="639" customFormat="1" ht="94.5" outlineLevel="1" x14ac:dyDescent="0.25">
      <c r="A167" s="622" t="s">
        <v>339</v>
      </c>
      <c r="B167" s="629" t="s">
        <v>333</v>
      </c>
      <c r="C167" s="653" t="s">
        <v>52</v>
      </c>
      <c r="D167" s="622" t="s">
        <v>334</v>
      </c>
      <c r="E167" s="630">
        <v>45013</v>
      </c>
      <c r="F167" s="630">
        <v>45208</v>
      </c>
      <c r="G167" s="211">
        <f>SUM(G168:G172)</f>
        <v>56.02</v>
      </c>
      <c r="H167" s="211">
        <f>SUM(H168:H172)</f>
        <v>55.609999999999992</v>
      </c>
      <c r="I167" s="632"/>
      <c r="J167" s="632"/>
      <c r="K167" s="654"/>
      <c r="L167" s="654"/>
      <c r="M167" s="654"/>
      <c r="N167" s="654"/>
      <c r="O167" s="444"/>
      <c r="P167" s="655"/>
      <c r="Q167" s="655"/>
      <c r="R167" s="655"/>
      <c r="S167" s="217">
        <f t="shared" si="13"/>
        <v>0</v>
      </c>
      <c r="T167" s="655"/>
      <c r="U167" s="656"/>
      <c r="V167" s="656"/>
      <c r="W167" s="656"/>
      <c r="X167" s="656"/>
      <c r="Y167" s="656"/>
      <c r="Z167" s="656"/>
      <c r="AA167" s="656"/>
      <c r="AB167" s="656"/>
      <c r="AC167" s="657"/>
      <c r="AD167" s="636"/>
      <c r="AE167" s="636"/>
      <c r="AF167" s="636"/>
      <c r="AG167" s="637"/>
      <c r="AH167" s="637"/>
      <c r="AI167" s="637"/>
      <c r="AJ167" s="656"/>
      <c r="AK167" s="656"/>
      <c r="AL167" s="656"/>
      <c r="AM167" s="656"/>
      <c r="AN167" s="656"/>
      <c r="AO167" s="657"/>
      <c r="AP167" s="636"/>
      <c r="AQ167" s="636"/>
      <c r="AR167" s="636"/>
      <c r="AS167" s="601">
        <f t="shared" si="14"/>
        <v>0</v>
      </c>
      <c r="AT167" s="637"/>
      <c r="AU167" s="656"/>
      <c r="AV167" s="656"/>
      <c r="AW167" s="656"/>
      <c r="AX167" s="656"/>
      <c r="AY167" s="656"/>
      <c r="AZ167" s="656"/>
      <c r="BA167" s="656"/>
      <c r="BB167" s="658"/>
      <c r="BC167" s="612" t="s">
        <v>755</v>
      </c>
    </row>
    <row r="168" spans="1:76" s="639" customFormat="1" ht="47.25" outlineLevel="1" x14ac:dyDescent="0.25">
      <c r="A168" s="441" t="s">
        <v>340</v>
      </c>
      <c r="B168" s="640" t="s">
        <v>335</v>
      </c>
      <c r="C168" s="653" t="s">
        <v>53</v>
      </c>
      <c r="D168" s="659" t="str">
        <f>D167</f>
        <v>MERC/CAPEX/2023-2024/MSPGCL/0515</v>
      </c>
      <c r="E168" s="660">
        <f t="shared" ref="E168:F169" si="22">E167</f>
        <v>45013</v>
      </c>
      <c r="F168" s="660">
        <f t="shared" si="22"/>
        <v>45208</v>
      </c>
      <c r="G168" s="211">
        <v>10.52</v>
      </c>
      <c r="H168" s="211">
        <v>10.52</v>
      </c>
      <c r="I168" s="632"/>
      <c r="J168" s="632"/>
      <c r="K168" s="654"/>
      <c r="L168" s="654"/>
      <c r="M168" s="654"/>
      <c r="N168" s="654"/>
      <c r="O168" s="444"/>
      <c r="P168" s="655"/>
      <c r="Q168" s="655"/>
      <c r="R168" s="655"/>
      <c r="S168" s="217">
        <f t="shared" si="13"/>
        <v>0</v>
      </c>
      <c r="T168" s="655"/>
      <c r="U168" s="656"/>
      <c r="V168" s="656"/>
      <c r="W168" s="656"/>
      <c r="X168" s="656"/>
      <c r="Y168" s="656"/>
      <c r="Z168" s="656"/>
      <c r="AA168" s="656"/>
      <c r="AB168" s="656"/>
      <c r="AC168" s="657"/>
      <c r="AD168" s="636"/>
      <c r="AE168" s="636"/>
      <c r="AF168" s="636"/>
      <c r="AG168" s="637"/>
      <c r="AH168" s="637"/>
      <c r="AI168" s="637"/>
      <c r="AJ168" s="656"/>
      <c r="AK168" s="656"/>
      <c r="AL168" s="656"/>
      <c r="AM168" s="656"/>
      <c r="AN168" s="656"/>
      <c r="AO168" s="657"/>
      <c r="AP168" s="636"/>
      <c r="AQ168" s="636"/>
      <c r="AR168" s="636"/>
      <c r="AS168" s="601">
        <f t="shared" si="14"/>
        <v>0</v>
      </c>
      <c r="AT168" s="637"/>
      <c r="AU168" s="656"/>
      <c r="AV168" s="656"/>
      <c r="AW168" s="656"/>
      <c r="AX168" s="656"/>
      <c r="AY168" s="656"/>
      <c r="AZ168" s="656"/>
      <c r="BA168" s="656"/>
      <c r="BB168" s="658"/>
      <c r="BC168" s="612"/>
    </row>
    <row r="169" spans="1:76" s="639" customFormat="1" ht="47.25" outlineLevel="1" x14ac:dyDescent="0.25">
      <c r="A169" s="441" t="s">
        <v>341</v>
      </c>
      <c r="B169" s="640" t="s">
        <v>336</v>
      </c>
      <c r="C169" s="653" t="s">
        <v>53</v>
      </c>
      <c r="D169" s="659" t="str">
        <f t="shared" ref="D169:F171" si="23">D168</f>
        <v>MERC/CAPEX/2023-2024/MSPGCL/0515</v>
      </c>
      <c r="E169" s="660">
        <f t="shared" si="22"/>
        <v>45013</v>
      </c>
      <c r="F169" s="660">
        <f t="shared" si="22"/>
        <v>45208</v>
      </c>
      <c r="G169" s="211">
        <v>0.41</v>
      </c>
      <c r="H169" s="211">
        <v>0.41</v>
      </c>
      <c r="I169" s="632"/>
      <c r="J169" s="632"/>
      <c r="K169" s="654"/>
      <c r="L169" s="654"/>
      <c r="M169" s="654"/>
      <c r="N169" s="654"/>
      <c r="O169" s="444"/>
      <c r="P169" s="655"/>
      <c r="Q169" s="655"/>
      <c r="R169" s="655"/>
      <c r="S169" s="217">
        <f t="shared" si="13"/>
        <v>0</v>
      </c>
      <c r="T169" s="655"/>
      <c r="U169" s="656"/>
      <c r="V169" s="656"/>
      <c r="W169" s="656"/>
      <c r="X169" s="656"/>
      <c r="Y169" s="656"/>
      <c r="Z169" s="656"/>
      <c r="AA169" s="656"/>
      <c r="AB169" s="656"/>
      <c r="AC169" s="657"/>
      <c r="AD169" s="636"/>
      <c r="AE169" s="636"/>
      <c r="AF169" s="636"/>
      <c r="AG169" s="637"/>
      <c r="AH169" s="637"/>
      <c r="AI169" s="637"/>
      <c r="AJ169" s="656"/>
      <c r="AK169" s="656"/>
      <c r="AL169" s="656"/>
      <c r="AM169" s="656"/>
      <c r="AN169" s="656"/>
      <c r="AO169" s="657"/>
      <c r="AP169" s="636"/>
      <c r="AQ169" s="636"/>
      <c r="AR169" s="636"/>
      <c r="AS169" s="601">
        <f t="shared" si="14"/>
        <v>0</v>
      </c>
      <c r="AT169" s="637"/>
      <c r="AU169" s="656"/>
      <c r="AV169" s="656"/>
      <c r="AW169" s="656"/>
      <c r="AX169" s="656"/>
      <c r="AY169" s="656"/>
      <c r="AZ169" s="656"/>
      <c r="BA169" s="656"/>
      <c r="BB169" s="658"/>
      <c r="BC169" s="612"/>
    </row>
    <row r="170" spans="1:76" s="639" customFormat="1" ht="78.75" outlineLevel="1" x14ac:dyDescent="0.25">
      <c r="A170" s="441">
        <v>15.3</v>
      </c>
      <c r="B170" s="640" t="s">
        <v>342</v>
      </c>
      <c r="C170" s="653" t="s">
        <v>53</v>
      </c>
      <c r="D170" s="659" t="str">
        <f t="shared" si="23"/>
        <v>MERC/CAPEX/2023-2024/MSPGCL/0515</v>
      </c>
      <c r="E170" s="660">
        <f t="shared" si="23"/>
        <v>45013</v>
      </c>
      <c r="F170" s="660">
        <f t="shared" si="23"/>
        <v>45208</v>
      </c>
      <c r="G170" s="211">
        <v>24.74</v>
      </c>
      <c r="H170" s="211">
        <v>24.33</v>
      </c>
      <c r="I170" s="632"/>
      <c r="J170" s="632"/>
      <c r="K170" s="654"/>
      <c r="L170" s="654"/>
      <c r="M170" s="654"/>
      <c r="N170" s="654"/>
      <c r="O170" s="444" t="s">
        <v>675</v>
      </c>
      <c r="P170" s="655"/>
      <c r="Q170" s="655"/>
      <c r="R170" s="655"/>
      <c r="S170" s="217">
        <f t="shared" si="13"/>
        <v>0</v>
      </c>
      <c r="T170" s="655"/>
      <c r="U170" s="656"/>
      <c r="V170" s="656"/>
      <c r="W170" s="656"/>
      <c r="X170" s="656">
        <v>24.33</v>
      </c>
      <c r="Y170" s="656"/>
      <c r="Z170" s="656"/>
      <c r="AA170" s="656"/>
      <c r="AB170" s="656"/>
      <c r="AC170" s="657"/>
      <c r="AD170" s="636"/>
      <c r="AE170" s="636"/>
      <c r="AF170" s="636"/>
      <c r="AG170" s="637"/>
      <c r="AH170" s="637"/>
      <c r="AI170" s="637"/>
      <c r="AJ170" s="656"/>
      <c r="AK170" s="656"/>
      <c r="AL170" s="656"/>
      <c r="AM170" s="656"/>
      <c r="AN170" s="656"/>
      <c r="AO170" s="657"/>
      <c r="AP170" s="636"/>
      <c r="AQ170" s="636"/>
      <c r="AR170" s="636"/>
      <c r="AS170" s="601">
        <f t="shared" si="14"/>
        <v>0</v>
      </c>
      <c r="AT170" s="637"/>
      <c r="AU170" s="656"/>
      <c r="AV170" s="656"/>
      <c r="AW170" s="656">
        <v>24.33</v>
      </c>
      <c r="AX170" s="656"/>
      <c r="AY170" s="656"/>
      <c r="AZ170" s="656"/>
      <c r="BA170" s="656"/>
      <c r="BB170" s="658"/>
      <c r="BC170" s="640" t="s">
        <v>756</v>
      </c>
      <c r="BJ170" s="452">
        <f t="shared" ref="BJ170:BL171" si="24">P170-AO170</f>
        <v>0</v>
      </c>
      <c r="BK170" s="452">
        <f t="shared" si="24"/>
        <v>0</v>
      </c>
      <c r="BL170" s="452">
        <f t="shared" si="24"/>
        <v>0</v>
      </c>
      <c r="BM170" s="452">
        <f>T170-AR170</f>
        <v>0</v>
      </c>
      <c r="BN170" s="452">
        <f t="shared" ref="BN170:BP171" si="25">U170-AT170</f>
        <v>0</v>
      </c>
      <c r="BO170" s="452">
        <f t="shared" si="25"/>
        <v>0</v>
      </c>
      <c r="BP170" s="452">
        <f t="shared" si="25"/>
        <v>0</v>
      </c>
      <c r="BQ170" s="452">
        <f t="shared" ref="BQ170:BQ171" si="26">SUM(BJ170:BP170)</f>
        <v>0</v>
      </c>
    </row>
    <row r="171" spans="1:76" s="639" customFormat="1" ht="78.75" outlineLevel="1" x14ac:dyDescent="0.25">
      <c r="A171" s="441">
        <v>15.4</v>
      </c>
      <c r="B171" s="640" t="s">
        <v>343</v>
      </c>
      <c r="C171" s="653" t="s">
        <v>53</v>
      </c>
      <c r="D171" s="659" t="str">
        <f t="shared" si="23"/>
        <v>MERC/CAPEX/2023-2024/MSPGCL/0515</v>
      </c>
      <c r="E171" s="660">
        <f t="shared" si="23"/>
        <v>45013</v>
      </c>
      <c r="F171" s="660">
        <f t="shared" si="23"/>
        <v>45208</v>
      </c>
      <c r="G171" s="211">
        <v>20.2</v>
      </c>
      <c r="H171" s="211">
        <v>20.2</v>
      </c>
      <c r="I171" s="632"/>
      <c r="J171" s="632"/>
      <c r="K171" s="654"/>
      <c r="L171" s="654"/>
      <c r="M171" s="654"/>
      <c r="N171" s="654"/>
      <c r="O171" s="444" t="s">
        <v>675</v>
      </c>
      <c r="P171" s="655"/>
      <c r="Q171" s="655"/>
      <c r="R171" s="655"/>
      <c r="S171" s="217">
        <f t="shared" si="13"/>
        <v>0</v>
      </c>
      <c r="T171" s="655"/>
      <c r="U171" s="656"/>
      <c r="V171" s="656"/>
      <c r="W171" s="656">
        <v>20.2</v>
      </c>
      <c r="X171" s="656"/>
      <c r="Y171" s="656"/>
      <c r="Z171" s="656"/>
      <c r="AA171" s="656"/>
      <c r="AB171" s="656"/>
      <c r="AC171" s="657"/>
      <c r="AD171" s="636"/>
      <c r="AE171" s="636"/>
      <c r="AF171" s="636"/>
      <c r="AG171" s="637"/>
      <c r="AH171" s="637"/>
      <c r="AI171" s="637"/>
      <c r="AJ171" s="656"/>
      <c r="AK171" s="656"/>
      <c r="AL171" s="656"/>
      <c r="AM171" s="656"/>
      <c r="AN171" s="656"/>
      <c r="AO171" s="657"/>
      <c r="AP171" s="636"/>
      <c r="AQ171" s="636"/>
      <c r="AR171" s="636"/>
      <c r="AS171" s="601">
        <f t="shared" si="14"/>
        <v>0</v>
      </c>
      <c r="AT171" s="637"/>
      <c r="AU171" s="656"/>
      <c r="AV171" s="656">
        <v>20.2</v>
      </c>
      <c r="AW171" s="656"/>
      <c r="AX171" s="656"/>
      <c r="AY171" s="656"/>
      <c r="AZ171" s="656"/>
      <c r="BA171" s="656"/>
      <c r="BB171" s="658"/>
      <c r="BC171" s="661" t="s">
        <v>757</v>
      </c>
      <c r="BJ171" s="452">
        <f t="shared" si="24"/>
        <v>0</v>
      </c>
      <c r="BK171" s="452">
        <f t="shared" si="24"/>
        <v>0</v>
      </c>
      <c r="BL171" s="452">
        <f t="shared" si="24"/>
        <v>0</v>
      </c>
      <c r="BM171" s="452">
        <f>T171-AR171</f>
        <v>0</v>
      </c>
      <c r="BN171" s="452">
        <f t="shared" si="25"/>
        <v>0</v>
      </c>
      <c r="BO171" s="452">
        <f t="shared" si="25"/>
        <v>0</v>
      </c>
      <c r="BP171" s="452">
        <f t="shared" si="25"/>
        <v>0</v>
      </c>
      <c r="BQ171" s="452">
        <f t="shared" si="26"/>
        <v>0</v>
      </c>
    </row>
    <row r="172" spans="1:76" s="639" customFormat="1" ht="31.5" outlineLevel="1" x14ac:dyDescent="0.25">
      <c r="A172" s="659"/>
      <c r="B172" s="640" t="s">
        <v>28</v>
      </c>
      <c r="C172" s="653" t="s">
        <v>28</v>
      </c>
      <c r="D172" s="659" t="str">
        <f>D169</f>
        <v>MERC/CAPEX/2023-2024/MSPGCL/0515</v>
      </c>
      <c r="E172" s="660">
        <f>E169</f>
        <v>45013</v>
      </c>
      <c r="F172" s="660">
        <f>F169</f>
        <v>45208</v>
      </c>
      <c r="G172" s="211">
        <v>0.15</v>
      </c>
      <c r="H172" s="211">
        <v>0.15</v>
      </c>
      <c r="I172" s="632"/>
      <c r="J172" s="632"/>
      <c r="K172" s="654"/>
      <c r="L172" s="654"/>
      <c r="M172" s="654"/>
      <c r="N172" s="654"/>
      <c r="O172" s="444"/>
      <c r="P172" s="655"/>
      <c r="Q172" s="655"/>
      <c r="R172" s="655"/>
      <c r="S172" s="217">
        <f t="shared" si="13"/>
        <v>0</v>
      </c>
      <c r="T172" s="655"/>
      <c r="U172" s="656"/>
      <c r="V172" s="656"/>
      <c r="W172" s="656"/>
      <c r="X172" s="656"/>
      <c r="Y172" s="656"/>
      <c r="Z172" s="656"/>
      <c r="AA172" s="656"/>
      <c r="AB172" s="656"/>
      <c r="AC172" s="657"/>
      <c r="AD172" s="636"/>
      <c r="AE172" s="636"/>
      <c r="AF172" s="636"/>
      <c r="AG172" s="637"/>
      <c r="AH172" s="637"/>
      <c r="AI172" s="637"/>
      <c r="AJ172" s="656"/>
      <c r="AK172" s="656"/>
      <c r="AL172" s="656"/>
      <c r="AM172" s="656"/>
      <c r="AN172" s="656"/>
      <c r="AO172" s="657"/>
      <c r="AP172" s="636"/>
      <c r="AQ172" s="636"/>
      <c r="AR172" s="636"/>
      <c r="AS172" s="601">
        <f t="shared" si="14"/>
        <v>0</v>
      </c>
      <c r="AT172" s="637"/>
      <c r="AU172" s="656"/>
      <c r="AV172" s="656"/>
      <c r="AW172" s="656"/>
      <c r="AX172" s="656"/>
      <c r="AY172" s="656"/>
      <c r="AZ172" s="656"/>
      <c r="BA172" s="656"/>
      <c r="BB172" s="658"/>
      <c r="BC172" s="662"/>
    </row>
    <row r="173" spans="1:76" s="220" customFormat="1" ht="63" outlineLevel="1" x14ac:dyDescent="0.25">
      <c r="A173" s="441"/>
      <c r="B173" s="640" t="s">
        <v>344</v>
      </c>
      <c r="C173" s="382"/>
      <c r="D173" s="614"/>
      <c r="E173" s="615"/>
      <c r="F173" s="615"/>
      <c r="G173" s="605"/>
      <c r="H173" s="605"/>
      <c r="I173" s="616"/>
      <c r="J173" s="616"/>
      <c r="K173" s="617"/>
      <c r="L173" s="617"/>
      <c r="M173" s="617"/>
      <c r="N173" s="617"/>
      <c r="O173" s="618" t="s">
        <v>345</v>
      </c>
      <c r="P173" s="217"/>
      <c r="Q173" s="217"/>
      <c r="R173" s="217"/>
      <c r="S173" s="217">
        <f t="shared" si="13"/>
        <v>0</v>
      </c>
      <c r="T173" s="217"/>
      <c r="U173" s="619">
        <v>1.2838355539999999</v>
      </c>
      <c r="V173" s="619">
        <v>-1.28</v>
      </c>
      <c r="W173" s="619"/>
      <c r="X173" s="619"/>
      <c r="Y173" s="619"/>
      <c r="Z173" s="619"/>
      <c r="AA173" s="619"/>
      <c r="AB173" s="619"/>
      <c r="AC173" s="218"/>
      <c r="AD173" s="219"/>
      <c r="AE173" s="219"/>
      <c r="AF173" s="219"/>
      <c r="AG173" s="620"/>
      <c r="AH173" s="620"/>
      <c r="AI173" s="620"/>
      <c r="AJ173" s="619"/>
      <c r="AK173" s="619"/>
      <c r="AL173" s="619"/>
      <c r="AM173" s="619"/>
      <c r="AN173" s="619"/>
      <c r="AO173" s="217"/>
      <c r="AP173" s="217"/>
      <c r="AQ173" s="217"/>
      <c r="AR173" s="217"/>
      <c r="AS173" s="601">
        <f t="shared" si="14"/>
        <v>0</v>
      </c>
      <c r="AT173" s="447">
        <v>1.2838355539999999</v>
      </c>
      <c r="AU173" s="447">
        <v>-1.28</v>
      </c>
      <c r="AV173" s="619"/>
      <c r="AW173" s="619"/>
      <c r="AX173" s="619"/>
      <c r="AY173" s="619"/>
      <c r="AZ173" s="619"/>
      <c r="BA173" s="619"/>
      <c r="BB173" s="621"/>
      <c r="BC173" s="618" t="s">
        <v>345</v>
      </c>
      <c r="BD173" s="451"/>
      <c r="BJ173" s="452">
        <f>P173-AO173</f>
        <v>0</v>
      </c>
      <c r="BK173" s="452">
        <f>Q173-AP173</f>
        <v>0</v>
      </c>
      <c r="BL173" s="452">
        <f>R173-AQ173</f>
        <v>0</v>
      </c>
      <c r="BM173" s="452">
        <f>T173-AR173</f>
        <v>0</v>
      </c>
      <c r="BN173" s="452">
        <f>U173-AT173</f>
        <v>0</v>
      </c>
      <c r="BO173" s="452">
        <f>V173-AU173</f>
        <v>0</v>
      </c>
      <c r="BP173" s="452">
        <f>W173-AV173</f>
        <v>0</v>
      </c>
      <c r="BQ173" s="452">
        <f t="shared" ref="BQ173" si="27">SUM(BJ173:BP173)</f>
        <v>0</v>
      </c>
    </row>
    <row r="174" spans="1:76" s="590" customFormat="1" ht="93" customHeight="1" outlineLevel="1" x14ac:dyDescent="0.25">
      <c r="A174" s="590">
        <v>13</v>
      </c>
      <c r="B174" s="590" t="s">
        <v>467</v>
      </c>
      <c r="C174" s="589" t="s">
        <v>52</v>
      </c>
      <c r="D174" s="590" t="s">
        <v>468</v>
      </c>
      <c r="F174" s="590">
        <v>45548</v>
      </c>
      <c r="G174" s="589">
        <v>210.48</v>
      </c>
      <c r="H174" s="590">
        <v>210.48</v>
      </c>
      <c r="O174" s="590" t="s">
        <v>469</v>
      </c>
      <c r="S174" s="217">
        <f t="shared" si="13"/>
        <v>0</v>
      </c>
      <c r="W174" s="590">
        <v>50</v>
      </c>
      <c r="X174" s="590">
        <v>150</v>
      </c>
      <c r="Y174" s="590">
        <v>10.48</v>
      </c>
      <c r="AS174" s="601">
        <f t="shared" si="14"/>
        <v>0</v>
      </c>
      <c r="AV174" s="663">
        <v>50</v>
      </c>
      <c r="AW174" s="589">
        <v>150</v>
      </c>
      <c r="AX174" s="590">
        <v>10.48</v>
      </c>
      <c r="BC174" s="590" t="s">
        <v>469</v>
      </c>
      <c r="BQ174" s="590">
        <f>P174-AO174</f>
        <v>0</v>
      </c>
      <c r="BR174" s="590">
        <f>Q174-AP174</f>
        <v>0</v>
      </c>
      <c r="BS174" s="590">
        <f>R174-AQ174</f>
        <v>0</v>
      </c>
      <c r="BT174" s="590">
        <f>T174-AR174</f>
        <v>0</v>
      </c>
      <c r="BU174" s="590">
        <f>U174-AT174</f>
        <v>0</v>
      </c>
      <c r="BV174" s="590">
        <f>V174-AU174</f>
        <v>0</v>
      </c>
      <c r="BW174" s="590">
        <f>W174-AV174</f>
        <v>0</v>
      </c>
      <c r="BX174" s="590">
        <f>SUM(BQ174:BW174)</f>
        <v>0</v>
      </c>
    </row>
    <row r="175" spans="1:76" s="666" customFormat="1" ht="15.75" outlineLevel="1" x14ac:dyDescent="0.25">
      <c r="A175" s="441"/>
      <c r="B175" s="369" t="s">
        <v>28</v>
      </c>
      <c r="C175" s="382"/>
      <c r="D175" s="380"/>
      <c r="E175" s="383"/>
      <c r="F175" s="383"/>
      <c r="G175" s="664">
        <v>24.87</v>
      </c>
      <c r="H175" s="605"/>
      <c r="I175" s="216"/>
      <c r="J175" s="216"/>
      <c r="K175" s="215"/>
      <c r="L175" s="215"/>
      <c r="M175" s="215"/>
      <c r="N175" s="215"/>
      <c r="O175" s="387"/>
      <c r="P175" s="217"/>
      <c r="Q175" s="217"/>
      <c r="R175" s="217"/>
      <c r="S175" s="217">
        <f t="shared" si="13"/>
        <v>0</v>
      </c>
      <c r="T175" s="217"/>
      <c r="U175" s="217"/>
      <c r="V175" s="217"/>
      <c r="W175" s="217"/>
      <c r="X175" s="217"/>
      <c r="Y175" s="217"/>
      <c r="Z175" s="217"/>
      <c r="AA175" s="217"/>
      <c r="AB175" s="217"/>
      <c r="AC175" s="373"/>
      <c r="AD175" s="374"/>
      <c r="AE175" s="374"/>
      <c r="AF175" s="374"/>
      <c r="AG175" s="374"/>
      <c r="AH175" s="374"/>
      <c r="AI175" s="374"/>
      <c r="AJ175" s="374"/>
      <c r="AK175" s="374"/>
      <c r="AL175" s="374"/>
      <c r="AM175" s="374"/>
      <c r="AN175" s="374"/>
      <c r="AO175" s="217"/>
      <c r="AP175" s="217"/>
      <c r="AQ175" s="217"/>
      <c r="AR175" s="217"/>
      <c r="AS175" s="601">
        <f t="shared" si="14"/>
        <v>0</v>
      </c>
      <c r="AT175" s="217"/>
      <c r="AU175" s="217"/>
      <c r="AV175" s="405"/>
      <c r="AW175" s="409"/>
      <c r="AX175" s="217"/>
      <c r="AY175" s="217"/>
      <c r="AZ175" s="217"/>
      <c r="BA175" s="217"/>
      <c r="BB175" s="377"/>
      <c r="BC175" s="387"/>
      <c r="BD175" s="665"/>
    </row>
    <row r="176" spans="1:76" s="379" customFormat="1" ht="47.25" outlineLevel="1" x14ac:dyDescent="0.25">
      <c r="A176" s="368">
        <v>3</v>
      </c>
      <c r="B176" s="369" t="s">
        <v>367</v>
      </c>
      <c r="C176" s="368" t="s">
        <v>52</v>
      </c>
      <c r="D176" s="622" t="s">
        <v>770</v>
      </c>
      <c r="E176" s="215"/>
      <c r="F176" s="215"/>
      <c r="G176" s="370">
        <v>35.840000000000003</v>
      </c>
      <c r="H176" s="217"/>
      <c r="I176" s="216"/>
      <c r="J176" s="216"/>
      <c r="K176" s="215" t="str">
        <f>IF(F176=0,"-",F176)</f>
        <v>-</v>
      </c>
      <c r="L176" s="214"/>
      <c r="M176" s="214"/>
      <c r="N176" s="214"/>
      <c r="O176" s="216" t="s">
        <v>470</v>
      </c>
      <c r="P176" s="217"/>
      <c r="Q176" s="217"/>
      <c r="R176" s="217"/>
      <c r="S176" s="217">
        <f t="shared" si="13"/>
        <v>0</v>
      </c>
      <c r="T176" s="217"/>
      <c r="U176" s="217"/>
      <c r="V176" s="371"/>
      <c r="W176" s="372"/>
      <c r="X176" s="372"/>
      <c r="Y176" s="372"/>
      <c r="Z176" s="372"/>
      <c r="AA176" s="372"/>
      <c r="AB176" s="372"/>
      <c r="AC176" s="373"/>
      <c r="AD176" s="374"/>
      <c r="AE176" s="374"/>
      <c r="AF176" s="374"/>
      <c r="AG176" s="374"/>
      <c r="AH176" s="374"/>
      <c r="AI176" s="374"/>
      <c r="AJ176" s="374"/>
      <c r="AK176" s="374"/>
      <c r="AL176" s="374"/>
      <c r="AM176" s="374"/>
      <c r="AN176" s="374"/>
      <c r="AO176" s="217"/>
      <c r="AP176" s="217"/>
      <c r="AQ176" s="217"/>
      <c r="AR176" s="217"/>
      <c r="AS176" s="601">
        <f t="shared" si="14"/>
        <v>0</v>
      </c>
      <c r="AT176" s="217"/>
      <c r="AU176" s="371"/>
      <c r="AV176" s="375"/>
      <c r="AW176" s="376"/>
      <c r="AX176" s="372"/>
      <c r="AY176" s="372"/>
      <c r="AZ176" s="372"/>
      <c r="BA176" s="372"/>
      <c r="BB176" s="377"/>
      <c r="BC176" s="378" t="s">
        <v>470</v>
      </c>
      <c r="BD176" s="214"/>
    </row>
    <row r="177" spans="1:56" s="379" customFormat="1" ht="47.25" outlineLevel="1" x14ac:dyDescent="0.25">
      <c r="A177" s="380">
        <v>3.1</v>
      </c>
      <c r="B177" s="381" t="s">
        <v>368</v>
      </c>
      <c r="C177" s="382" t="s">
        <v>53</v>
      </c>
      <c r="D177" s="214" t="str">
        <f>D176</f>
        <v>MERC/CAPEX/MSPGCL/2023-24/0639</v>
      </c>
      <c r="E177" s="383"/>
      <c r="F177" s="215"/>
      <c r="G177" s="384">
        <v>31.635799999999996</v>
      </c>
      <c r="H177" s="385"/>
      <c r="I177" s="216"/>
      <c r="J177" s="216"/>
      <c r="K177" s="215" t="str">
        <f>IF(F177=0,"-",F177)</f>
        <v>-</v>
      </c>
      <c r="L177" s="214"/>
      <c r="M177" s="214"/>
      <c r="N177" s="214"/>
      <c r="O177" s="216" t="s">
        <v>797</v>
      </c>
      <c r="P177" s="217"/>
      <c r="Q177" s="217"/>
      <c r="R177" s="217"/>
      <c r="S177" s="217">
        <f t="shared" si="13"/>
        <v>0</v>
      </c>
      <c r="T177" s="217"/>
      <c r="U177" s="217"/>
      <c r="V177" s="217"/>
      <c r="W177" s="385">
        <v>31.635799999999996</v>
      </c>
      <c r="X177" s="385"/>
      <c r="Y177" s="385"/>
      <c r="Z177" s="385"/>
      <c r="AA177" s="385"/>
      <c r="AB177" s="385"/>
      <c r="AC177" s="373"/>
      <c r="AD177" s="374"/>
      <c r="AE177" s="374"/>
      <c r="AF177" s="374"/>
      <c r="AG177" s="374"/>
      <c r="AH177" s="374"/>
      <c r="AI177" s="374"/>
      <c r="AJ177" s="374"/>
      <c r="AK177" s="374"/>
      <c r="AL177" s="374"/>
      <c r="AM177" s="374"/>
      <c r="AN177" s="374"/>
      <c r="AO177" s="217"/>
      <c r="AP177" s="217"/>
      <c r="AQ177" s="217"/>
      <c r="AR177" s="217"/>
      <c r="AS177" s="601">
        <f t="shared" si="14"/>
        <v>0</v>
      </c>
      <c r="AT177" s="217"/>
      <c r="AU177" s="217"/>
      <c r="AV177" s="386">
        <v>31.635799999999996</v>
      </c>
      <c r="AW177" s="384"/>
      <c r="AX177" s="385"/>
      <c r="AY177" s="385"/>
      <c r="AZ177" s="385"/>
      <c r="BA177" s="385"/>
      <c r="BB177" s="377"/>
      <c r="BC177" s="387" t="s">
        <v>851</v>
      </c>
      <c r="BD177" s="214"/>
    </row>
    <row r="178" spans="1:56" s="379" customFormat="1" ht="31.5" outlineLevel="1" x14ac:dyDescent="0.25">
      <c r="A178" s="380">
        <v>3.2</v>
      </c>
      <c r="B178" s="381" t="s">
        <v>369</v>
      </c>
      <c r="C178" s="382" t="s">
        <v>53</v>
      </c>
      <c r="D178" s="214" t="str">
        <f>D177</f>
        <v>MERC/CAPEX/MSPGCL/2023-24/0639</v>
      </c>
      <c r="E178" s="383"/>
      <c r="F178" s="215"/>
      <c r="G178" s="384">
        <v>4.1889999999999992</v>
      </c>
      <c r="H178" s="385"/>
      <c r="I178" s="216"/>
      <c r="J178" s="216"/>
      <c r="K178" s="215" t="str">
        <f>IF(F178=0,"-",F178)</f>
        <v>-</v>
      </c>
      <c r="L178" s="214"/>
      <c r="M178" s="214"/>
      <c r="N178" s="214"/>
      <c r="O178" s="216" t="s">
        <v>798</v>
      </c>
      <c r="P178" s="217"/>
      <c r="Q178" s="217"/>
      <c r="R178" s="217"/>
      <c r="S178" s="217">
        <f t="shared" si="13"/>
        <v>0</v>
      </c>
      <c r="T178" s="217"/>
      <c r="U178" s="217"/>
      <c r="V178" s="217"/>
      <c r="W178" s="385">
        <v>4.1889999999999992</v>
      </c>
      <c r="X178" s="385"/>
      <c r="Y178" s="385"/>
      <c r="Z178" s="385"/>
      <c r="AA178" s="385"/>
      <c r="AB178" s="385"/>
      <c r="AC178" s="373"/>
      <c r="AD178" s="374"/>
      <c r="AE178" s="374"/>
      <c r="AF178" s="374"/>
      <c r="AG178" s="374"/>
      <c r="AH178" s="374"/>
      <c r="AI178" s="374"/>
      <c r="AJ178" s="374"/>
      <c r="AK178" s="374"/>
      <c r="AL178" s="374"/>
      <c r="AM178" s="374"/>
      <c r="AN178" s="374"/>
      <c r="AO178" s="217"/>
      <c r="AP178" s="217"/>
      <c r="AQ178" s="217"/>
      <c r="AR178" s="217"/>
      <c r="AS178" s="601">
        <f t="shared" si="14"/>
        <v>0</v>
      </c>
      <c r="AT178" s="217"/>
      <c r="AU178" s="217"/>
      <c r="AV178" s="386">
        <v>4.1889999999999992</v>
      </c>
      <c r="AW178" s="384"/>
      <c r="AX178" s="385"/>
      <c r="AY178" s="385"/>
      <c r="AZ178" s="385"/>
      <c r="BA178" s="385"/>
      <c r="BB178" s="377"/>
      <c r="BC178" s="387" t="s">
        <v>852</v>
      </c>
      <c r="BD178" s="214"/>
    </row>
    <row r="179" spans="1:56" ht="15.75" x14ac:dyDescent="0.25">
      <c r="A179" s="98"/>
      <c r="B179" s="175"/>
      <c r="C179" s="100"/>
      <c r="D179" s="181"/>
      <c r="E179" s="184"/>
      <c r="F179" s="184"/>
      <c r="G179" s="117"/>
      <c r="H179" s="117"/>
      <c r="I179" s="179"/>
      <c r="J179" s="179"/>
      <c r="K179" s="177"/>
      <c r="L179" s="177"/>
      <c r="M179" s="177"/>
      <c r="N179" s="177"/>
      <c r="O179" s="237"/>
      <c r="P179" s="92"/>
      <c r="Q179" s="92"/>
      <c r="R179" s="92"/>
      <c r="S179" s="217">
        <f t="shared" si="13"/>
        <v>0</v>
      </c>
      <c r="T179" s="92"/>
      <c r="U179" s="178"/>
      <c r="V179" s="178"/>
      <c r="W179" s="178"/>
      <c r="X179" s="178"/>
      <c r="Y179" s="178"/>
      <c r="Z179" s="178"/>
      <c r="AA179" s="178"/>
      <c r="AB179" s="178"/>
      <c r="AC179" s="95"/>
      <c r="AD179" s="113"/>
      <c r="AE179" s="113"/>
      <c r="AF179" s="113"/>
      <c r="AG179" s="180"/>
      <c r="AH179" s="180"/>
      <c r="AI179" s="180"/>
      <c r="AJ179" s="178"/>
      <c r="AK179" s="178"/>
      <c r="AL179" s="178"/>
      <c r="AM179" s="178"/>
      <c r="AN179" s="178"/>
      <c r="AO179" s="92"/>
      <c r="AP179" s="92"/>
      <c r="AQ179" s="92"/>
      <c r="AR179" s="92"/>
      <c r="AS179" s="168">
        <f t="shared" si="14"/>
        <v>0</v>
      </c>
      <c r="AT179" s="178"/>
      <c r="AU179" s="178"/>
      <c r="AV179" s="178"/>
      <c r="AW179" s="178"/>
      <c r="AX179" s="178"/>
      <c r="AY179" s="178"/>
      <c r="AZ179" s="178"/>
      <c r="BA179" s="178"/>
      <c r="BB179" s="274"/>
      <c r="BC179" s="237"/>
      <c r="BD179" s="260"/>
    </row>
    <row r="180" spans="1:56" s="353" customFormat="1" ht="21" x14ac:dyDescent="0.25">
      <c r="A180" s="344"/>
      <c r="B180" s="118" t="s">
        <v>205</v>
      </c>
      <c r="C180" s="345"/>
      <c r="D180" s="346"/>
      <c r="E180" s="347"/>
      <c r="F180" s="347"/>
      <c r="G180" s="348"/>
      <c r="H180" s="348"/>
      <c r="I180" s="348"/>
      <c r="J180" s="348"/>
      <c r="K180" s="349"/>
      <c r="L180" s="350"/>
      <c r="M180" s="350"/>
      <c r="N180" s="350"/>
      <c r="O180" s="348"/>
      <c r="P180" s="351"/>
      <c r="Q180" s="351"/>
      <c r="R180" s="351"/>
      <c r="S180" s="217">
        <f t="shared" si="13"/>
        <v>0</v>
      </c>
      <c r="T180" s="351"/>
      <c r="U180" s="351"/>
      <c r="V180" s="352"/>
      <c r="AS180" s="168">
        <f t="shared" si="14"/>
        <v>0</v>
      </c>
    </row>
    <row r="181" spans="1:56" s="369" customFormat="1" ht="94.15" customHeight="1" outlineLevel="1" x14ac:dyDescent="0.25">
      <c r="A181" s="369">
        <v>2</v>
      </c>
      <c r="B181" s="369" t="s">
        <v>471</v>
      </c>
      <c r="C181" s="368" t="s">
        <v>52</v>
      </c>
      <c r="G181" s="368">
        <f>SUM(G182:G185)</f>
        <v>26.62</v>
      </c>
      <c r="S181" s="217">
        <f t="shared" si="13"/>
        <v>0</v>
      </c>
      <c r="AS181" s="168">
        <f t="shared" si="14"/>
        <v>0</v>
      </c>
      <c r="AV181" s="388"/>
      <c r="AW181" s="368"/>
      <c r="BC181" s="369" t="s">
        <v>472</v>
      </c>
    </row>
    <row r="182" spans="1:56" s="367" customFormat="1" ht="63" outlineLevel="1" x14ac:dyDescent="0.25">
      <c r="A182" s="89">
        <v>2.1</v>
      </c>
      <c r="B182" s="389" t="s">
        <v>473</v>
      </c>
      <c r="C182" s="390" t="s">
        <v>53</v>
      </c>
      <c r="D182" s="391"/>
      <c r="E182" s="392"/>
      <c r="F182" s="354"/>
      <c r="G182" s="393">
        <v>9.58</v>
      </c>
      <c r="H182" s="91"/>
      <c r="I182" s="91"/>
      <c r="J182" s="91"/>
      <c r="K182" s="90"/>
      <c r="L182" s="89"/>
      <c r="M182" s="89"/>
      <c r="N182" s="89"/>
      <c r="O182" s="106" t="s">
        <v>731</v>
      </c>
      <c r="P182" s="217"/>
      <c r="Q182" s="217"/>
      <c r="R182" s="217"/>
      <c r="S182" s="217">
        <f t="shared" si="13"/>
        <v>0</v>
      </c>
      <c r="T182" s="217"/>
      <c r="U182" s="217"/>
      <c r="V182" s="217"/>
      <c r="W182" s="385"/>
      <c r="X182" s="385">
        <v>9.58</v>
      </c>
      <c r="Y182" s="217"/>
      <c r="Z182" s="217"/>
      <c r="AA182" s="217"/>
      <c r="AB182" s="217"/>
      <c r="AC182" s="92"/>
      <c r="AD182" s="92"/>
      <c r="AE182" s="92"/>
      <c r="AF182" s="92"/>
      <c r="AG182" s="92"/>
      <c r="AH182" s="92"/>
      <c r="AI182" s="92"/>
      <c r="AJ182" s="92"/>
      <c r="AK182" s="92"/>
      <c r="AL182" s="92"/>
      <c r="AM182" s="92"/>
      <c r="AN182" s="92"/>
      <c r="AO182" s="92"/>
      <c r="AP182" s="92"/>
      <c r="AQ182" s="92"/>
      <c r="AR182" s="92"/>
      <c r="AS182" s="168">
        <f t="shared" si="14"/>
        <v>0</v>
      </c>
      <c r="AT182" s="92"/>
      <c r="AU182" s="92"/>
      <c r="AV182" s="394"/>
      <c r="AW182" s="393">
        <v>9.58</v>
      </c>
      <c r="AX182" s="92"/>
      <c r="AY182" s="92"/>
      <c r="AZ182" s="92"/>
      <c r="BA182" s="92"/>
      <c r="BB182" s="395"/>
      <c r="BC182" s="106"/>
      <c r="BD182" s="89"/>
    </row>
    <row r="183" spans="1:56" s="367" customFormat="1" ht="63" outlineLevel="1" x14ac:dyDescent="0.25">
      <c r="A183" s="89">
        <v>2.2000000000000002</v>
      </c>
      <c r="B183" s="389" t="s">
        <v>474</v>
      </c>
      <c r="C183" s="390" t="s">
        <v>53</v>
      </c>
      <c r="D183" s="391"/>
      <c r="E183" s="392"/>
      <c r="F183" s="354"/>
      <c r="G183" s="393">
        <v>5.33</v>
      </c>
      <c r="H183" s="91"/>
      <c r="I183" s="91"/>
      <c r="J183" s="91"/>
      <c r="K183" s="90"/>
      <c r="L183" s="89"/>
      <c r="M183" s="89"/>
      <c r="N183" s="89"/>
      <c r="O183" s="106" t="s">
        <v>731</v>
      </c>
      <c r="P183" s="217"/>
      <c r="Q183" s="217"/>
      <c r="R183" s="217"/>
      <c r="S183" s="217">
        <f t="shared" si="13"/>
        <v>0</v>
      </c>
      <c r="T183" s="217"/>
      <c r="U183" s="217"/>
      <c r="V183" s="217"/>
      <c r="W183" s="385"/>
      <c r="X183" s="385">
        <v>5.33</v>
      </c>
      <c r="Y183" s="217"/>
      <c r="Z183" s="217"/>
      <c r="AA183" s="217"/>
      <c r="AB183" s="217"/>
      <c r="AC183" s="396"/>
      <c r="AD183" s="397"/>
      <c r="AE183" s="397"/>
      <c r="AF183" s="397"/>
      <c r="AG183" s="397"/>
      <c r="AH183" s="397"/>
      <c r="AI183" s="397"/>
      <c r="AJ183" s="397"/>
      <c r="AK183" s="397"/>
      <c r="AL183" s="397"/>
      <c r="AM183" s="397"/>
      <c r="AN183" s="397"/>
      <c r="AO183" s="395"/>
      <c r="AP183" s="395"/>
      <c r="AQ183" s="395"/>
      <c r="AR183" s="395"/>
      <c r="AS183" s="168">
        <f t="shared" si="14"/>
        <v>0</v>
      </c>
      <c r="AT183" s="395"/>
      <c r="AU183" s="395"/>
      <c r="AV183" s="394"/>
      <c r="AW183" s="393">
        <v>5.33</v>
      </c>
      <c r="AX183" s="395"/>
      <c r="AY183" s="395"/>
      <c r="AZ183" s="395"/>
      <c r="BA183" s="395"/>
      <c r="BB183" s="395"/>
      <c r="BC183" s="106"/>
      <c r="BD183" s="89"/>
    </row>
    <row r="184" spans="1:56" s="367" customFormat="1" ht="47.25" outlineLevel="1" x14ac:dyDescent="0.25">
      <c r="A184" s="89">
        <v>2.2999999999999998</v>
      </c>
      <c r="B184" s="389" t="s">
        <v>475</v>
      </c>
      <c r="C184" s="390" t="s">
        <v>53</v>
      </c>
      <c r="D184" s="391"/>
      <c r="E184" s="392"/>
      <c r="F184" s="354"/>
      <c r="G184" s="393">
        <v>4.84</v>
      </c>
      <c r="H184" s="91"/>
      <c r="I184" s="91"/>
      <c r="J184" s="91"/>
      <c r="K184" s="90"/>
      <c r="L184" s="89"/>
      <c r="M184" s="89"/>
      <c r="N184" s="89"/>
      <c r="O184" s="106" t="s">
        <v>675</v>
      </c>
      <c r="P184" s="217"/>
      <c r="Q184" s="217"/>
      <c r="R184" s="217"/>
      <c r="S184" s="217">
        <f t="shared" si="13"/>
        <v>0</v>
      </c>
      <c r="T184" s="217"/>
      <c r="U184" s="217"/>
      <c r="V184" s="217"/>
      <c r="W184" s="385"/>
      <c r="X184" s="385">
        <v>4.84</v>
      </c>
      <c r="Y184" s="217"/>
      <c r="Z184" s="217"/>
      <c r="AA184" s="217"/>
      <c r="AB184" s="217"/>
      <c r="AC184" s="396"/>
      <c r="AD184" s="397"/>
      <c r="AE184" s="397"/>
      <c r="AF184" s="397"/>
      <c r="AG184" s="397"/>
      <c r="AH184" s="397"/>
      <c r="AI184" s="397"/>
      <c r="AJ184" s="397"/>
      <c r="AK184" s="397"/>
      <c r="AL184" s="397"/>
      <c r="AM184" s="397"/>
      <c r="AN184" s="397"/>
      <c r="AO184" s="395"/>
      <c r="AP184" s="395"/>
      <c r="AQ184" s="395"/>
      <c r="AR184" s="395"/>
      <c r="AS184" s="168">
        <f t="shared" si="14"/>
        <v>0</v>
      </c>
      <c r="AT184" s="395"/>
      <c r="AU184" s="395"/>
      <c r="AV184" s="394"/>
      <c r="AW184" s="393">
        <v>4.84</v>
      </c>
      <c r="AX184" s="395"/>
      <c r="AY184" s="395"/>
      <c r="AZ184" s="395"/>
      <c r="BA184" s="395"/>
      <c r="BB184" s="395"/>
      <c r="BC184" s="106"/>
      <c r="BD184" s="89"/>
    </row>
    <row r="185" spans="1:56" s="367" customFormat="1" ht="47.25" outlineLevel="1" x14ac:dyDescent="0.25">
      <c r="A185" s="89">
        <v>2.4</v>
      </c>
      <c r="B185" s="389" t="s">
        <v>476</v>
      </c>
      <c r="C185" s="390" t="s">
        <v>53</v>
      </c>
      <c r="D185" s="391"/>
      <c r="E185" s="392"/>
      <c r="F185" s="354"/>
      <c r="G185" s="393">
        <v>6.87</v>
      </c>
      <c r="H185" s="91"/>
      <c r="I185" s="91"/>
      <c r="J185" s="91"/>
      <c r="K185" s="90"/>
      <c r="L185" s="89"/>
      <c r="M185" s="89"/>
      <c r="N185" s="89"/>
      <c r="O185" s="106" t="s">
        <v>732</v>
      </c>
      <c r="P185" s="217"/>
      <c r="Q185" s="217"/>
      <c r="R185" s="217"/>
      <c r="S185" s="217">
        <f t="shared" si="13"/>
        <v>0</v>
      </c>
      <c r="T185" s="217"/>
      <c r="U185" s="217"/>
      <c r="V185" s="217"/>
      <c r="W185" s="385"/>
      <c r="X185" s="385">
        <v>6.87</v>
      </c>
      <c r="Y185" s="217"/>
      <c r="Z185" s="217"/>
      <c r="AA185" s="217"/>
      <c r="AB185" s="217"/>
      <c r="AC185" s="396"/>
      <c r="AD185" s="397"/>
      <c r="AE185" s="397"/>
      <c r="AF185" s="397"/>
      <c r="AG185" s="397"/>
      <c r="AH185" s="397"/>
      <c r="AI185" s="397"/>
      <c r="AJ185" s="397"/>
      <c r="AK185" s="397"/>
      <c r="AL185" s="397"/>
      <c r="AM185" s="397"/>
      <c r="AN185" s="397"/>
      <c r="AO185" s="395"/>
      <c r="AP185" s="395"/>
      <c r="AQ185" s="395"/>
      <c r="AR185" s="395"/>
      <c r="AS185" s="168">
        <f t="shared" si="14"/>
        <v>0</v>
      </c>
      <c r="AT185" s="395"/>
      <c r="AU185" s="395"/>
      <c r="AV185" s="394"/>
      <c r="AW185" s="393">
        <v>6.87</v>
      </c>
      <c r="AX185" s="395"/>
      <c r="AY185" s="395"/>
      <c r="AZ185" s="395"/>
      <c r="BA185" s="395"/>
      <c r="BB185" s="395"/>
      <c r="BC185" s="106"/>
      <c r="BD185" s="89"/>
    </row>
    <row r="186" spans="1:56" s="369" customFormat="1" ht="47.25" outlineLevel="1" x14ac:dyDescent="0.25">
      <c r="A186" s="369">
        <v>3</v>
      </c>
      <c r="B186" s="369" t="s">
        <v>477</v>
      </c>
      <c r="C186" s="368" t="s">
        <v>52</v>
      </c>
      <c r="G186" s="368">
        <f>SUM(G187:G192)</f>
        <v>50.900000000000006</v>
      </c>
      <c r="S186" s="217">
        <f t="shared" si="13"/>
        <v>0</v>
      </c>
      <c r="AS186" s="168">
        <f t="shared" si="14"/>
        <v>0</v>
      </c>
      <c r="AV186" s="388"/>
      <c r="AW186" s="368"/>
      <c r="BC186" s="369" t="s">
        <v>853</v>
      </c>
    </row>
    <row r="187" spans="1:56" s="367" customFormat="1" ht="141.75" outlineLevel="1" x14ac:dyDescent="0.25">
      <c r="A187" s="89">
        <v>3.1</v>
      </c>
      <c r="B187" s="389" t="s">
        <v>478</v>
      </c>
      <c r="C187" s="390" t="s">
        <v>53</v>
      </c>
      <c r="D187" s="391"/>
      <c r="E187" s="392"/>
      <c r="F187" s="398"/>
      <c r="G187" s="393">
        <v>10.96</v>
      </c>
      <c r="H187" s="91"/>
      <c r="I187" s="91"/>
      <c r="J187" s="91"/>
      <c r="K187" s="90"/>
      <c r="L187" s="89"/>
      <c r="M187" s="89"/>
      <c r="N187" s="89"/>
      <c r="O187" s="106" t="s">
        <v>615</v>
      </c>
      <c r="P187" s="217"/>
      <c r="Q187" s="217"/>
      <c r="R187" s="217"/>
      <c r="S187" s="217">
        <f t="shared" si="13"/>
        <v>0</v>
      </c>
      <c r="T187" s="217"/>
      <c r="U187" s="217"/>
      <c r="V187" s="217"/>
      <c r="W187" s="385"/>
      <c r="X187" s="393">
        <v>10.96</v>
      </c>
      <c r="Y187" s="217"/>
      <c r="Z187" s="217"/>
      <c r="AA187" s="217"/>
      <c r="AB187" s="217"/>
      <c r="AC187" s="396"/>
      <c r="AD187" s="397"/>
      <c r="AE187" s="397"/>
      <c r="AF187" s="397"/>
      <c r="AG187" s="397"/>
      <c r="AH187" s="397"/>
      <c r="AI187" s="397"/>
      <c r="AJ187" s="397"/>
      <c r="AK187" s="397"/>
      <c r="AL187" s="397"/>
      <c r="AM187" s="397"/>
      <c r="AN187" s="397"/>
      <c r="AO187" s="395"/>
      <c r="AP187" s="395"/>
      <c r="AQ187" s="395"/>
      <c r="AR187" s="395"/>
      <c r="AS187" s="168">
        <f t="shared" si="14"/>
        <v>0</v>
      </c>
      <c r="AT187" s="395"/>
      <c r="AU187" s="395"/>
      <c r="AV187" s="394"/>
      <c r="AW187" s="393">
        <v>10.96</v>
      </c>
      <c r="AX187" s="395"/>
      <c r="AY187" s="395"/>
      <c r="AZ187" s="395"/>
      <c r="BA187" s="395"/>
      <c r="BB187" s="395"/>
      <c r="BC187" s="106"/>
      <c r="BD187" s="89"/>
    </row>
    <row r="188" spans="1:56" s="367" customFormat="1" ht="126" outlineLevel="1" x14ac:dyDescent="0.25">
      <c r="A188" s="89">
        <v>3.2</v>
      </c>
      <c r="B188" s="389" t="s">
        <v>479</v>
      </c>
      <c r="C188" s="390" t="s">
        <v>53</v>
      </c>
      <c r="D188" s="391"/>
      <c r="E188" s="392"/>
      <c r="F188" s="398"/>
      <c r="G188" s="393">
        <v>3.54</v>
      </c>
      <c r="H188" s="91"/>
      <c r="I188" s="91"/>
      <c r="J188" s="91"/>
      <c r="K188" s="90"/>
      <c r="L188" s="89"/>
      <c r="M188" s="89"/>
      <c r="N188" s="89"/>
      <c r="O188" s="106" t="s">
        <v>616</v>
      </c>
      <c r="P188" s="217"/>
      <c r="Q188" s="217"/>
      <c r="R188" s="217"/>
      <c r="S188" s="217">
        <f t="shared" si="13"/>
        <v>0</v>
      </c>
      <c r="T188" s="217"/>
      <c r="U188" s="217"/>
      <c r="V188" s="217"/>
      <c r="W188" s="385"/>
      <c r="X188" s="393">
        <v>3.54</v>
      </c>
      <c r="Y188" s="217"/>
      <c r="Z188" s="217"/>
      <c r="AA188" s="217"/>
      <c r="AB188" s="217"/>
      <c r="AC188" s="396"/>
      <c r="AD188" s="397"/>
      <c r="AE188" s="397"/>
      <c r="AF188" s="397"/>
      <c r="AG188" s="397"/>
      <c r="AH188" s="397"/>
      <c r="AI188" s="397"/>
      <c r="AJ188" s="397"/>
      <c r="AK188" s="397"/>
      <c r="AL188" s="397"/>
      <c r="AM188" s="397"/>
      <c r="AN188" s="397"/>
      <c r="AO188" s="395"/>
      <c r="AP188" s="395"/>
      <c r="AQ188" s="395"/>
      <c r="AR188" s="395"/>
      <c r="AS188" s="168">
        <f t="shared" si="14"/>
        <v>0</v>
      </c>
      <c r="AT188" s="395"/>
      <c r="AU188" s="395"/>
      <c r="AV188" s="394"/>
      <c r="AW188" s="393">
        <v>3.54</v>
      </c>
      <c r="AX188" s="395"/>
      <c r="AY188" s="395"/>
      <c r="AZ188" s="395"/>
      <c r="BA188" s="395"/>
      <c r="BB188" s="395"/>
      <c r="BC188" s="106"/>
      <c r="BD188" s="89"/>
    </row>
    <row r="189" spans="1:56" s="367" customFormat="1" ht="126" outlineLevel="1" x14ac:dyDescent="0.25">
      <c r="A189" s="89">
        <v>3.3</v>
      </c>
      <c r="B189" s="389" t="s">
        <v>480</v>
      </c>
      <c r="C189" s="390" t="s">
        <v>53</v>
      </c>
      <c r="D189" s="391"/>
      <c r="E189" s="392"/>
      <c r="F189" s="398"/>
      <c r="G189" s="393">
        <v>4.96</v>
      </c>
      <c r="H189" s="91"/>
      <c r="I189" s="91"/>
      <c r="J189" s="91"/>
      <c r="K189" s="90"/>
      <c r="L189" s="89"/>
      <c r="M189" s="89"/>
      <c r="N189" s="89"/>
      <c r="O189" s="106" t="s">
        <v>637</v>
      </c>
      <c r="P189" s="217"/>
      <c r="Q189" s="217"/>
      <c r="R189" s="217"/>
      <c r="S189" s="217">
        <f t="shared" si="13"/>
        <v>0</v>
      </c>
      <c r="T189" s="217"/>
      <c r="U189" s="217"/>
      <c r="V189" s="217"/>
      <c r="W189" s="385"/>
      <c r="X189" s="393">
        <v>4.96</v>
      </c>
      <c r="Y189" s="217"/>
      <c r="Z189" s="217"/>
      <c r="AA189" s="217"/>
      <c r="AB189" s="217"/>
      <c r="AC189" s="396"/>
      <c r="AD189" s="397"/>
      <c r="AE189" s="397"/>
      <c r="AF189" s="397"/>
      <c r="AG189" s="397"/>
      <c r="AH189" s="397"/>
      <c r="AI189" s="397"/>
      <c r="AJ189" s="397"/>
      <c r="AK189" s="397"/>
      <c r="AL189" s="397"/>
      <c r="AM189" s="397"/>
      <c r="AN189" s="397"/>
      <c r="AO189" s="395"/>
      <c r="AP189" s="395"/>
      <c r="AQ189" s="395"/>
      <c r="AR189" s="395"/>
      <c r="AS189" s="168">
        <f t="shared" si="14"/>
        <v>0</v>
      </c>
      <c r="AT189" s="395"/>
      <c r="AU189" s="395"/>
      <c r="AV189" s="394"/>
      <c r="AW189" s="393">
        <v>4.96</v>
      </c>
      <c r="AX189" s="395"/>
      <c r="AY189" s="395"/>
      <c r="AZ189" s="395"/>
      <c r="BA189" s="395"/>
      <c r="BB189" s="395"/>
      <c r="BC189" s="106"/>
      <c r="BD189" s="89"/>
    </row>
    <row r="190" spans="1:56" s="367" customFormat="1" ht="126" outlineLevel="1" x14ac:dyDescent="0.25">
      <c r="A190" s="89">
        <v>3.4</v>
      </c>
      <c r="B190" s="389" t="s">
        <v>481</v>
      </c>
      <c r="C190" s="390" t="s">
        <v>53</v>
      </c>
      <c r="D190" s="391"/>
      <c r="E190" s="392"/>
      <c r="F190" s="398"/>
      <c r="G190" s="393">
        <v>15.55</v>
      </c>
      <c r="H190" s="91"/>
      <c r="I190" s="91"/>
      <c r="J190" s="91"/>
      <c r="K190" s="90"/>
      <c r="L190" s="89"/>
      <c r="M190" s="89"/>
      <c r="N190" s="89"/>
      <c r="O190" s="106" t="s">
        <v>617</v>
      </c>
      <c r="P190" s="217"/>
      <c r="Q190" s="217"/>
      <c r="R190" s="217"/>
      <c r="S190" s="217">
        <f t="shared" si="13"/>
        <v>0</v>
      </c>
      <c r="T190" s="217"/>
      <c r="U190" s="217"/>
      <c r="V190" s="217"/>
      <c r="W190" s="385"/>
      <c r="X190" s="393">
        <v>15.55</v>
      </c>
      <c r="Y190" s="217"/>
      <c r="Z190" s="217"/>
      <c r="AA190" s="217"/>
      <c r="AB190" s="217"/>
      <c r="AC190" s="396"/>
      <c r="AD190" s="397"/>
      <c r="AE190" s="397"/>
      <c r="AF190" s="397"/>
      <c r="AG190" s="397"/>
      <c r="AH190" s="397"/>
      <c r="AI190" s="397"/>
      <c r="AJ190" s="397"/>
      <c r="AK190" s="397"/>
      <c r="AL190" s="397"/>
      <c r="AM190" s="397"/>
      <c r="AN190" s="397"/>
      <c r="AO190" s="395"/>
      <c r="AP190" s="395"/>
      <c r="AQ190" s="395"/>
      <c r="AR190" s="395"/>
      <c r="AS190" s="168">
        <f t="shared" si="14"/>
        <v>0</v>
      </c>
      <c r="AT190" s="395"/>
      <c r="AU190" s="395"/>
      <c r="AV190" s="394"/>
      <c r="AW190" s="393">
        <v>15.55</v>
      </c>
      <c r="AX190" s="395"/>
      <c r="AY190" s="395"/>
      <c r="AZ190" s="395"/>
      <c r="BA190" s="395"/>
      <c r="BB190" s="395"/>
      <c r="BC190" s="106"/>
      <c r="BD190" s="89"/>
    </row>
    <row r="191" spans="1:56" s="367" customFormat="1" ht="126" outlineLevel="1" x14ac:dyDescent="0.25">
      <c r="A191" s="89">
        <v>3.5</v>
      </c>
      <c r="B191" s="389" t="s">
        <v>482</v>
      </c>
      <c r="C191" s="390" t="s">
        <v>53</v>
      </c>
      <c r="D191" s="391"/>
      <c r="E191" s="392"/>
      <c r="F191" s="398"/>
      <c r="G191" s="393">
        <v>9.6300000000000008</v>
      </c>
      <c r="H191" s="91"/>
      <c r="I191" s="91"/>
      <c r="J191" s="91"/>
      <c r="K191" s="90"/>
      <c r="L191" s="89"/>
      <c r="M191" s="89"/>
      <c r="N191" s="89"/>
      <c r="O191" s="106" t="s">
        <v>619</v>
      </c>
      <c r="P191" s="217"/>
      <c r="Q191" s="217"/>
      <c r="R191" s="217"/>
      <c r="S191" s="217">
        <f t="shared" si="13"/>
        <v>0</v>
      </c>
      <c r="T191" s="217"/>
      <c r="U191" s="217"/>
      <c r="V191" s="217"/>
      <c r="W191" s="385"/>
      <c r="X191" s="393">
        <v>9.6300000000000008</v>
      </c>
      <c r="Y191" s="217"/>
      <c r="Z191" s="217"/>
      <c r="AA191" s="217"/>
      <c r="AB191" s="217"/>
      <c r="AC191" s="396"/>
      <c r="AD191" s="397"/>
      <c r="AE191" s="397"/>
      <c r="AF191" s="397"/>
      <c r="AG191" s="397"/>
      <c r="AH191" s="397"/>
      <c r="AI191" s="397"/>
      <c r="AJ191" s="397"/>
      <c r="AK191" s="397"/>
      <c r="AL191" s="397"/>
      <c r="AM191" s="397"/>
      <c r="AN191" s="397"/>
      <c r="AO191" s="395"/>
      <c r="AP191" s="395"/>
      <c r="AQ191" s="395"/>
      <c r="AR191" s="395"/>
      <c r="AS191" s="168">
        <f t="shared" si="14"/>
        <v>0</v>
      </c>
      <c r="AT191" s="395"/>
      <c r="AU191" s="395"/>
      <c r="AV191" s="394"/>
      <c r="AW191" s="393">
        <v>9.6300000000000008</v>
      </c>
      <c r="AX191" s="395"/>
      <c r="AY191" s="395"/>
      <c r="AZ191" s="395"/>
      <c r="BA191" s="395"/>
      <c r="BB191" s="395"/>
      <c r="BC191" s="106"/>
      <c r="BD191" s="89"/>
    </row>
    <row r="192" spans="1:56" s="367" customFormat="1" ht="126" outlineLevel="1" x14ac:dyDescent="0.25">
      <c r="A192" s="89">
        <v>3.6</v>
      </c>
      <c r="B192" s="389" t="s">
        <v>483</v>
      </c>
      <c r="C192" s="390" t="s">
        <v>53</v>
      </c>
      <c r="D192" s="391"/>
      <c r="E192" s="392"/>
      <c r="F192" s="354"/>
      <c r="G192" s="393">
        <v>6.26</v>
      </c>
      <c r="H192" s="91"/>
      <c r="I192" s="91"/>
      <c r="J192" s="91"/>
      <c r="K192" s="90"/>
      <c r="L192" s="89"/>
      <c r="M192" s="89"/>
      <c r="N192" s="89"/>
      <c r="O192" s="106" t="s">
        <v>618</v>
      </c>
      <c r="P192" s="217"/>
      <c r="Q192" s="217"/>
      <c r="R192" s="217"/>
      <c r="S192" s="217">
        <f t="shared" si="13"/>
        <v>0</v>
      </c>
      <c r="T192" s="217"/>
      <c r="U192" s="217"/>
      <c r="V192" s="217"/>
      <c r="W192" s="385"/>
      <c r="X192" s="393">
        <v>6.26</v>
      </c>
      <c r="Y192" s="217"/>
      <c r="Z192" s="217"/>
      <c r="AA192" s="217"/>
      <c r="AB192" s="217"/>
      <c r="AC192" s="396"/>
      <c r="AD192" s="397"/>
      <c r="AE192" s="397"/>
      <c r="AF192" s="397"/>
      <c r="AG192" s="397"/>
      <c r="AH192" s="397"/>
      <c r="AI192" s="397"/>
      <c r="AJ192" s="397"/>
      <c r="AK192" s="397"/>
      <c r="AL192" s="397"/>
      <c r="AM192" s="397"/>
      <c r="AN192" s="397"/>
      <c r="AO192" s="395"/>
      <c r="AP192" s="395"/>
      <c r="AQ192" s="395"/>
      <c r="AR192" s="395"/>
      <c r="AS192" s="168">
        <f t="shared" si="14"/>
        <v>0</v>
      </c>
      <c r="AT192" s="395"/>
      <c r="AU192" s="395"/>
      <c r="AV192" s="394"/>
      <c r="AW192" s="393">
        <v>6.26</v>
      </c>
      <c r="AX192" s="395"/>
      <c r="AY192" s="395"/>
      <c r="AZ192" s="395"/>
      <c r="BA192" s="395"/>
      <c r="BB192" s="395"/>
      <c r="BC192" s="106"/>
      <c r="BD192" s="89"/>
    </row>
    <row r="193" spans="1:56" s="364" customFormat="1" ht="409.5" outlineLevel="1" x14ac:dyDescent="0.25">
      <c r="A193" s="364">
        <v>4</v>
      </c>
      <c r="B193" s="364" t="s">
        <v>484</v>
      </c>
      <c r="C193" s="399" t="s">
        <v>52</v>
      </c>
      <c r="G193" s="399">
        <f>SUM(G194:G200)</f>
        <v>50.279999999999994</v>
      </c>
      <c r="O193" s="364" t="s">
        <v>733</v>
      </c>
      <c r="S193" s="217">
        <f t="shared" si="13"/>
        <v>0</v>
      </c>
      <c r="AS193" s="168">
        <f t="shared" si="14"/>
        <v>0</v>
      </c>
      <c r="AV193" s="400"/>
      <c r="AW193" s="399"/>
      <c r="BC193" s="364" t="s">
        <v>854</v>
      </c>
    </row>
    <row r="194" spans="1:56" s="367" customFormat="1" ht="31.5" outlineLevel="1" x14ac:dyDescent="0.25">
      <c r="A194" s="89">
        <v>4.0999999999999996</v>
      </c>
      <c r="B194" s="389" t="s">
        <v>485</v>
      </c>
      <c r="C194" s="390" t="s">
        <v>53</v>
      </c>
      <c r="D194" s="391"/>
      <c r="E194" s="392"/>
      <c r="F194" s="354"/>
      <c r="G194" s="393">
        <v>3.26</v>
      </c>
      <c r="H194" s="91"/>
      <c r="I194" s="91"/>
      <c r="J194" s="91"/>
      <c r="K194" s="90"/>
      <c r="L194" s="89"/>
      <c r="M194" s="89"/>
      <c r="N194" s="89"/>
      <c r="O194" s="91" t="s">
        <v>799</v>
      </c>
      <c r="P194" s="217"/>
      <c r="Q194" s="217"/>
      <c r="R194" s="217"/>
      <c r="S194" s="217">
        <f t="shared" si="13"/>
        <v>0</v>
      </c>
      <c r="T194" s="217"/>
      <c r="U194" s="217"/>
      <c r="V194" s="217"/>
      <c r="W194" s="217"/>
      <c r="X194" s="385">
        <v>3.26</v>
      </c>
      <c r="Y194" s="217"/>
      <c r="Z194" s="217"/>
      <c r="AA194" s="217"/>
      <c r="AB194" s="217"/>
      <c r="AC194" s="396"/>
      <c r="AD194" s="397"/>
      <c r="AE194" s="397"/>
      <c r="AF194" s="397"/>
      <c r="AG194" s="397"/>
      <c r="AH194" s="397"/>
      <c r="AI194" s="397"/>
      <c r="AJ194" s="397"/>
      <c r="AK194" s="397"/>
      <c r="AL194" s="397"/>
      <c r="AM194" s="397"/>
      <c r="AN194" s="397"/>
      <c r="AO194" s="395"/>
      <c r="AP194" s="395"/>
      <c r="AQ194" s="395"/>
      <c r="AR194" s="395"/>
      <c r="AS194" s="168">
        <f t="shared" si="14"/>
        <v>0</v>
      </c>
      <c r="AT194" s="395"/>
      <c r="AU194" s="395"/>
      <c r="AV194" s="401"/>
      <c r="AW194" s="393">
        <v>3.26</v>
      </c>
      <c r="AX194" s="395"/>
      <c r="AY194" s="395"/>
      <c r="AZ194" s="395"/>
      <c r="BA194" s="395"/>
      <c r="BB194" s="395"/>
      <c r="BC194" s="106" t="s">
        <v>855</v>
      </c>
      <c r="BD194" s="89"/>
    </row>
    <row r="195" spans="1:56" s="367" customFormat="1" ht="31.5" outlineLevel="1" x14ac:dyDescent="0.25">
      <c r="A195" s="89">
        <v>4.2</v>
      </c>
      <c r="B195" s="389" t="s">
        <v>486</v>
      </c>
      <c r="C195" s="390" t="s">
        <v>53</v>
      </c>
      <c r="D195" s="391"/>
      <c r="E195" s="392"/>
      <c r="F195" s="354"/>
      <c r="G195" s="393">
        <v>7.31</v>
      </c>
      <c r="H195" s="91"/>
      <c r="I195" s="91"/>
      <c r="J195" s="91"/>
      <c r="K195" s="90"/>
      <c r="L195" s="89"/>
      <c r="M195" s="89"/>
      <c r="N195" s="89"/>
      <c r="O195" s="91" t="s">
        <v>799</v>
      </c>
      <c r="P195" s="217"/>
      <c r="Q195" s="217"/>
      <c r="R195" s="217"/>
      <c r="S195" s="217">
        <f t="shared" si="13"/>
        <v>0</v>
      </c>
      <c r="T195" s="217"/>
      <c r="U195" s="217"/>
      <c r="V195" s="217"/>
      <c r="W195" s="217"/>
      <c r="X195" s="385">
        <v>7.31</v>
      </c>
      <c r="Y195" s="217"/>
      <c r="Z195" s="217"/>
      <c r="AA195" s="217"/>
      <c r="AB195" s="217"/>
      <c r="AC195" s="396"/>
      <c r="AD195" s="397"/>
      <c r="AE195" s="397"/>
      <c r="AF195" s="397"/>
      <c r="AG195" s="397"/>
      <c r="AH195" s="397"/>
      <c r="AI195" s="397"/>
      <c r="AJ195" s="397"/>
      <c r="AK195" s="397"/>
      <c r="AL195" s="397"/>
      <c r="AM195" s="397"/>
      <c r="AN195" s="397"/>
      <c r="AO195" s="395"/>
      <c r="AP195" s="395"/>
      <c r="AQ195" s="395"/>
      <c r="AR195" s="395"/>
      <c r="AS195" s="168">
        <f t="shared" si="14"/>
        <v>0</v>
      </c>
      <c r="AT195" s="395"/>
      <c r="AU195" s="395"/>
      <c r="AV195" s="401"/>
      <c r="AW195" s="393">
        <v>7.31</v>
      </c>
      <c r="AX195" s="395"/>
      <c r="AY195" s="395"/>
      <c r="AZ195" s="395"/>
      <c r="BA195" s="395"/>
      <c r="BB195" s="395"/>
      <c r="BC195" s="106" t="s">
        <v>856</v>
      </c>
      <c r="BD195" s="89"/>
    </row>
    <row r="196" spans="1:56" s="367" customFormat="1" ht="31.5" outlineLevel="1" x14ac:dyDescent="0.25">
      <c r="A196" s="89">
        <v>4.3</v>
      </c>
      <c r="B196" s="389" t="s">
        <v>487</v>
      </c>
      <c r="C196" s="390" t="s">
        <v>53</v>
      </c>
      <c r="D196" s="391"/>
      <c r="E196" s="392"/>
      <c r="F196" s="354"/>
      <c r="G196" s="393">
        <v>10.54</v>
      </c>
      <c r="H196" s="91"/>
      <c r="I196" s="91"/>
      <c r="J196" s="91"/>
      <c r="K196" s="90"/>
      <c r="L196" s="89"/>
      <c r="M196" s="89"/>
      <c r="N196" s="89"/>
      <c r="O196" s="91" t="s">
        <v>799</v>
      </c>
      <c r="P196" s="217"/>
      <c r="Q196" s="217"/>
      <c r="R196" s="217"/>
      <c r="S196" s="217">
        <f t="shared" si="13"/>
        <v>0</v>
      </c>
      <c r="T196" s="217"/>
      <c r="U196" s="217"/>
      <c r="V196" s="217"/>
      <c r="W196" s="217"/>
      <c r="X196" s="385">
        <v>10.54</v>
      </c>
      <c r="Y196" s="217"/>
      <c r="Z196" s="217"/>
      <c r="AA196" s="217"/>
      <c r="AB196" s="217"/>
      <c r="AC196" s="396"/>
      <c r="AD196" s="397"/>
      <c r="AE196" s="397"/>
      <c r="AF196" s="397"/>
      <c r="AG196" s="397"/>
      <c r="AH196" s="397"/>
      <c r="AI196" s="397"/>
      <c r="AJ196" s="397"/>
      <c r="AK196" s="397"/>
      <c r="AL196" s="397"/>
      <c r="AM196" s="397"/>
      <c r="AN196" s="397"/>
      <c r="AO196" s="395"/>
      <c r="AP196" s="395"/>
      <c r="AQ196" s="395"/>
      <c r="AR196" s="395"/>
      <c r="AS196" s="168">
        <f t="shared" si="14"/>
        <v>0</v>
      </c>
      <c r="AT196" s="395"/>
      <c r="AU196" s="395"/>
      <c r="AV196" s="401"/>
      <c r="AW196" s="393">
        <v>10.54</v>
      </c>
      <c r="AX196" s="395"/>
      <c r="AY196" s="395"/>
      <c r="AZ196" s="395"/>
      <c r="BA196" s="395"/>
      <c r="BB196" s="395"/>
      <c r="BC196" s="106" t="s">
        <v>857</v>
      </c>
      <c r="BD196" s="89"/>
    </row>
    <row r="197" spans="1:56" s="367" customFormat="1" ht="31.5" outlineLevel="1" x14ac:dyDescent="0.25">
      <c r="A197" s="89">
        <v>4.4000000000000004</v>
      </c>
      <c r="B197" s="389" t="s">
        <v>488</v>
      </c>
      <c r="C197" s="390" t="s">
        <v>53</v>
      </c>
      <c r="D197" s="391"/>
      <c r="E197" s="392"/>
      <c r="F197" s="354"/>
      <c r="G197" s="393">
        <v>2.2799999999999998</v>
      </c>
      <c r="H197" s="91"/>
      <c r="I197" s="91"/>
      <c r="J197" s="91"/>
      <c r="K197" s="90"/>
      <c r="L197" s="89"/>
      <c r="M197" s="89"/>
      <c r="N197" s="89"/>
      <c r="O197" s="91" t="s">
        <v>799</v>
      </c>
      <c r="P197" s="217"/>
      <c r="Q197" s="217"/>
      <c r="R197" s="217"/>
      <c r="S197" s="217">
        <f t="shared" si="13"/>
        <v>0</v>
      </c>
      <c r="T197" s="217"/>
      <c r="U197" s="217"/>
      <c r="V197" s="217"/>
      <c r="W197" s="217"/>
      <c r="X197" s="385">
        <v>2.2799999999999998</v>
      </c>
      <c r="Y197" s="217"/>
      <c r="Z197" s="217"/>
      <c r="AA197" s="217"/>
      <c r="AB197" s="217"/>
      <c r="AC197" s="396"/>
      <c r="AD197" s="397"/>
      <c r="AE197" s="397"/>
      <c r="AF197" s="397"/>
      <c r="AG197" s="397"/>
      <c r="AH197" s="397"/>
      <c r="AI197" s="397"/>
      <c r="AJ197" s="397"/>
      <c r="AK197" s="397"/>
      <c r="AL197" s="397"/>
      <c r="AM197" s="397"/>
      <c r="AN197" s="397"/>
      <c r="AO197" s="395"/>
      <c r="AP197" s="395"/>
      <c r="AQ197" s="395"/>
      <c r="AR197" s="395"/>
      <c r="AS197" s="168">
        <f t="shared" si="14"/>
        <v>0</v>
      </c>
      <c r="AT197" s="395"/>
      <c r="AU197" s="395"/>
      <c r="AV197" s="401"/>
      <c r="AW197" s="393">
        <v>2.2799999999999998</v>
      </c>
      <c r="AX197" s="395"/>
      <c r="AY197" s="395"/>
      <c r="AZ197" s="395"/>
      <c r="BA197" s="395"/>
      <c r="BB197" s="395"/>
      <c r="BC197" s="106" t="s">
        <v>858</v>
      </c>
      <c r="BD197" s="89"/>
    </row>
    <row r="198" spans="1:56" s="367" customFormat="1" ht="31.5" outlineLevel="1" x14ac:dyDescent="0.25">
      <c r="A198" s="89">
        <v>4.5</v>
      </c>
      <c r="B198" s="389" t="s">
        <v>489</v>
      </c>
      <c r="C198" s="390" t="s">
        <v>53</v>
      </c>
      <c r="D198" s="391"/>
      <c r="E198" s="392"/>
      <c r="F198" s="354"/>
      <c r="G198" s="393">
        <v>7.83</v>
      </c>
      <c r="H198" s="91"/>
      <c r="I198" s="91"/>
      <c r="J198" s="91"/>
      <c r="K198" s="90"/>
      <c r="L198" s="89"/>
      <c r="M198" s="89"/>
      <c r="N198" s="89"/>
      <c r="O198" s="91" t="s">
        <v>799</v>
      </c>
      <c r="P198" s="217"/>
      <c r="Q198" s="217"/>
      <c r="R198" s="217"/>
      <c r="S198" s="217">
        <f t="shared" si="13"/>
        <v>0</v>
      </c>
      <c r="T198" s="217"/>
      <c r="U198" s="217"/>
      <c r="V198" s="217"/>
      <c r="W198" s="217"/>
      <c r="X198" s="385">
        <v>7.83</v>
      </c>
      <c r="Y198" s="217"/>
      <c r="Z198" s="217"/>
      <c r="AA198" s="217"/>
      <c r="AB198" s="217"/>
      <c r="AC198" s="396"/>
      <c r="AD198" s="397"/>
      <c r="AE198" s="397"/>
      <c r="AF198" s="397"/>
      <c r="AG198" s="397"/>
      <c r="AH198" s="397"/>
      <c r="AI198" s="397"/>
      <c r="AJ198" s="397"/>
      <c r="AK198" s="397"/>
      <c r="AL198" s="397"/>
      <c r="AM198" s="397"/>
      <c r="AN198" s="397"/>
      <c r="AO198" s="395"/>
      <c r="AP198" s="395"/>
      <c r="AQ198" s="395"/>
      <c r="AR198" s="395"/>
      <c r="AS198" s="168">
        <f t="shared" si="14"/>
        <v>0</v>
      </c>
      <c r="AT198" s="395"/>
      <c r="AU198" s="395"/>
      <c r="AV198" s="401"/>
      <c r="AW198" s="393">
        <v>7.83</v>
      </c>
      <c r="AX198" s="395"/>
      <c r="AY198" s="395"/>
      <c r="AZ198" s="395"/>
      <c r="BA198" s="395"/>
      <c r="BB198" s="395"/>
      <c r="BC198" s="106" t="s">
        <v>859</v>
      </c>
      <c r="BD198" s="89"/>
    </row>
    <row r="199" spans="1:56" s="367" customFormat="1" ht="31.5" outlineLevel="1" x14ac:dyDescent="0.25">
      <c r="A199" s="89">
        <v>4.5999999999999996</v>
      </c>
      <c r="B199" s="389" t="s">
        <v>490</v>
      </c>
      <c r="C199" s="390" t="s">
        <v>53</v>
      </c>
      <c r="D199" s="391"/>
      <c r="E199" s="392"/>
      <c r="F199" s="354"/>
      <c r="G199" s="393">
        <v>14.87</v>
      </c>
      <c r="H199" s="91"/>
      <c r="I199" s="91"/>
      <c r="J199" s="91"/>
      <c r="K199" s="90"/>
      <c r="L199" s="89"/>
      <c r="M199" s="89"/>
      <c r="N199" s="89"/>
      <c r="O199" s="91" t="s">
        <v>799</v>
      </c>
      <c r="P199" s="217"/>
      <c r="Q199" s="217"/>
      <c r="R199" s="217"/>
      <c r="S199" s="217">
        <f t="shared" si="13"/>
        <v>0</v>
      </c>
      <c r="T199" s="217"/>
      <c r="U199" s="217"/>
      <c r="V199" s="217"/>
      <c r="W199" s="217"/>
      <c r="X199" s="385">
        <v>14.87</v>
      </c>
      <c r="Y199" s="217"/>
      <c r="Z199" s="217"/>
      <c r="AA199" s="217"/>
      <c r="AB199" s="217"/>
      <c r="AC199" s="396"/>
      <c r="AD199" s="397"/>
      <c r="AE199" s="397"/>
      <c r="AF199" s="397"/>
      <c r="AG199" s="397"/>
      <c r="AH199" s="397"/>
      <c r="AI199" s="397"/>
      <c r="AJ199" s="397"/>
      <c r="AK199" s="397"/>
      <c r="AL199" s="397"/>
      <c r="AM199" s="397"/>
      <c r="AN199" s="397"/>
      <c r="AO199" s="395"/>
      <c r="AP199" s="395"/>
      <c r="AQ199" s="395"/>
      <c r="AR199" s="395"/>
      <c r="AS199" s="168">
        <f t="shared" si="14"/>
        <v>0</v>
      </c>
      <c r="AT199" s="395"/>
      <c r="AU199" s="395"/>
      <c r="AV199" s="401"/>
      <c r="AW199" s="393">
        <v>14.87</v>
      </c>
      <c r="AX199" s="395"/>
      <c r="AY199" s="395"/>
      <c r="AZ199" s="395"/>
      <c r="BA199" s="395"/>
      <c r="BB199" s="395"/>
      <c r="BC199" s="106" t="s">
        <v>860</v>
      </c>
      <c r="BD199" s="89"/>
    </row>
    <row r="200" spans="1:56" s="367" customFormat="1" ht="31.5" outlineLevel="1" x14ac:dyDescent="0.25">
      <c r="A200" s="89">
        <v>4.7</v>
      </c>
      <c r="B200" s="389" t="s">
        <v>491</v>
      </c>
      <c r="C200" s="390" t="s">
        <v>53</v>
      </c>
      <c r="D200" s="391"/>
      <c r="E200" s="392"/>
      <c r="F200" s="354"/>
      <c r="G200" s="393">
        <v>4.1900000000000004</v>
      </c>
      <c r="H200" s="91"/>
      <c r="I200" s="91"/>
      <c r="J200" s="91"/>
      <c r="K200" s="90"/>
      <c r="L200" s="89"/>
      <c r="M200" s="89"/>
      <c r="N200" s="89"/>
      <c r="O200" s="91" t="s">
        <v>799</v>
      </c>
      <c r="P200" s="217"/>
      <c r="Q200" s="217"/>
      <c r="R200" s="217"/>
      <c r="S200" s="217">
        <f t="shared" si="13"/>
        <v>0</v>
      </c>
      <c r="T200" s="217"/>
      <c r="U200" s="217"/>
      <c r="V200" s="217"/>
      <c r="W200" s="217"/>
      <c r="X200" s="385">
        <v>4.1900000000000004</v>
      </c>
      <c r="Y200" s="217"/>
      <c r="Z200" s="217"/>
      <c r="AA200" s="217"/>
      <c r="AB200" s="217"/>
      <c r="AC200" s="396"/>
      <c r="AD200" s="397"/>
      <c r="AE200" s="397"/>
      <c r="AF200" s="397"/>
      <c r="AG200" s="397"/>
      <c r="AH200" s="397"/>
      <c r="AI200" s="397"/>
      <c r="AJ200" s="397"/>
      <c r="AK200" s="397"/>
      <c r="AL200" s="397"/>
      <c r="AM200" s="397"/>
      <c r="AN200" s="397"/>
      <c r="AO200" s="395"/>
      <c r="AP200" s="395"/>
      <c r="AQ200" s="395"/>
      <c r="AR200" s="395"/>
      <c r="AS200" s="168">
        <f t="shared" si="14"/>
        <v>0</v>
      </c>
      <c r="AT200" s="395"/>
      <c r="AU200" s="395"/>
      <c r="AV200" s="401"/>
      <c r="AW200" s="393">
        <v>4.1900000000000004</v>
      </c>
      <c r="AX200" s="395"/>
      <c r="AY200" s="395"/>
      <c r="AZ200" s="395"/>
      <c r="BA200" s="395"/>
      <c r="BB200" s="395"/>
      <c r="BC200" s="106" t="s">
        <v>861</v>
      </c>
      <c r="BD200" s="89"/>
    </row>
    <row r="201" spans="1:56" s="364" customFormat="1" ht="63" outlineLevel="1" x14ac:dyDescent="0.25">
      <c r="A201" s="364">
        <v>5</v>
      </c>
      <c r="B201" s="364" t="s">
        <v>492</v>
      </c>
      <c r="C201" s="399" t="s">
        <v>52</v>
      </c>
      <c r="G201" s="399">
        <f>SUM(G202:G205)</f>
        <v>21.189999999999998</v>
      </c>
      <c r="S201" s="217">
        <f t="shared" ref="S201:S264" si="28">SUM(P201:R201)</f>
        <v>0</v>
      </c>
      <c r="AS201" s="168">
        <f t="shared" si="14"/>
        <v>0</v>
      </c>
      <c r="AV201" s="400"/>
      <c r="AW201" s="399"/>
      <c r="BC201" s="364" t="s">
        <v>862</v>
      </c>
    </row>
    <row r="202" spans="1:56" s="367" customFormat="1" ht="346.5" outlineLevel="1" x14ac:dyDescent="0.25">
      <c r="A202" s="89">
        <v>5.0999999999999996</v>
      </c>
      <c r="B202" s="389" t="s">
        <v>493</v>
      </c>
      <c r="C202" s="390" t="s">
        <v>53</v>
      </c>
      <c r="D202" s="391"/>
      <c r="E202" s="392"/>
      <c r="F202" s="354"/>
      <c r="G202" s="393">
        <v>7.53</v>
      </c>
      <c r="H202" s="91"/>
      <c r="I202" s="91"/>
      <c r="J202" s="91"/>
      <c r="K202" s="90"/>
      <c r="L202" s="89"/>
      <c r="M202" s="89"/>
      <c r="N202" s="89"/>
      <c r="O202" s="106" t="s">
        <v>734</v>
      </c>
      <c r="P202" s="217"/>
      <c r="Q202" s="217"/>
      <c r="R202" s="217"/>
      <c r="S202" s="217">
        <f t="shared" si="28"/>
        <v>0</v>
      </c>
      <c r="T202" s="217"/>
      <c r="U202" s="217"/>
      <c r="V202" s="217"/>
      <c r="W202" s="385"/>
      <c r="X202" s="385">
        <v>7.53</v>
      </c>
      <c r="Y202" s="217"/>
      <c r="Z202" s="217"/>
      <c r="AA202" s="217"/>
      <c r="AB202" s="217"/>
      <c r="AC202" s="396"/>
      <c r="AD202" s="397"/>
      <c r="AE202" s="397"/>
      <c r="AF202" s="397"/>
      <c r="AG202" s="397"/>
      <c r="AH202" s="397"/>
      <c r="AI202" s="397"/>
      <c r="AJ202" s="397"/>
      <c r="AK202" s="397"/>
      <c r="AL202" s="397"/>
      <c r="AM202" s="397"/>
      <c r="AN202" s="397"/>
      <c r="AO202" s="395"/>
      <c r="AP202" s="395"/>
      <c r="AQ202" s="395"/>
      <c r="AR202" s="395"/>
      <c r="AS202" s="168">
        <f t="shared" ref="AS202:AS265" si="29">SUM(AP202:AR202)</f>
        <v>0</v>
      </c>
      <c r="AT202" s="395"/>
      <c r="AU202" s="395"/>
      <c r="AV202" s="394"/>
      <c r="AW202" s="393">
        <v>7.53</v>
      </c>
      <c r="AX202" s="395"/>
      <c r="AY202" s="395"/>
      <c r="AZ202" s="395"/>
      <c r="BA202" s="395"/>
      <c r="BB202" s="395"/>
      <c r="BC202" s="106"/>
      <c r="BD202" s="89"/>
    </row>
    <row r="203" spans="1:56" s="367" customFormat="1" ht="362.25" outlineLevel="1" x14ac:dyDescent="0.25">
      <c r="A203" s="89">
        <v>5.2</v>
      </c>
      <c r="B203" s="389" t="s">
        <v>494</v>
      </c>
      <c r="C203" s="390" t="s">
        <v>53</v>
      </c>
      <c r="D203" s="391"/>
      <c r="E203" s="392"/>
      <c r="F203" s="354"/>
      <c r="G203" s="393">
        <v>2.5099999999999998</v>
      </c>
      <c r="H203" s="91"/>
      <c r="I203" s="91"/>
      <c r="J203" s="91"/>
      <c r="K203" s="90"/>
      <c r="L203" s="89"/>
      <c r="M203" s="89"/>
      <c r="N203" s="89"/>
      <c r="O203" s="106" t="s">
        <v>735</v>
      </c>
      <c r="P203" s="217"/>
      <c r="Q203" s="217"/>
      <c r="R203" s="217"/>
      <c r="S203" s="217">
        <f t="shared" si="28"/>
        <v>0</v>
      </c>
      <c r="T203" s="217"/>
      <c r="U203" s="217"/>
      <c r="V203" s="217"/>
      <c r="W203" s="385"/>
      <c r="X203" s="385">
        <v>2.5099999999999998</v>
      </c>
      <c r="Y203" s="217"/>
      <c r="Z203" s="217"/>
      <c r="AA203" s="217"/>
      <c r="AB203" s="217"/>
      <c r="AC203" s="396"/>
      <c r="AD203" s="397"/>
      <c r="AE203" s="397"/>
      <c r="AF203" s="397"/>
      <c r="AG203" s="397"/>
      <c r="AH203" s="397"/>
      <c r="AI203" s="397"/>
      <c r="AJ203" s="397"/>
      <c r="AK203" s="397"/>
      <c r="AL203" s="397"/>
      <c r="AM203" s="397"/>
      <c r="AN203" s="397"/>
      <c r="AO203" s="395"/>
      <c r="AP203" s="395"/>
      <c r="AQ203" s="395"/>
      <c r="AR203" s="395"/>
      <c r="AS203" s="168">
        <f t="shared" si="29"/>
        <v>0</v>
      </c>
      <c r="AT203" s="395"/>
      <c r="AU203" s="395"/>
      <c r="AV203" s="394"/>
      <c r="AW203" s="393">
        <v>2.5099999999999998</v>
      </c>
      <c r="AX203" s="395"/>
      <c r="AY203" s="395"/>
      <c r="AZ203" s="395"/>
      <c r="BA203" s="395"/>
      <c r="BB203" s="395"/>
      <c r="BC203" s="106"/>
      <c r="BD203" s="89"/>
    </row>
    <row r="204" spans="1:56" s="367" customFormat="1" ht="409.5" outlineLevel="1" x14ac:dyDescent="0.25">
      <c r="A204" s="89">
        <v>5.3</v>
      </c>
      <c r="B204" s="389" t="s">
        <v>495</v>
      </c>
      <c r="C204" s="390" t="s">
        <v>53</v>
      </c>
      <c r="D204" s="391"/>
      <c r="E204" s="392"/>
      <c r="F204" s="354"/>
      <c r="G204" s="393">
        <v>3.59</v>
      </c>
      <c r="H204" s="91"/>
      <c r="I204" s="91"/>
      <c r="J204" s="91"/>
      <c r="K204" s="90"/>
      <c r="L204" s="89"/>
      <c r="M204" s="89"/>
      <c r="N204" s="89"/>
      <c r="O204" s="106" t="s">
        <v>736</v>
      </c>
      <c r="P204" s="217"/>
      <c r="Q204" s="217"/>
      <c r="R204" s="217"/>
      <c r="S204" s="217">
        <f t="shared" si="28"/>
        <v>0</v>
      </c>
      <c r="T204" s="217"/>
      <c r="U204" s="217"/>
      <c r="V204" s="217"/>
      <c r="W204" s="385"/>
      <c r="X204" s="385">
        <v>3.59</v>
      </c>
      <c r="Y204" s="217"/>
      <c r="Z204" s="217"/>
      <c r="AA204" s="217"/>
      <c r="AB204" s="217"/>
      <c r="AC204" s="396"/>
      <c r="AD204" s="397"/>
      <c r="AE204" s="397"/>
      <c r="AF204" s="397"/>
      <c r="AG204" s="397"/>
      <c r="AH204" s="397"/>
      <c r="AI204" s="397"/>
      <c r="AJ204" s="397"/>
      <c r="AK204" s="397"/>
      <c r="AL204" s="397"/>
      <c r="AM204" s="397"/>
      <c r="AN204" s="397"/>
      <c r="AO204" s="395"/>
      <c r="AP204" s="395"/>
      <c r="AQ204" s="395"/>
      <c r="AR204" s="395"/>
      <c r="AS204" s="168">
        <f t="shared" si="29"/>
        <v>0</v>
      </c>
      <c r="AT204" s="395"/>
      <c r="AU204" s="395"/>
      <c r="AV204" s="394"/>
      <c r="AW204" s="393">
        <v>3.59</v>
      </c>
      <c r="AX204" s="395"/>
      <c r="AY204" s="395"/>
      <c r="AZ204" s="395"/>
      <c r="BA204" s="395"/>
      <c r="BB204" s="395"/>
      <c r="BC204" s="106"/>
      <c r="BD204" s="89"/>
    </row>
    <row r="205" spans="1:56" s="367" customFormat="1" ht="393.75" outlineLevel="1" x14ac:dyDescent="0.25">
      <c r="A205" s="89">
        <v>5.4</v>
      </c>
      <c r="B205" s="389" t="s">
        <v>496</v>
      </c>
      <c r="C205" s="390" t="s">
        <v>53</v>
      </c>
      <c r="D205" s="391"/>
      <c r="E205" s="392"/>
      <c r="F205" s="354"/>
      <c r="G205" s="393">
        <v>7.56</v>
      </c>
      <c r="H205" s="91"/>
      <c r="I205" s="91"/>
      <c r="J205" s="91"/>
      <c r="K205" s="90"/>
      <c r="L205" s="89"/>
      <c r="M205" s="89"/>
      <c r="N205" s="89"/>
      <c r="O205" s="106" t="s">
        <v>737</v>
      </c>
      <c r="P205" s="217"/>
      <c r="Q205" s="217"/>
      <c r="R205" s="217"/>
      <c r="S205" s="217">
        <f t="shared" si="28"/>
        <v>0</v>
      </c>
      <c r="T205" s="217"/>
      <c r="U205" s="217"/>
      <c r="V205" s="217"/>
      <c r="W205" s="385"/>
      <c r="X205" s="385">
        <v>7.56</v>
      </c>
      <c r="Y205" s="217"/>
      <c r="Z205" s="217"/>
      <c r="AA205" s="217"/>
      <c r="AB205" s="217"/>
      <c r="AC205" s="396"/>
      <c r="AD205" s="397"/>
      <c r="AE205" s="397"/>
      <c r="AF205" s="397"/>
      <c r="AG205" s="397"/>
      <c r="AH205" s="397"/>
      <c r="AI205" s="397"/>
      <c r="AJ205" s="397"/>
      <c r="AK205" s="397"/>
      <c r="AL205" s="397"/>
      <c r="AM205" s="397"/>
      <c r="AN205" s="397"/>
      <c r="AO205" s="395"/>
      <c r="AP205" s="395"/>
      <c r="AQ205" s="395"/>
      <c r="AR205" s="395"/>
      <c r="AS205" s="168">
        <f t="shared" si="29"/>
        <v>0</v>
      </c>
      <c r="AT205" s="395"/>
      <c r="AU205" s="395"/>
      <c r="AV205" s="394"/>
      <c r="AW205" s="393">
        <v>7.56</v>
      </c>
      <c r="AX205" s="395"/>
      <c r="AY205" s="395"/>
      <c r="AZ205" s="395"/>
      <c r="BA205" s="395"/>
      <c r="BB205" s="395"/>
      <c r="BC205" s="106"/>
      <c r="BD205" s="89"/>
    </row>
    <row r="206" spans="1:56" s="364" customFormat="1" ht="63" outlineLevel="1" x14ac:dyDescent="0.25">
      <c r="A206" s="364">
        <v>6</v>
      </c>
      <c r="B206" s="364" t="s">
        <v>497</v>
      </c>
      <c r="C206" s="399" t="s">
        <v>52</v>
      </c>
      <c r="G206" s="399">
        <v>77.150000000000006</v>
      </c>
      <c r="S206" s="217">
        <f t="shared" si="28"/>
        <v>0</v>
      </c>
      <c r="AS206" s="168">
        <f t="shared" si="29"/>
        <v>0</v>
      </c>
      <c r="AV206" s="400"/>
      <c r="AW206" s="399"/>
      <c r="BC206" s="364" t="s">
        <v>863</v>
      </c>
    </row>
    <row r="207" spans="1:56" s="367" customFormat="1" ht="47.25" outlineLevel="1" x14ac:dyDescent="0.25">
      <c r="A207" s="89">
        <v>6.1</v>
      </c>
      <c r="B207" s="402" t="s">
        <v>498</v>
      </c>
      <c r="C207" s="382" t="s">
        <v>53</v>
      </c>
      <c r="D207" s="382"/>
      <c r="E207" s="403"/>
      <c r="F207" s="215"/>
      <c r="G207" s="404">
        <v>77.150000000000006</v>
      </c>
      <c r="H207" s="91"/>
      <c r="I207" s="91"/>
      <c r="J207" s="91"/>
      <c r="K207" s="90"/>
      <c r="L207" s="89"/>
      <c r="M207" s="89"/>
      <c r="N207" s="89"/>
      <c r="O207" s="106" t="s">
        <v>738</v>
      </c>
      <c r="P207" s="217"/>
      <c r="Q207" s="217"/>
      <c r="R207" s="217"/>
      <c r="S207" s="217">
        <f t="shared" si="28"/>
        <v>0</v>
      </c>
      <c r="T207" s="217"/>
      <c r="U207" s="217"/>
      <c r="V207" s="217"/>
      <c r="W207" s="217"/>
      <c r="X207" s="217">
        <v>77.150000000000006</v>
      </c>
      <c r="Y207" s="217"/>
      <c r="Z207" s="217"/>
      <c r="AA207" s="217"/>
      <c r="AB207" s="217"/>
      <c r="AC207" s="396"/>
      <c r="AD207" s="397"/>
      <c r="AE207" s="397"/>
      <c r="AF207" s="397"/>
      <c r="AG207" s="397"/>
      <c r="AH207" s="397"/>
      <c r="AI207" s="397"/>
      <c r="AJ207" s="397"/>
      <c r="AK207" s="397"/>
      <c r="AL207" s="397"/>
      <c r="AM207" s="397"/>
      <c r="AN207" s="397"/>
      <c r="AO207" s="395"/>
      <c r="AP207" s="395"/>
      <c r="AQ207" s="395"/>
      <c r="AR207" s="395"/>
      <c r="AS207" s="168">
        <f t="shared" si="29"/>
        <v>0</v>
      </c>
      <c r="AT207" s="395"/>
      <c r="AU207" s="395"/>
      <c r="AV207" s="405"/>
      <c r="AW207" s="406">
        <v>77.150000000000006</v>
      </c>
      <c r="AX207" s="395"/>
      <c r="AY207" s="395"/>
      <c r="AZ207" s="395"/>
      <c r="BA207" s="395"/>
      <c r="BB207" s="395"/>
      <c r="BC207" s="106"/>
      <c r="BD207" s="89"/>
    </row>
    <row r="208" spans="1:56" s="364" customFormat="1" ht="78.75" outlineLevel="1" x14ac:dyDescent="0.25">
      <c r="A208" s="364">
        <v>7</v>
      </c>
      <c r="B208" s="364" t="s">
        <v>499</v>
      </c>
      <c r="C208" s="399" t="s">
        <v>52</v>
      </c>
      <c r="G208" s="399">
        <v>29.57</v>
      </c>
      <c r="S208" s="217">
        <f t="shared" si="28"/>
        <v>0</v>
      </c>
      <c r="AS208" s="168">
        <f t="shared" si="29"/>
        <v>0</v>
      </c>
      <c r="AV208" s="400"/>
      <c r="AW208" s="399"/>
      <c r="BC208" s="364" t="s">
        <v>864</v>
      </c>
    </row>
    <row r="209" spans="1:56" s="367" customFormat="1" ht="78.75" outlineLevel="1" x14ac:dyDescent="0.25">
      <c r="A209" s="89">
        <v>7.1</v>
      </c>
      <c r="B209" s="389" t="s">
        <v>460</v>
      </c>
      <c r="C209" s="390" t="s">
        <v>53</v>
      </c>
      <c r="D209" s="391"/>
      <c r="E209" s="392"/>
      <c r="F209" s="354"/>
      <c r="G209" s="393">
        <v>29.57</v>
      </c>
      <c r="H209" s="91"/>
      <c r="I209" s="91"/>
      <c r="J209" s="91"/>
      <c r="K209" s="90"/>
      <c r="L209" s="89"/>
      <c r="M209" s="89"/>
      <c r="N209" s="89"/>
      <c r="O209" s="106" t="s">
        <v>800</v>
      </c>
      <c r="P209" s="217"/>
      <c r="Q209" s="217"/>
      <c r="R209" s="217"/>
      <c r="S209" s="217">
        <f t="shared" si="28"/>
        <v>0</v>
      </c>
      <c r="T209" s="217"/>
      <c r="U209" s="217"/>
      <c r="V209" s="217"/>
      <c r="W209" s="385"/>
      <c r="X209" s="385">
        <v>29.57</v>
      </c>
      <c r="Y209" s="217"/>
      <c r="Z209" s="217"/>
      <c r="AA209" s="217"/>
      <c r="AB209" s="217"/>
      <c r="AC209" s="396"/>
      <c r="AD209" s="397"/>
      <c r="AE209" s="397"/>
      <c r="AF209" s="397"/>
      <c r="AG209" s="397"/>
      <c r="AH209" s="397"/>
      <c r="AI209" s="397"/>
      <c r="AJ209" s="397"/>
      <c r="AK209" s="397"/>
      <c r="AL209" s="397"/>
      <c r="AM209" s="397"/>
      <c r="AN209" s="397"/>
      <c r="AO209" s="395"/>
      <c r="AP209" s="395"/>
      <c r="AQ209" s="395"/>
      <c r="AR209" s="395"/>
      <c r="AS209" s="168">
        <f t="shared" si="29"/>
        <v>0</v>
      </c>
      <c r="AT209" s="395"/>
      <c r="AU209" s="395"/>
      <c r="AV209" s="394" t="s">
        <v>359</v>
      </c>
      <c r="AW209" s="393">
        <v>29.57</v>
      </c>
      <c r="AX209" s="395"/>
      <c r="AY209" s="395"/>
      <c r="AZ209" s="395"/>
      <c r="BA209" s="395"/>
      <c r="BB209" s="395"/>
      <c r="BC209" s="106" t="s">
        <v>865</v>
      </c>
      <c r="BD209" s="89"/>
    </row>
    <row r="210" spans="1:56" s="367" customFormat="1" ht="94.5" outlineLevel="1" x14ac:dyDescent="0.25">
      <c r="A210" s="364">
        <v>8</v>
      </c>
      <c r="B210" s="364" t="s">
        <v>500</v>
      </c>
      <c r="C210" s="399" t="s">
        <v>52</v>
      </c>
      <c r="D210" s="391"/>
      <c r="E210" s="354"/>
      <c r="F210" s="354"/>
      <c r="G210" s="407">
        <v>98.83</v>
      </c>
      <c r="H210" s="91"/>
      <c r="I210" s="91"/>
      <c r="J210" s="91"/>
      <c r="K210" s="90"/>
      <c r="L210" s="89"/>
      <c r="M210" s="89"/>
      <c r="N210" s="89"/>
      <c r="O210" s="106"/>
      <c r="P210" s="217"/>
      <c r="Q210" s="217"/>
      <c r="R210" s="217"/>
      <c r="S210" s="217">
        <f t="shared" si="28"/>
        <v>0</v>
      </c>
      <c r="T210" s="217"/>
      <c r="U210" s="217"/>
      <c r="V210" s="217"/>
      <c r="W210" s="372"/>
      <c r="X210" s="217"/>
      <c r="Y210" s="217"/>
      <c r="Z210" s="217"/>
      <c r="AA210" s="217"/>
      <c r="AB210" s="217"/>
      <c r="AC210" s="396"/>
      <c r="AD210" s="397"/>
      <c r="AE210" s="397"/>
      <c r="AF210" s="397"/>
      <c r="AG210" s="397"/>
      <c r="AH210" s="397"/>
      <c r="AI210" s="397"/>
      <c r="AJ210" s="397"/>
      <c r="AK210" s="397"/>
      <c r="AL210" s="397"/>
      <c r="AM210" s="397"/>
      <c r="AN210" s="397"/>
      <c r="AO210" s="395"/>
      <c r="AP210" s="395"/>
      <c r="AQ210" s="395"/>
      <c r="AR210" s="395"/>
      <c r="AS210" s="168">
        <f t="shared" si="29"/>
        <v>0</v>
      </c>
      <c r="AT210" s="395"/>
      <c r="AU210" s="395"/>
      <c r="AV210" s="408"/>
      <c r="AW210" s="406"/>
      <c r="AX210" s="395"/>
      <c r="AY210" s="395"/>
      <c r="AZ210" s="395"/>
      <c r="BA210" s="395"/>
      <c r="BB210" s="395"/>
      <c r="BC210" s="106" t="s">
        <v>866</v>
      </c>
      <c r="BD210" s="89"/>
    </row>
    <row r="211" spans="1:56" s="367" customFormat="1" ht="409.5" outlineLevel="1" x14ac:dyDescent="0.25">
      <c r="A211" s="89">
        <v>8.1</v>
      </c>
      <c r="B211" s="389" t="s">
        <v>501</v>
      </c>
      <c r="C211" s="390" t="s">
        <v>53</v>
      </c>
      <c r="D211" s="391"/>
      <c r="E211" s="392"/>
      <c r="F211" s="354"/>
      <c r="G211" s="393">
        <v>98.83</v>
      </c>
      <c r="H211" s="91"/>
      <c r="I211" s="91"/>
      <c r="J211" s="91"/>
      <c r="K211" s="90"/>
      <c r="L211" s="89"/>
      <c r="M211" s="89"/>
      <c r="N211" s="89"/>
      <c r="O211" s="106" t="s">
        <v>739</v>
      </c>
      <c r="P211" s="217"/>
      <c r="Q211" s="217"/>
      <c r="R211" s="217"/>
      <c r="S211" s="217">
        <f t="shared" si="28"/>
        <v>0</v>
      </c>
      <c r="T211" s="217"/>
      <c r="U211" s="217"/>
      <c r="V211" s="217"/>
      <c r="W211" s="217"/>
      <c r="X211" s="217">
        <v>98.83</v>
      </c>
      <c r="Y211" s="217"/>
      <c r="Z211" s="217"/>
      <c r="AA211" s="217"/>
      <c r="AB211" s="217"/>
      <c r="AC211" s="396"/>
      <c r="AD211" s="397"/>
      <c r="AE211" s="397"/>
      <c r="AF211" s="397"/>
      <c r="AG211" s="397"/>
      <c r="AH211" s="397"/>
      <c r="AI211" s="397"/>
      <c r="AJ211" s="397"/>
      <c r="AK211" s="397"/>
      <c r="AL211" s="397"/>
      <c r="AM211" s="397"/>
      <c r="AN211" s="397"/>
      <c r="AO211" s="395"/>
      <c r="AP211" s="395"/>
      <c r="AQ211" s="395"/>
      <c r="AR211" s="395"/>
      <c r="AS211" s="168">
        <f t="shared" si="29"/>
        <v>0</v>
      </c>
      <c r="AT211" s="395"/>
      <c r="AU211" s="395"/>
      <c r="AV211" s="366" t="s">
        <v>359</v>
      </c>
      <c r="AW211" s="124">
        <v>98.83</v>
      </c>
      <c r="AX211" s="395"/>
      <c r="AY211" s="395"/>
      <c r="AZ211" s="395"/>
      <c r="BA211" s="395"/>
      <c r="BB211" s="395"/>
      <c r="BC211" s="106"/>
      <c r="BD211" s="89"/>
    </row>
    <row r="212" spans="1:56" s="364" customFormat="1" ht="63" outlineLevel="1" x14ac:dyDescent="0.25">
      <c r="A212" s="364">
        <v>9</v>
      </c>
      <c r="B212" s="364" t="s">
        <v>502</v>
      </c>
      <c r="C212" s="399" t="s">
        <v>52</v>
      </c>
      <c r="G212" s="399">
        <f>SUM(G213:G215)</f>
        <v>78.19</v>
      </c>
      <c r="S212" s="217">
        <f t="shared" si="28"/>
        <v>0</v>
      </c>
      <c r="AS212" s="168">
        <f t="shared" si="29"/>
        <v>0</v>
      </c>
      <c r="AV212" s="400"/>
      <c r="AW212" s="399"/>
      <c r="BC212" s="364" t="s">
        <v>867</v>
      </c>
    </row>
    <row r="213" spans="1:56" s="367" customFormat="1" ht="78.75" outlineLevel="1" x14ac:dyDescent="0.25">
      <c r="A213" s="89">
        <v>9.1</v>
      </c>
      <c r="B213" s="389" t="s">
        <v>503</v>
      </c>
      <c r="C213" s="390" t="s">
        <v>53</v>
      </c>
      <c r="D213" s="391"/>
      <c r="E213" s="354"/>
      <c r="F213" s="354"/>
      <c r="G213" s="393">
        <v>58.94</v>
      </c>
      <c r="H213" s="91"/>
      <c r="I213" s="91"/>
      <c r="J213" s="91"/>
      <c r="K213" s="90"/>
      <c r="L213" s="89"/>
      <c r="M213" s="89"/>
      <c r="N213" s="89"/>
      <c r="O213" s="106" t="s">
        <v>801</v>
      </c>
      <c r="P213" s="217"/>
      <c r="Q213" s="217"/>
      <c r="R213" s="217"/>
      <c r="S213" s="217">
        <f t="shared" si="28"/>
        <v>0</v>
      </c>
      <c r="T213" s="217"/>
      <c r="U213" s="217"/>
      <c r="V213" s="217"/>
      <c r="W213" s="217"/>
      <c r="X213" s="217">
        <v>58.94</v>
      </c>
      <c r="Y213" s="217"/>
      <c r="Z213" s="217"/>
      <c r="AA213" s="217"/>
      <c r="AB213" s="217"/>
      <c r="AC213" s="396"/>
      <c r="AD213" s="397"/>
      <c r="AE213" s="397"/>
      <c r="AF213" s="397"/>
      <c r="AG213" s="397"/>
      <c r="AH213" s="397"/>
      <c r="AI213" s="397"/>
      <c r="AJ213" s="397"/>
      <c r="AK213" s="397"/>
      <c r="AL213" s="397"/>
      <c r="AM213" s="397"/>
      <c r="AN213" s="397"/>
      <c r="AO213" s="395"/>
      <c r="AP213" s="395"/>
      <c r="AQ213" s="395"/>
      <c r="AR213" s="395"/>
      <c r="AS213" s="168">
        <f t="shared" si="29"/>
        <v>0</v>
      </c>
      <c r="AT213" s="395"/>
      <c r="AU213" s="395"/>
      <c r="AV213" s="405"/>
      <c r="AW213" s="409">
        <v>58.94</v>
      </c>
      <c r="AX213" s="395"/>
      <c r="AY213" s="395"/>
      <c r="AZ213" s="395"/>
      <c r="BA213" s="395"/>
      <c r="BB213" s="395"/>
      <c r="BC213" s="106"/>
      <c r="BD213" s="89"/>
    </row>
    <row r="214" spans="1:56" s="367" customFormat="1" ht="47.25" outlineLevel="1" x14ac:dyDescent="0.25">
      <c r="A214" s="89">
        <v>9.1999999999999993</v>
      </c>
      <c r="B214" s="389" t="s">
        <v>504</v>
      </c>
      <c r="C214" s="390" t="s">
        <v>53</v>
      </c>
      <c r="D214" s="391"/>
      <c r="E214" s="354"/>
      <c r="F214" s="354"/>
      <c r="G214" s="393">
        <v>13.41</v>
      </c>
      <c r="H214" s="91"/>
      <c r="I214" s="91"/>
      <c r="J214" s="91"/>
      <c r="K214" s="90"/>
      <c r="L214" s="89"/>
      <c r="M214" s="89"/>
      <c r="N214" s="89"/>
      <c r="O214" s="106" t="s">
        <v>802</v>
      </c>
      <c r="P214" s="217"/>
      <c r="Q214" s="217"/>
      <c r="R214" s="217"/>
      <c r="S214" s="217">
        <f t="shared" si="28"/>
        <v>0</v>
      </c>
      <c r="T214" s="217"/>
      <c r="U214" s="217"/>
      <c r="V214" s="217"/>
      <c r="W214" s="217"/>
      <c r="X214" s="217">
        <v>13.41</v>
      </c>
      <c r="Y214" s="217"/>
      <c r="Z214" s="217"/>
      <c r="AA214" s="217"/>
      <c r="AB214" s="217"/>
      <c r="AC214" s="396"/>
      <c r="AD214" s="397"/>
      <c r="AE214" s="397"/>
      <c r="AF214" s="397"/>
      <c r="AG214" s="397"/>
      <c r="AH214" s="397"/>
      <c r="AI214" s="397"/>
      <c r="AJ214" s="397"/>
      <c r="AK214" s="397"/>
      <c r="AL214" s="397"/>
      <c r="AM214" s="397"/>
      <c r="AN214" s="397"/>
      <c r="AO214" s="395"/>
      <c r="AP214" s="395"/>
      <c r="AQ214" s="395"/>
      <c r="AR214" s="395"/>
      <c r="AS214" s="168">
        <f t="shared" si="29"/>
        <v>0</v>
      </c>
      <c r="AT214" s="395"/>
      <c r="AU214" s="395"/>
      <c r="AV214" s="405"/>
      <c r="AW214" s="409">
        <v>13.41</v>
      </c>
      <c r="AX214" s="395"/>
      <c r="AY214" s="395"/>
      <c r="AZ214" s="395"/>
      <c r="BA214" s="395"/>
      <c r="BB214" s="395"/>
      <c r="BC214" s="106"/>
      <c r="BD214" s="89"/>
    </row>
    <row r="215" spans="1:56" s="367" customFormat="1" ht="110.25" outlineLevel="1" x14ac:dyDescent="0.25">
      <c r="A215" s="89">
        <v>9.3000000000000007</v>
      </c>
      <c r="B215" s="389" t="s">
        <v>505</v>
      </c>
      <c r="C215" s="390" t="s">
        <v>53</v>
      </c>
      <c r="D215" s="391"/>
      <c r="E215" s="354"/>
      <c r="F215" s="354"/>
      <c r="G215" s="393">
        <v>5.84</v>
      </c>
      <c r="H215" s="91"/>
      <c r="I215" s="91"/>
      <c r="J215" s="91"/>
      <c r="K215" s="90"/>
      <c r="L215" s="89"/>
      <c r="M215" s="89"/>
      <c r="N215" s="89"/>
      <c r="O215" s="106" t="s">
        <v>803</v>
      </c>
      <c r="P215" s="217"/>
      <c r="Q215" s="217"/>
      <c r="R215" s="217"/>
      <c r="S215" s="217">
        <f t="shared" si="28"/>
        <v>0</v>
      </c>
      <c r="T215" s="217"/>
      <c r="U215" s="217"/>
      <c r="V215" s="217"/>
      <c r="W215" s="217"/>
      <c r="X215" s="217">
        <v>5.84</v>
      </c>
      <c r="Y215" s="217"/>
      <c r="Z215" s="217"/>
      <c r="AA215" s="217"/>
      <c r="AB215" s="217"/>
      <c r="AC215" s="396"/>
      <c r="AD215" s="397"/>
      <c r="AE215" s="397"/>
      <c r="AF215" s="397"/>
      <c r="AG215" s="397"/>
      <c r="AH215" s="397"/>
      <c r="AI215" s="397"/>
      <c r="AJ215" s="397"/>
      <c r="AK215" s="397"/>
      <c r="AL215" s="397"/>
      <c r="AM215" s="397"/>
      <c r="AN215" s="397"/>
      <c r="AO215" s="395"/>
      <c r="AP215" s="395"/>
      <c r="AQ215" s="395"/>
      <c r="AR215" s="395"/>
      <c r="AS215" s="168">
        <f t="shared" si="29"/>
        <v>0</v>
      </c>
      <c r="AT215" s="395"/>
      <c r="AU215" s="395"/>
      <c r="AV215" s="405"/>
      <c r="AW215" s="409">
        <v>5.84</v>
      </c>
      <c r="AX215" s="395"/>
      <c r="AY215" s="395"/>
      <c r="AZ215" s="395"/>
      <c r="BA215" s="395"/>
      <c r="BB215" s="395"/>
      <c r="BC215" s="106"/>
      <c r="BD215" s="89"/>
    </row>
    <row r="216" spans="1:56" s="364" customFormat="1" ht="47.25" outlineLevel="1" x14ac:dyDescent="0.25">
      <c r="A216" s="364">
        <v>10</v>
      </c>
      <c r="B216" s="364" t="s">
        <v>506</v>
      </c>
      <c r="C216" s="399" t="s">
        <v>52</v>
      </c>
      <c r="G216" s="399">
        <v>33.57</v>
      </c>
      <c r="O216" s="364" t="s">
        <v>804</v>
      </c>
      <c r="S216" s="217">
        <f t="shared" si="28"/>
        <v>0</v>
      </c>
      <c r="AS216" s="168">
        <f t="shared" si="29"/>
        <v>0</v>
      </c>
      <c r="AV216" s="400"/>
      <c r="AW216" s="399"/>
      <c r="BC216" s="364" t="s">
        <v>868</v>
      </c>
    </row>
    <row r="217" spans="1:56" s="367" customFormat="1" ht="78.75" outlineLevel="1" x14ac:dyDescent="0.25">
      <c r="A217" s="89">
        <v>10.1</v>
      </c>
      <c r="B217" s="389" t="s">
        <v>506</v>
      </c>
      <c r="C217" s="390" t="s">
        <v>53</v>
      </c>
      <c r="D217" s="391"/>
      <c r="E217" s="392"/>
      <c r="F217" s="354"/>
      <c r="G217" s="393">
        <v>33.57</v>
      </c>
      <c r="H217" s="91"/>
      <c r="I217" s="91"/>
      <c r="J217" s="91"/>
      <c r="K217" s="90"/>
      <c r="L217" s="89"/>
      <c r="M217" s="89"/>
      <c r="N217" s="89"/>
      <c r="O217" s="106" t="s">
        <v>805</v>
      </c>
      <c r="P217" s="217"/>
      <c r="Q217" s="217"/>
      <c r="R217" s="217"/>
      <c r="S217" s="217">
        <f t="shared" si="28"/>
        <v>0</v>
      </c>
      <c r="T217" s="217"/>
      <c r="U217" s="217"/>
      <c r="V217" s="217"/>
      <c r="W217" s="217"/>
      <c r="X217" s="217">
        <v>33.57</v>
      </c>
      <c r="Y217" s="217"/>
      <c r="Z217" s="217"/>
      <c r="AA217" s="217"/>
      <c r="AB217" s="217"/>
      <c r="AC217" s="396"/>
      <c r="AD217" s="397"/>
      <c r="AE217" s="397"/>
      <c r="AF217" s="397"/>
      <c r="AG217" s="397"/>
      <c r="AH217" s="397"/>
      <c r="AI217" s="397"/>
      <c r="AJ217" s="397"/>
      <c r="AK217" s="397"/>
      <c r="AL217" s="397"/>
      <c r="AM217" s="397"/>
      <c r="AN217" s="397"/>
      <c r="AO217" s="395"/>
      <c r="AP217" s="395"/>
      <c r="AQ217" s="395"/>
      <c r="AR217" s="395"/>
      <c r="AS217" s="168">
        <f t="shared" si="29"/>
        <v>0</v>
      </c>
      <c r="AT217" s="395"/>
      <c r="AU217" s="395"/>
      <c r="AV217" s="366"/>
      <c r="AW217" s="124">
        <v>33.57</v>
      </c>
      <c r="AX217" s="395"/>
      <c r="AY217" s="395"/>
      <c r="AZ217" s="395"/>
      <c r="BA217" s="395"/>
      <c r="BB217" s="395"/>
      <c r="BD217" s="89"/>
    </row>
    <row r="218" spans="1:56" s="364" customFormat="1" ht="47.25" outlineLevel="1" x14ac:dyDescent="0.25">
      <c r="A218" s="364">
        <v>11</v>
      </c>
      <c r="B218" s="364" t="s">
        <v>507</v>
      </c>
      <c r="C218" s="399" t="s">
        <v>52</v>
      </c>
      <c r="G218" s="399">
        <f>SUM(G219:G222)</f>
        <v>30.87</v>
      </c>
      <c r="S218" s="217">
        <f t="shared" si="28"/>
        <v>0</v>
      </c>
      <c r="AS218" s="168">
        <f t="shared" si="29"/>
        <v>0</v>
      </c>
      <c r="AV218" s="400"/>
      <c r="AW218" s="399"/>
      <c r="BC218" s="364" t="s">
        <v>869</v>
      </c>
    </row>
    <row r="219" spans="1:56" s="367" customFormat="1" ht="63" outlineLevel="1" x14ac:dyDescent="0.25">
      <c r="A219" s="89">
        <v>11.1</v>
      </c>
      <c r="B219" s="389" t="s">
        <v>508</v>
      </c>
      <c r="C219" s="390" t="s">
        <v>53</v>
      </c>
      <c r="D219" s="391"/>
      <c r="E219" s="392"/>
      <c r="F219" s="354"/>
      <c r="G219" s="393">
        <v>6.15</v>
      </c>
      <c r="H219" s="91"/>
      <c r="I219" s="91"/>
      <c r="J219" s="91"/>
      <c r="K219" s="90"/>
      <c r="L219" s="89"/>
      <c r="M219" s="89"/>
      <c r="N219" s="89"/>
      <c r="O219" s="106" t="s">
        <v>612</v>
      </c>
      <c r="P219" s="217"/>
      <c r="Q219" s="217"/>
      <c r="R219" s="217"/>
      <c r="S219" s="217">
        <f t="shared" si="28"/>
        <v>0</v>
      </c>
      <c r="T219" s="217"/>
      <c r="U219" s="217"/>
      <c r="V219" s="217"/>
      <c r="W219" s="385"/>
      <c r="X219" s="385">
        <v>6.15</v>
      </c>
      <c r="Y219" s="217"/>
      <c r="Z219" s="217"/>
      <c r="AA219" s="217"/>
      <c r="AB219" s="217"/>
      <c r="AC219" s="396"/>
      <c r="AD219" s="397"/>
      <c r="AE219" s="397"/>
      <c r="AF219" s="397"/>
      <c r="AG219" s="397"/>
      <c r="AH219" s="397"/>
      <c r="AI219" s="397"/>
      <c r="AJ219" s="397"/>
      <c r="AK219" s="397"/>
      <c r="AL219" s="397"/>
      <c r="AM219" s="397"/>
      <c r="AN219" s="397"/>
      <c r="AO219" s="395"/>
      <c r="AP219" s="395"/>
      <c r="AQ219" s="395"/>
      <c r="AR219" s="395"/>
      <c r="AS219" s="168">
        <f t="shared" si="29"/>
        <v>0</v>
      </c>
      <c r="AT219" s="395"/>
      <c r="AU219" s="395"/>
      <c r="AV219" s="394"/>
      <c r="AW219" s="393">
        <v>6.15</v>
      </c>
      <c r="AX219" s="395"/>
      <c r="AY219" s="395"/>
      <c r="AZ219" s="395"/>
      <c r="BA219" s="395"/>
      <c r="BB219" s="395"/>
      <c r="BC219" s="106" t="s">
        <v>870</v>
      </c>
      <c r="BD219" s="89"/>
    </row>
    <row r="220" spans="1:56" s="367" customFormat="1" ht="94.5" outlineLevel="1" x14ac:dyDescent="0.25">
      <c r="A220" s="89">
        <v>11.2</v>
      </c>
      <c r="B220" s="389" t="s">
        <v>509</v>
      </c>
      <c r="C220" s="390" t="s">
        <v>53</v>
      </c>
      <c r="D220" s="391"/>
      <c r="E220" s="392"/>
      <c r="F220" s="354"/>
      <c r="G220" s="393">
        <v>4.01</v>
      </c>
      <c r="H220" s="91"/>
      <c r="I220" s="91"/>
      <c r="J220" s="91"/>
      <c r="K220" s="90"/>
      <c r="L220" s="89"/>
      <c r="M220" s="89"/>
      <c r="N220" s="89"/>
      <c r="O220" s="106" t="s">
        <v>740</v>
      </c>
      <c r="P220" s="217"/>
      <c r="Q220" s="217"/>
      <c r="R220" s="217"/>
      <c r="S220" s="217">
        <f t="shared" si="28"/>
        <v>0</v>
      </c>
      <c r="T220" s="217"/>
      <c r="U220" s="217"/>
      <c r="V220" s="217"/>
      <c r="W220" s="385"/>
      <c r="X220" s="385">
        <v>4.01</v>
      </c>
      <c r="Y220" s="217"/>
      <c r="Z220" s="217"/>
      <c r="AA220" s="217"/>
      <c r="AB220" s="217"/>
      <c r="AC220" s="396"/>
      <c r="AD220" s="397"/>
      <c r="AE220" s="397"/>
      <c r="AF220" s="397"/>
      <c r="AG220" s="397"/>
      <c r="AH220" s="397"/>
      <c r="AI220" s="397"/>
      <c r="AJ220" s="397"/>
      <c r="AK220" s="397"/>
      <c r="AL220" s="397"/>
      <c r="AM220" s="397"/>
      <c r="AN220" s="397"/>
      <c r="AO220" s="395"/>
      <c r="AP220" s="395"/>
      <c r="AQ220" s="395"/>
      <c r="AR220" s="395"/>
      <c r="AS220" s="168">
        <f t="shared" si="29"/>
        <v>0</v>
      </c>
      <c r="AT220" s="395"/>
      <c r="AU220" s="395"/>
      <c r="AV220" s="394"/>
      <c r="AW220" s="393">
        <v>4.01</v>
      </c>
      <c r="AX220" s="395"/>
      <c r="AY220" s="395"/>
      <c r="AZ220" s="395"/>
      <c r="BA220" s="395"/>
      <c r="BB220" s="395"/>
      <c r="BC220" s="106" t="s">
        <v>870</v>
      </c>
      <c r="BD220" s="89"/>
    </row>
    <row r="221" spans="1:56" s="367" customFormat="1" ht="63" outlineLevel="1" x14ac:dyDescent="0.25">
      <c r="A221" s="89">
        <v>11.3</v>
      </c>
      <c r="B221" s="389" t="s">
        <v>510</v>
      </c>
      <c r="C221" s="390" t="s">
        <v>53</v>
      </c>
      <c r="D221" s="391"/>
      <c r="E221" s="392"/>
      <c r="F221" s="354"/>
      <c r="G221" s="393">
        <v>14.57</v>
      </c>
      <c r="H221" s="91"/>
      <c r="I221" s="91"/>
      <c r="J221" s="91"/>
      <c r="K221" s="90"/>
      <c r="L221" s="89"/>
      <c r="M221" s="89"/>
      <c r="N221" s="89"/>
      <c r="O221" s="106" t="s">
        <v>612</v>
      </c>
      <c r="P221" s="217"/>
      <c r="Q221" s="217"/>
      <c r="R221" s="217"/>
      <c r="S221" s="217">
        <f t="shared" si="28"/>
        <v>0</v>
      </c>
      <c r="T221" s="217"/>
      <c r="U221" s="217"/>
      <c r="V221" s="217"/>
      <c r="W221" s="385"/>
      <c r="X221" s="385">
        <v>14.57</v>
      </c>
      <c r="Y221" s="217"/>
      <c r="Z221" s="217"/>
      <c r="AA221" s="217"/>
      <c r="AB221" s="217"/>
      <c r="AC221" s="396"/>
      <c r="AD221" s="397"/>
      <c r="AE221" s="397"/>
      <c r="AF221" s="397"/>
      <c r="AG221" s="397"/>
      <c r="AH221" s="397"/>
      <c r="AI221" s="397"/>
      <c r="AJ221" s="397"/>
      <c r="AK221" s="397"/>
      <c r="AL221" s="397"/>
      <c r="AM221" s="397"/>
      <c r="AN221" s="397"/>
      <c r="AO221" s="395"/>
      <c r="AP221" s="395"/>
      <c r="AQ221" s="395"/>
      <c r="AR221" s="395"/>
      <c r="AS221" s="168">
        <f t="shared" si="29"/>
        <v>0</v>
      </c>
      <c r="AT221" s="395"/>
      <c r="AU221" s="395"/>
      <c r="AV221" s="394"/>
      <c r="AW221" s="393">
        <v>14.57</v>
      </c>
      <c r="AX221" s="395"/>
      <c r="AY221" s="395"/>
      <c r="AZ221" s="395"/>
      <c r="BA221" s="395"/>
      <c r="BB221" s="395"/>
      <c r="BC221" s="106" t="s">
        <v>870</v>
      </c>
      <c r="BD221" s="89"/>
    </row>
    <row r="222" spans="1:56" s="367" customFormat="1" ht="63" outlineLevel="1" x14ac:dyDescent="0.25">
      <c r="A222" s="89">
        <v>11.4</v>
      </c>
      <c r="B222" s="389" t="s">
        <v>511</v>
      </c>
      <c r="C222" s="390" t="s">
        <v>53</v>
      </c>
      <c r="D222" s="391"/>
      <c r="E222" s="392"/>
      <c r="F222" s="354"/>
      <c r="G222" s="393">
        <v>6.14</v>
      </c>
      <c r="H222" s="91"/>
      <c r="I222" s="91"/>
      <c r="J222" s="91"/>
      <c r="K222" s="90"/>
      <c r="L222" s="89"/>
      <c r="M222" s="89"/>
      <c r="N222" s="89"/>
      <c r="O222" s="106" t="s">
        <v>612</v>
      </c>
      <c r="P222" s="217"/>
      <c r="Q222" s="217"/>
      <c r="R222" s="217"/>
      <c r="S222" s="217">
        <f t="shared" si="28"/>
        <v>0</v>
      </c>
      <c r="T222" s="217"/>
      <c r="U222" s="217"/>
      <c r="V222" s="217"/>
      <c r="W222" s="385"/>
      <c r="X222" s="385">
        <v>6.14</v>
      </c>
      <c r="Y222" s="217"/>
      <c r="Z222" s="217"/>
      <c r="AA222" s="217"/>
      <c r="AB222" s="217"/>
      <c r="AC222" s="396"/>
      <c r="AD222" s="397"/>
      <c r="AE222" s="397"/>
      <c r="AF222" s="397"/>
      <c r="AG222" s="397"/>
      <c r="AH222" s="397"/>
      <c r="AI222" s="397"/>
      <c r="AJ222" s="397"/>
      <c r="AK222" s="397"/>
      <c r="AL222" s="397"/>
      <c r="AM222" s="397"/>
      <c r="AN222" s="397"/>
      <c r="AO222" s="395"/>
      <c r="AP222" s="395"/>
      <c r="AQ222" s="395"/>
      <c r="AR222" s="395"/>
      <c r="AS222" s="168">
        <f t="shared" si="29"/>
        <v>0</v>
      </c>
      <c r="AT222" s="395"/>
      <c r="AU222" s="395"/>
      <c r="AV222" s="394"/>
      <c r="AW222" s="393">
        <v>6.14</v>
      </c>
      <c r="AX222" s="395"/>
      <c r="AY222" s="395"/>
      <c r="AZ222" s="395"/>
      <c r="BA222" s="395"/>
      <c r="BB222" s="395"/>
      <c r="BC222" s="106" t="s">
        <v>870</v>
      </c>
      <c r="BD222" s="89"/>
    </row>
    <row r="223" spans="1:56" s="364" customFormat="1" ht="31.5" outlineLevel="1" x14ac:dyDescent="0.25">
      <c r="A223" s="369">
        <v>12</v>
      </c>
      <c r="B223" s="369" t="s">
        <v>371</v>
      </c>
      <c r="C223" s="368" t="s">
        <v>52</v>
      </c>
      <c r="D223" s="369"/>
      <c r="E223" s="369"/>
      <c r="F223" s="369"/>
      <c r="G223" s="368">
        <v>32.369999999999997</v>
      </c>
      <c r="H223" s="369"/>
      <c r="I223" s="369"/>
      <c r="J223" s="369"/>
      <c r="K223" s="369"/>
      <c r="L223" s="369"/>
      <c r="M223" s="369"/>
      <c r="N223" s="369"/>
      <c r="O223" s="369"/>
      <c r="P223" s="369"/>
      <c r="Q223" s="369"/>
      <c r="R223" s="369"/>
      <c r="S223" s="217">
        <f t="shared" si="28"/>
        <v>0</v>
      </c>
      <c r="T223" s="369"/>
      <c r="U223" s="369"/>
      <c r="V223" s="369"/>
      <c r="W223" s="369"/>
      <c r="X223" s="369"/>
      <c r="Y223" s="369"/>
      <c r="Z223" s="369"/>
      <c r="AA223" s="369"/>
      <c r="AB223" s="369"/>
      <c r="AC223" s="369"/>
      <c r="AD223" s="369"/>
      <c r="AE223" s="369"/>
      <c r="AF223" s="369"/>
      <c r="AG223" s="369"/>
      <c r="AH223" s="369"/>
      <c r="AI223" s="369"/>
      <c r="AJ223" s="369"/>
      <c r="AK223" s="369"/>
      <c r="AL223" s="369"/>
      <c r="AM223" s="369"/>
      <c r="AN223" s="369"/>
      <c r="AO223" s="369"/>
      <c r="AP223" s="369"/>
      <c r="AQ223" s="369"/>
      <c r="AR223" s="369"/>
      <c r="AS223" s="168">
        <f t="shared" si="29"/>
        <v>0</v>
      </c>
      <c r="AT223" s="369"/>
      <c r="AU223" s="369"/>
      <c r="AV223" s="388"/>
      <c r="AW223" s="368"/>
      <c r="AX223" s="369"/>
      <c r="AY223" s="369"/>
      <c r="AZ223" s="369"/>
      <c r="BA223" s="369"/>
      <c r="BB223" s="369"/>
      <c r="BC223" s="483" t="s">
        <v>604</v>
      </c>
      <c r="BD223" s="484" t="s">
        <v>80</v>
      </c>
    </row>
    <row r="224" spans="1:56" s="490" customFormat="1" ht="47.25" outlineLevel="1" x14ac:dyDescent="0.25">
      <c r="A224" s="485">
        <v>12.1</v>
      </c>
      <c r="B224" s="402" t="s">
        <v>512</v>
      </c>
      <c r="C224" s="382" t="s">
        <v>53</v>
      </c>
      <c r="D224" s="410"/>
      <c r="E224" s="410"/>
      <c r="F224" s="410"/>
      <c r="G224" s="411">
        <v>12.7</v>
      </c>
      <c r="H224" s="487"/>
      <c r="I224" s="487"/>
      <c r="J224" s="487"/>
      <c r="K224" s="488"/>
      <c r="L224" s="485"/>
      <c r="M224" s="485"/>
      <c r="N224" s="485"/>
      <c r="O224" s="483" t="s">
        <v>599</v>
      </c>
      <c r="P224" s="217"/>
      <c r="Q224" s="217"/>
      <c r="R224" s="217"/>
      <c r="S224" s="217">
        <f t="shared" si="28"/>
        <v>0</v>
      </c>
      <c r="T224" s="217"/>
      <c r="U224" s="217"/>
      <c r="V224" s="217"/>
      <c r="W224" s="411"/>
      <c r="X224" s="411">
        <v>12.7</v>
      </c>
      <c r="Y224" s="217"/>
      <c r="Z224" s="217"/>
      <c r="AA224" s="217"/>
      <c r="AB224" s="217"/>
      <c r="AC224" s="218"/>
      <c r="AD224" s="219"/>
      <c r="AE224" s="219"/>
      <c r="AF224" s="219"/>
      <c r="AG224" s="219"/>
      <c r="AH224" s="219"/>
      <c r="AI224" s="219"/>
      <c r="AJ224" s="219"/>
      <c r="AK224" s="219"/>
      <c r="AL224" s="219"/>
      <c r="AM224" s="219"/>
      <c r="AN224" s="219"/>
      <c r="AO224" s="217"/>
      <c r="AP224" s="217"/>
      <c r="AQ224" s="217"/>
      <c r="AR224" s="217"/>
      <c r="AS224" s="168">
        <f t="shared" si="29"/>
        <v>0</v>
      </c>
      <c r="AT224" s="217"/>
      <c r="AU224" s="217"/>
      <c r="AV224" s="489"/>
      <c r="AW224" s="585">
        <v>12.7</v>
      </c>
      <c r="AX224" s="217"/>
      <c r="AY224" s="217"/>
      <c r="AZ224" s="217"/>
      <c r="BA224" s="217"/>
      <c r="BB224" s="217"/>
      <c r="BC224" s="483"/>
      <c r="BD224" s="484" t="s">
        <v>80</v>
      </c>
    </row>
    <row r="225" spans="1:56" s="490" customFormat="1" ht="47.25" outlineLevel="1" x14ac:dyDescent="0.25">
      <c r="A225" s="485">
        <v>12.2</v>
      </c>
      <c r="B225" s="402" t="s">
        <v>513</v>
      </c>
      <c r="C225" s="382" t="s">
        <v>53</v>
      </c>
      <c r="D225" s="410"/>
      <c r="E225" s="410"/>
      <c r="F225" s="410"/>
      <c r="G225" s="412">
        <v>11.34</v>
      </c>
      <c r="H225" s="487"/>
      <c r="I225" s="487"/>
      <c r="J225" s="487"/>
      <c r="K225" s="488"/>
      <c r="L225" s="485"/>
      <c r="M225" s="485"/>
      <c r="N225" s="485"/>
      <c r="O225" s="483" t="s">
        <v>590</v>
      </c>
      <c r="P225" s="217"/>
      <c r="Q225" s="217"/>
      <c r="R225" s="217"/>
      <c r="S225" s="217">
        <f t="shared" si="28"/>
        <v>0</v>
      </c>
      <c r="T225" s="217"/>
      <c r="U225" s="217"/>
      <c r="V225" s="217"/>
      <c r="W225" s="412"/>
      <c r="X225" s="412">
        <v>11.34</v>
      </c>
      <c r="Y225" s="217"/>
      <c r="Z225" s="217"/>
      <c r="AA225" s="217"/>
      <c r="AB225" s="217"/>
      <c r="AC225" s="218"/>
      <c r="AD225" s="219"/>
      <c r="AE225" s="219"/>
      <c r="AF225" s="219"/>
      <c r="AG225" s="219"/>
      <c r="AH225" s="219"/>
      <c r="AI225" s="219"/>
      <c r="AJ225" s="219"/>
      <c r="AK225" s="219"/>
      <c r="AL225" s="219"/>
      <c r="AM225" s="219"/>
      <c r="AN225" s="219"/>
      <c r="AO225" s="217"/>
      <c r="AP225" s="217"/>
      <c r="AQ225" s="217"/>
      <c r="AR225" s="217"/>
      <c r="AS225" s="168">
        <f t="shared" si="29"/>
        <v>0</v>
      </c>
      <c r="AT225" s="217"/>
      <c r="AU225" s="217"/>
      <c r="AV225" s="489"/>
      <c r="AW225" s="495">
        <v>11.34</v>
      </c>
      <c r="AX225" s="217"/>
      <c r="AY225" s="217"/>
      <c r="AZ225" s="217"/>
      <c r="BA225" s="217"/>
      <c r="BB225" s="217"/>
      <c r="BC225" s="483"/>
      <c r="BD225" s="484" t="s">
        <v>80</v>
      </c>
    </row>
    <row r="226" spans="1:56" s="490" customFormat="1" ht="63" outlineLevel="1" x14ac:dyDescent="0.25">
      <c r="A226" s="485">
        <v>12.3</v>
      </c>
      <c r="B226" s="402" t="s">
        <v>514</v>
      </c>
      <c r="C226" s="382" t="s">
        <v>53</v>
      </c>
      <c r="D226" s="410"/>
      <c r="E226" s="410"/>
      <c r="F226" s="410"/>
      <c r="G226" s="412">
        <v>1.1299999999999999</v>
      </c>
      <c r="H226" s="487"/>
      <c r="I226" s="487"/>
      <c r="J226" s="487"/>
      <c r="K226" s="488"/>
      <c r="L226" s="485"/>
      <c r="M226" s="485"/>
      <c r="N226" s="485"/>
      <c r="O226" s="483" t="s">
        <v>597</v>
      </c>
      <c r="P226" s="217"/>
      <c r="Q226" s="217"/>
      <c r="R226" s="217"/>
      <c r="S226" s="217">
        <f t="shared" si="28"/>
        <v>0</v>
      </c>
      <c r="T226" s="217"/>
      <c r="U226" s="217"/>
      <c r="V226" s="217"/>
      <c r="W226" s="412"/>
      <c r="X226" s="412">
        <v>1.1299999999999999</v>
      </c>
      <c r="Y226" s="217"/>
      <c r="Z226" s="217"/>
      <c r="AA226" s="217"/>
      <c r="AB226" s="217"/>
      <c r="AC226" s="218"/>
      <c r="AD226" s="219"/>
      <c r="AE226" s="219"/>
      <c r="AF226" s="219"/>
      <c r="AG226" s="219"/>
      <c r="AH226" s="219"/>
      <c r="AI226" s="219"/>
      <c r="AJ226" s="219"/>
      <c r="AK226" s="219"/>
      <c r="AL226" s="219"/>
      <c r="AM226" s="219"/>
      <c r="AN226" s="219"/>
      <c r="AO226" s="217"/>
      <c r="AP226" s="217"/>
      <c r="AQ226" s="217"/>
      <c r="AR226" s="217"/>
      <c r="AS226" s="168">
        <f t="shared" si="29"/>
        <v>0</v>
      </c>
      <c r="AT226" s="217"/>
      <c r="AU226" s="217"/>
      <c r="AV226" s="489"/>
      <c r="AW226" s="495">
        <v>1.1299999999999999</v>
      </c>
      <c r="AX226" s="217"/>
      <c r="AY226" s="217"/>
      <c r="AZ226" s="217"/>
      <c r="BA226" s="217"/>
      <c r="BB226" s="217"/>
      <c r="BC226" s="483"/>
      <c r="BD226" s="484" t="s">
        <v>80</v>
      </c>
    </row>
    <row r="227" spans="1:56" s="490" customFormat="1" ht="63" outlineLevel="1" x14ac:dyDescent="0.25">
      <c r="A227" s="485">
        <v>12.4</v>
      </c>
      <c r="B227" s="402" t="s">
        <v>515</v>
      </c>
      <c r="C227" s="382" t="s">
        <v>53</v>
      </c>
      <c r="D227" s="410"/>
      <c r="E227" s="410"/>
      <c r="F227" s="410"/>
      <c r="G227" s="412">
        <v>7.2</v>
      </c>
      <c r="H227" s="487"/>
      <c r="I227" s="487"/>
      <c r="J227" s="487"/>
      <c r="K227" s="488"/>
      <c r="L227" s="485"/>
      <c r="M227" s="485"/>
      <c r="N227" s="485"/>
      <c r="O227" s="483" t="s">
        <v>597</v>
      </c>
      <c r="P227" s="217"/>
      <c r="Q227" s="217"/>
      <c r="R227" s="217"/>
      <c r="S227" s="217">
        <f t="shared" si="28"/>
        <v>0</v>
      </c>
      <c r="T227" s="217"/>
      <c r="U227" s="217"/>
      <c r="V227" s="217"/>
      <c r="W227" s="412"/>
      <c r="X227" s="412">
        <v>7.2</v>
      </c>
      <c r="Y227" s="217"/>
      <c r="Z227" s="217"/>
      <c r="AA227" s="217"/>
      <c r="AB227" s="217"/>
      <c r="AC227" s="218"/>
      <c r="AD227" s="219"/>
      <c r="AE227" s="219"/>
      <c r="AF227" s="219"/>
      <c r="AG227" s="219"/>
      <c r="AH227" s="219"/>
      <c r="AI227" s="219"/>
      <c r="AJ227" s="219"/>
      <c r="AK227" s="219"/>
      <c r="AL227" s="219"/>
      <c r="AM227" s="219"/>
      <c r="AN227" s="219"/>
      <c r="AO227" s="217"/>
      <c r="AP227" s="217"/>
      <c r="AQ227" s="217"/>
      <c r="AR227" s="217"/>
      <c r="AS227" s="168">
        <f t="shared" si="29"/>
        <v>0</v>
      </c>
      <c r="AT227" s="217"/>
      <c r="AU227" s="217"/>
      <c r="AV227" s="489"/>
      <c r="AW227" s="495">
        <v>7.2</v>
      </c>
      <c r="AX227" s="217"/>
      <c r="AY227" s="217"/>
      <c r="AZ227" s="217"/>
      <c r="BA227" s="217"/>
      <c r="BB227" s="217"/>
      <c r="BC227" s="483"/>
      <c r="BD227" s="484" t="s">
        <v>80</v>
      </c>
    </row>
    <row r="228" spans="1:56" s="399" customFormat="1" ht="31.5" outlineLevel="1" x14ac:dyDescent="0.25">
      <c r="A228" s="368">
        <v>13</v>
      </c>
      <c r="B228" s="388" t="s">
        <v>516</v>
      </c>
      <c r="C228" s="368" t="s">
        <v>52</v>
      </c>
      <c r="D228" s="368"/>
      <c r="E228" s="368"/>
      <c r="F228" s="368"/>
      <c r="G228" s="482">
        <f>G229+G230</f>
        <v>26.05</v>
      </c>
      <c r="H228" s="482"/>
      <c r="I228" s="482"/>
      <c r="J228" s="482"/>
      <c r="K228" s="482"/>
      <c r="L228" s="482"/>
      <c r="M228" s="482"/>
      <c r="N228" s="482"/>
      <c r="O228" s="482"/>
      <c r="P228" s="482"/>
      <c r="Q228" s="482"/>
      <c r="R228" s="482"/>
      <c r="S228" s="217">
        <f t="shared" si="28"/>
        <v>0</v>
      </c>
      <c r="T228" s="482"/>
      <c r="U228" s="482"/>
      <c r="V228" s="482"/>
      <c r="W228" s="482"/>
      <c r="X228" s="482"/>
      <c r="Y228" s="482"/>
      <c r="Z228" s="482"/>
      <c r="AA228" s="482"/>
      <c r="AB228" s="482"/>
      <c r="AC228" s="482"/>
      <c r="AD228" s="482"/>
      <c r="AE228" s="482"/>
      <c r="AF228" s="482"/>
      <c r="AG228" s="482"/>
      <c r="AH228" s="482"/>
      <c r="AI228" s="482"/>
      <c r="AJ228" s="482"/>
      <c r="AK228" s="482"/>
      <c r="AL228" s="482"/>
      <c r="AM228" s="482"/>
      <c r="AN228" s="482"/>
      <c r="AO228" s="482"/>
      <c r="AP228" s="482"/>
      <c r="AQ228" s="482"/>
      <c r="AR228" s="482"/>
      <c r="AS228" s="168">
        <f t="shared" si="29"/>
        <v>0</v>
      </c>
      <c r="AT228" s="482"/>
      <c r="AU228" s="482"/>
      <c r="AV228" s="482"/>
      <c r="AW228" s="482"/>
      <c r="AX228" s="368"/>
      <c r="AY228" s="368"/>
      <c r="AZ228" s="368"/>
      <c r="BA228" s="368"/>
      <c r="BB228" s="368"/>
      <c r="BC228" s="483" t="s">
        <v>871</v>
      </c>
      <c r="BD228" s="484"/>
    </row>
    <row r="229" spans="1:56" s="490" customFormat="1" ht="94.5" outlineLevel="1" x14ac:dyDescent="0.25">
      <c r="A229" s="485">
        <v>13.1</v>
      </c>
      <c r="B229" s="402" t="s">
        <v>605</v>
      </c>
      <c r="C229" s="382" t="s">
        <v>53</v>
      </c>
      <c r="D229" s="410"/>
      <c r="E229" s="410"/>
      <c r="F229" s="486"/>
      <c r="G229" s="382">
        <v>20.91</v>
      </c>
      <c r="H229" s="487"/>
      <c r="I229" s="487"/>
      <c r="J229" s="487"/>
      <c r="K229" s="488"/>
      <c r="L229" s="485"/>
      <c r="M229" s="485"/>
      <c r="N229" s="485"/>
      <c r="O229" s="483" t="s">
        <v>606</v>
      </c>
      <c r="P229" s="217"/>
      <c r="Q229" s="217"/>
      <c r="R229" s="217"/>
      <c r="S229" s="217">
        <f t="shared" si="28"/>
        <v>0</v>
      </c>
      <c r="T229" s="217"/>
      <c r="U229" s="217"/>
      <c r="V229" s="217"/>
      <c r="W229" s="412"/>
      <c r="X229" s="382">
        <v>20.91</v>
      </c>
      <c r="Y229" s="217"/>
      <c r="Z229" s="217"/>
      <c r="AA229" s="217"/>
      <c r="AB229" s="217"/>
      <c r="AC229" s="218"/>
      <c r="AD229" s="219"/>
      <c r="AE229" s="219"/>
      <c r="AF229" s="219"/>
      <c r="AG229" s="219"/>
      <c r="AH229" s="219"/>
      <c r="AI229" s="219"/>
      <c r="AJ229" s="219"/>
      <c r="AK229" s="219"/>
      <c r="AL229" s="219"/>
      <c r="AM229" s="219"/>
      <c r="AN229" s="219"/>
      <c r="AO229" s="217"/>
      <c r="AP229" s="217"/>
      <c r="AQ229" s="217"/>
      <c r="AR229" s="217"/>
      <c r="AS229" s="168">
        <f t="shared" si="29"/>
        <v>0</v>
      </c>
      <c r="AT229" s="217"/>
      <c r="AU229" s="217"/>
      <c r="AV229" s="489"/>
      <c r="AW229" s="481">
        <v>20.91</v>
      </c>
      <c r="AX229" s="377"/>
      <c r="AY229" s="217"/>
      <c r="AZ229" s="217"/>
      <c r="BA229" s="217"/>
      <c r="BB229" s="217"/>
      <c r="BC229" s="483" t="s">
        <v>607</v>
      </c>
      <c r="BD229" s="484" t="s">
        <v>80</v>
      </c>
    </row>
    <row r="230" spans="1:56" s="490" customFormat="1" ht="110.25" outlineLevel="1" x14ac:dyDescent="0.25">
      <c r="A230" s="485">
        <v>13.2</v>
      </c>
      <c r="B230" s="402" t="s">
        <v>608</v>
      </c>
      <c r="C230" s="382" t="s">
        <v>53</v>
      </c>
      <c r="D230" s="410"/>
      <c r="E230" s="410"/>
      <c r="F230" s="486"/>
      <c r="G230" s="382">
        <v>5.14</v>
      </c>
      <c r="H230" s="487"/>
      <c r="I230" s="487"/>
      <c r="J230" s="487"/>
      <c r="K230" s="488"/>
      <c r="L230" s="485"/>
      <c r="M230" s="485"/>
      <c r="N230" s="485"/>
      <c r="O230" s="483" t="s">
        <v>609</v>
      </c>
      <c r="P230" s="217"/>
      <c r="Q230" s="217"/>
      <c r="R230" s="217"/>
      <c r="S230" s="217">
        <f t="shared" si="28"/>
        <v>0</v>
      </c>
      <c r="T230" s="217"/>
      <c r="U230" s="217"/>
      <c r="V230" s="217"/>
      <c r="W230" s="412"/>
      <c r="X230" s="382">
        <v>5.14</v>
      </c>
      <c r="Y230" s="217"/>
      <c r="Z230" s="217"/>
      <c r="AA230" s="217"/>
      <c r="AB230" s="217"/>
      <c r="AC230" s="218"/>
      <c r="AD230" s="219"/>
      <c r="AE230" s="219"/>
      <c r="AF230" s="219"/>
      <c r="AG230" s="219"/>
      <c r="AH230" s="219"/>
      <c r="AI230" s="219"/>
      <c r="AJ230" s="219"/>
      <c r="AK230" s="219"/>
      <c r="AL230" s="219"/>
      <c r="AM230" s="219"/>
      <c r="AN230" s="219"/>
      <c r="AO230" s="217"/>
      <c r="AP230" s="217"/>
      <c r="AQ230" s="217"/>
      <c r="AR230" s="217"/>
      <c r="AS230" s="168">
        <f t="shared" si="29"/>
        <v>0</v>
      </c>
      <c r="AT230" s="217"/>
      <c r="AU230" s="217"/>
      <c r="AV230" s="489"/>
      <c r="AW230" s="481">
        <v>5.14</v>
      </c>
      <c r="AX230" s="377"/>
      <c r="AY230" s="217"/>
      <c r="AZ230" s="217"/>
      <c r="BA230" s="217"/>
      <c r="BB230" s="217"/>
      <c r="BC230" s="483" t="s">
        <v>607</v>
      </c>
      <c r="BD230" s="484" t="s">
        <v>80</v>
      </c>
    </row>
    <row r="231" spans="1:56" s="364" customFormat="1" ht="31.5" outlineLevel="1" x14ac:dyDescent="0.25">
      <c r="A231" s="369">
        <v>14</v>
      </c>
      <c r="B231" s="369" t="s">
        <v>527</v>
      </c>
      <c r="C231" s="368" t="s">
        <v>52</v>
      </c>
      <c r="D231" s="369"/>
      <c r="E231" s="369"/>
      <c r="F231" s="369"/>
      <c r="G231" s="491">
        <v>37.86</v>
      </c>
      <c r="H231" s="492"/>
      <c r="I231" s="492"/>
      <c r="J231" s="492"/>
      <c r="K231" s="492"/>
      <c r="L231" s="492"/>
      <c r="M231" s="492"/>
      <c r="N231" s="492"/>
      <c r="O231" s="493"/>
      <c r="P231" s="492"/>
      <c r="Q231" s="492"/>
      <c r="R231" s="492"/>
      <c r="S231" s="217">
        <f t="shared" si="28"/>
        <v>0</v>
      </c>
      <c r="T231" s="492"/>
      <c r="U231" s="492"/>
      <c r="V231" s="492"/>
      <c r="W231" s="492"/>
      <c r="X231" s="492"/>
      <c r="Y231" s="492"/>
      <c r="Z231" s="492"/>
      <c r="AA231" s="492"/>
      <c r="AB231" s="492"/>
      <c r="AC231" s="492"/>
      <c r="AD231" s="492"/>
      <c r="AE231" s="492"/>
      <c r="AF231" s="492"/>
      <c r="AG231" s="492"/>
      <c r="AH231" s="492"/>
      <c r="AI231" s="492"/>
      <c r="AJ231" s="492"/>
      <c r="AK231" s="492"/>
      <c r="AL231" s="492"/>
      <c r="AM231" s="492"/>
      <c r="AN231" s="492"/>
      <c r="AO231" s="492"/>
      <c r="AP231" s="492"/>
      <c r="AQ231" s="492"/>
      <c r="AR231" s="492"/>
      <c r="AS231" s="168">
        <f t="shared" si="29"/>
        <v>0</v>
      </c>
      <c r="AT231" s="492"/>
      <c r="AU231" s="492"/>
      <c r="AV231" s="494"/>
      <c r="AW231" s="491"/>
      <c r="AX231" s="369"/>
      <c r="AY231" s="369"/>
      <c r="AZ231" s="369"/>
      <c r="BA231" s="369"/>
      <c r="BB231" s="369"/>
      <c r="BC231" s="483" t="s">
        <v>604</v>
      </c>
      <c r="BD231" s="484" t="s">
        <v>80</v>
      </c>
    </row>
    <row r="232" spans="1:56" s="490" customFormat="1" ht="47.25" outlineLevel="1" x14ac:dyDescent="0.25">
      <c r="A232" s="485">
        <v>14.1</v>
      </c>
      <c r="B232" s="413" t="s">
        <v>517</v>
      </c>
      <c r="C232" s="382" t="s">
        <v>53</v>
      </c>
      <c r="D232" s="410"/>
      <c r="E232" s="410"/>
      <c r="F232" s="410"/>
      <c r="G232" s="412">
        <v>6.15</v>
      </c>
      <c r="H232" s="487"/>
      <c r="I232" s="487"/>
      <c r="J232" s="487"/>
      <c r="K232" s="488"/>
      <c r="L232" s="485"/>
      <c r="M232" s="485"/>
      <c r="N232" s="485"/>
      <c r="O232" s="483" t="s">
        <v>599</v>
      </c>
      <c r="P232" s="217"/>
      <c r="Q232" s="217"/>
      <c r="R232" s="217"/>
      <c r="S232" s="217">
        <f t="shared" si="28"/>
        <v>0</v>
      </c>
      <c r="T232" s="217"/>
      <c r="U232" s="217"/>
      <c r="V232" s="217"/>
      <c r="W232" s="412"/>
      <c r="X232" s="412">
        <v>6.15</v>
      </c>
      <c r="Y232" s="217"/>
      <c r="Z232" s="217"/>
      <c r="AA232" s="217"/>
      <c r="AB232" s="217"/>
      <c r="AC232" s="218"/>
      <c r="AD232" s="219"/>
      <c r="AE232" s="219"/>
      <c r="AF232" s="219"/>
      <c r="AG232" s="219"/>
      <c r="AH232" s="219"/>
      <c r="AI232" s="219"/>
      <c r="AJ232" s="219"/>
      <c r="AK232" s="219"/>
      <c r="AL232" s="219"/>
      <c r="AM232" s="219"/>
      <c r="AN232" s="219"/>
      <c r="AO232" s="217"/>
      <c r="AP232" s="217"/>
      <c r="AQ232" s="217"/>
      <c r="AR232" s="217"/>
      <c r="AS232" s="168">
        <f t="shared" si="29"/>
        <v>0</v>
      </c>
      <c r="AT232" s="217"/>
      <c r="AU232" s="217"/>
      <c r="AV232" s="414"/>
      <c r="AW232" s="495">
        <v>6.15</v>
      </c>
      <c r="AX232" s="217"/>
      <c r="AY232" s="217"/>
      <c r="AZ232" s="217"/>
      <c r="BA232" s="217"/>
      <c r="BB232" s="217"/>
      <c r="BC232" s="483" t="s">
        <v>607</v>
      </c>
      <c r="BD232" s="484"/>
    </row>
    <row r="233" spans="1:56" s="490" customFormat="1" ht="47.25" outlineLevel="1" x14ac:dyDescent="0.25">
      <c r="A233" s="485">
        <v>14.2</v>
      </c>
      <c r="B233" s="413" t="s">
        <v>518</v>
      </c>
      <c r="C233" s="382" t="s">
        <v>53</v>
      </c>
      <c r="D233" s="410"/>
      <c r="E233" s="410"/>
      <c r="F233" s="410"/>
      <c r="G233" s="415">
        <v>14.57</v>
      </c>
      <c r="H233" s="487"/>
      <c r="I233" s="487"/>
      <c r="J233" s="487"/>
      <c r="K233" s="488"/>
      <c r="L233" s="485"/>
      <c r="M233" s="485"/>
      <c r="N233" s="485"/>
      <c r="O233" s="483" t="s">
        <v>590</v>
      </c>
      <c r="P233" s="217"/>
      <c r="Q233" s="217"/>
      <c r="R233" s="217"/>
      <c r="S233" s="217">
        <f t="shared" si="28"/>
        <v>0</v>
      </c>
      <c r="T233" s="217"/>
      <c r="U233" s="217"/>
      <c r="V233" s="217"/>
      <c r="W233" s="415"/>
      <c r="X233" s="415">
        <v>14.57</v>
      </c>
      <c r="Y233" s="217"/>
      <c r="Z233" s="217"/>
      <c r="AA233" s="217"/>
      <c r="AB233" s="217"/>
      <c r="AC233" s="218"/>
      <c r="AD233" s="219"/>
      <c r="AE233" s="219"/>
      <c r="AF233" s="219"/>
      <c r="AG233" s="219"/>
      <c r="AH233" s="219"/>
      <c r="AI233" s="219"/>
      <c r="AJ233" s="219"/>
      <c r="AK233" s="219"/>
      <c r="AL233" s="219"/>
      <c r="AM233" s="219"/>
      <c r="AN233" s="219"/>
      <c r="AO233" s="217"/>
      <c r="AP233" s="217"/>
      <c r="AQ233" s="217"/>
      <c r="AR233" s="217"/>
      <c r="AS233" s="168">
        <f t="shared" si="29"/>
        <v>0</v>
      </c>
      <c r="AT233" s="217"/>
      <c r="AU233" s="217"/>
      <c r="AV233" s="416"/>
      <c r="AW233" s="496">
        <v>14.57</v>
      </c>
      <c r="AX233" s="217"/>
      <c r="AY233" s="217"/>
      <c r="AZ233" s="217"/>
      <c r="BA233" s="217"/>
      <c r="BB233" s="217"/>
      <c r="BC233" s="483" t="s">
        <v>607</v>
      </c>
      <c r="BD233" s="484"/>
    </row>
    <row r="234" spans="1:56" s="490" customFormat="1" ht="47.25" outlineLevel="1" x14ac:dyDescent="0.25">
      <c r="A234" s="485">
        <v>14.3</v>
      </c>
      <c r="B234" s="413" t="s">
        <v>519</v>
      </c>
      <c r="C234" s="382" t="s">
        <v>53</v>
      </c>
      <c r="D234" s="410"/>
      <c r="E234" s="410"/>
      <c r="F234" s="410"/>
      <c r="G234" s="415">
        <v>6.14</v>
      </c>
      <c r="H234" s="487"/>
      <c r="I234" s="487"/>
      <c r="J234" s="487"/>
      <c r="K234" s="488"/>
      <c r="L234" s="485"/>
      <c r="M234" s="485"/>
      <c r="N234" s="485"/>
      <c r="O234" s="497" t="s">
        <v>610</v>
      </c>
      <c r="P234" s="217"/>
      <c r="Q234" s="217"/>
      <c r="R234" s="217"/>
      <c r="S234" s="217">
        <f t="shared" si="28"/>
        <v>0</v>
      </c>
      <c r="T234" s="217"/>
      <c r="U234" s="217"/>
      <c r="V234" s="217"/>
      <c r="W234" s="415"/>
      <c r="X234" s="415">
        <v>6.14</v>
      </c>
      <c r="Y234" s="217"/>
      <c r="Z234" s="217"/>
      <c r="AA234" s="217"/>
      <c r="AB234" s="217"/>
      <c r="AC234" s="218"/>
      <c r="AD234" s="219"/>
      <c r="AE234" s="219"/>
      <c r="AF234" s="219"/>
      <c r="AG234" s="219"/>
      <c r="AH234" s="219"/>
      <c r="AI234" s="219"/>
      <c r="AJ234" s="219"/>
      <c r="AK234" s="219"/>
      <c r="AL234" s="219"/>
      <c r="AM234" s="219"/>
      <c r="AN234" s="219"/>
      <c r="AO234" s="217"/>
      <c r="AP234" s="217"/>
      <c r="AQ234" s="217"/>
      <c r="AR234" s="217"/>
      <c r="AS234" s="168">
        <f t="shared" si="29"/>
        <v>0</v>
      </c>
      <c r="AT234" s="217"/>
      <c r="AU234" s="217"/>
      <c r="AV234" s="416"/>
      <c r="AW234" s="496">
        <v>6.14</v>
      </c>
      <c r="AX234" s="217"/>
      <c r="AY234" s="217"/>
      <c r="AZ234" s="217"/>
      <c r="BA234" s="217"/>
      <c r="BB234" s="217"/>
      <c r="BC234" s="483" t="s">
        <v>607</v>
      </c>
      <c r="BD234" s="484"/>
    </row>
    <row r="235" spans="1:56" s="490" customFormat="1" ht="31.5" outlineLevel="1" x14ac:dyDescent="0.25">
      <c r="A235" s="485">
        <v>14.4</v>
      </c>
      <c r="B235" s="413" t="s">
        <v>520</v>
      </c>
      <c r="C235" s="382" t="s">
        <v>53</v>
      </c>
      <c r="D235" s="410"/>
      <c r="E235" s="410"/>
      <c r="F235" s="410"/>
      <c r="G235" s="415">
        <v>1</v>
      </c>
      <c r="H235" s="487"/>
      <c r="I235" s="487"/>
      <c r="J235" s="487"/>
      <c r="K235" s="488"/>
      <c r="L235" s="485"/>
      <c r="M235" s="485"/>
      <c r="N235" s="485"/>
      <c r="O235" s="483" t="s">
        <v>611</v>
      </c>
      <c r="P235" s="217"/>
      <c r="Q235" s="217"/>
      <c r="R235" s="217"/>
      <c r="S235" s="217">
        <f t="shared" si="28"/>
        <v>0</v>
      </c>
      <c r="T235" s="217"/>
      <c r="U235" s="217"/>
      <c r="V235" s="217"/>
      <c r="W235" s="415"/>
      <c r="X235" s="415">
        <v>1</v>
      </c>
      <c r="Y235" s="217"/>
      <c r="Z235" s="217"/>
      <c r="AA235" s="217"/>
      <c r="AB235" s="217"/>
      <c r="AC235" s="218"/>
      <c r="AD235" s="219"/>
      <c r="AE235" s="219"/>
      <c r="AF235" s="219"/>
      <c r="AG235" s="219"/>
      <c r="AH235" s="219"/>
      <c r="AI235" s="219"/>
      <c r="AJ235" s="219"/>
      <c r="AK235" s="219"/>
      <c r="AL235" s="219"/>
      <c r="AM235" s="219"/>
      <c r="AN235" s="219"/>
      <c r="AO235" s="217"/>
      <c r="AP235" s="217"/>
      <c r="AQ235" s="217"/>
      <c r="AR235" s="217"/>
      <c r="AS235" s="168">
        <f t="shared" si="29"/>
        <v>0</v>
      </c>
      <c r="AT235" s="217"/>
      <c r="AU235" s="217"/>
      <c r="AV235" s="416"/>
      <c r="AW235" s="496">
        <v>1</v>
      </c>
      <c r="AX235" s="217"/>
      <c r="AY235" s="217"/>
      <c r="AZ235" s="217"/>
      <c r="BA235" s="217"/>
      <c r="BB235" s="217"/>
      <c r="BC235" s="483" t="s">
        <v>607</v>
      </c>
      <c r="BD235" s="484"/>
    </row>
    <row r="236" spans="1:56" s="490" customFormat="1" ht="63" outlineLevel="1" x14ac:dyDescent="0.25">
      <c r="A236" s="485">
        <v>14.5</v>
      </c>
      <c r="B236" s="413" t="s">
        <v>521</v>
      </c>
      <c r="C236" s="382" t="s">
        <v>53</v>
      </c>
      <c r="D236" s="410"/>
      <c r="E236" s="410"/>
      <c r="F236" s="410"/>
      <c r="G236" s="415">
        <v>10</v>
      </c>
      <c r="H236" s="487"/>
      <c r="I236" s="487"/>
      <c r="J236" s="487"/>
      <c r="K236" s="488"/>
      <c r="L236" s="485"/>
      <c r="M236" s="485"/>
      <c r="N236" s="485"/>
      <c r="O236" s="483" t="s">
        <v>597</v>
      </c>
      <c r="P236" s="217"/>
      <c r="Q236" s="217"/>
      <c r="R236" s="217"/>
      <c r="S236" s="217">
        <f t="shared" si="28"/>
        <v>0</v>
      </c>
      <c r="T236" s="217"/>
      <c r="U236" s="217"/>
      <c r="V236" s="217"/>
      <c r="W236" s="415"/>
      <c r="X236" s="415">
        <v>10</v>
      </c>
      <c r="Y236" s="217"/>
      <c r="Z236" s="217"/>
      <c r="AA236" s="217"/>
      <c r="AB236" s="217"/>
      <c r="AC236" s="218"/>
      <c r="AD236" s="219"/>
      <c r="AE236" s="219"/>
      <c r="AF236" s="219"/>
      <c r="AG236" s="219"/>
      <c r="AH236" s="219"/>
      <c r="AI236" s="219"/>
      <c r="AJ236" s="219"/>
      <c r="AK236" s="219"/>
      <c r="AL236" s="219"/>
      <c r="AM236" s="219"/>
      <c r="AN236" s="219"/>
      <c r="AO236" s="217"/>
      <c r="AP236" s="217"/>
      <c r="AQ236" s="217"/>
      <c r="AR236" s="217"/>
      <c r="AS236" s="168">
        <f t="shared" si="29"/>
        <v>0</v>
      </c>
      <c r="AT236" s="217"/>
      <c r="AU236" s="217"/>
      <c r="AV236" s="416"/>
      <c r="AW236" s="496">
        <v>10</v>
      </c>
      <c r="AX236" s="217"/>
      <c r="AY236" s="217"/>
      <c r="AZ236" s="217"/>
      <c r="BA236" s="217"/>
      <c r="BB236" s="217"/>
      <c r="BC236" s="483" t="s">
        <v>607</v>
      </c>
      <c r="BD236" s="484"/>
    </row>
    <row r="237" spans="1:56" s="364" customFormat="1" ht="37.9" customHeight="1" outlineLevel="1" x14ac:dyDescent="0.25">
      <c r="A237" s="369">
        <v>15</v>
      </c>
      <c r="B237" s="369" t="s">
        <v>373</v>
      </c>
      <c r="C237" s="368" t="s">
        <v>52</v>
      </c>
      <c r="D237" s="369"/>
      <c r="E237" s="369"/>
      <c r="F237" s="369"/>
      <c r="G237" s="368">
        <v>57.24</v>
      </c>
      <c r="H237" s="369"/>
      <c r="I237" s="369"/>
      <c r="J237" s="369"/>
      <c r="K237" s="369"/>
      <c r="L237" s="369"/>
      <c r="M237" s="369"/>
      <c r="N237" s="369"/>
      <c r="O237" s="369"/>
      <c r="P237" s="369"/>
      <c r="Q237" s="369"/>
      <c r="R237" s="369"/>
      <c r="S237" s="217">
        <f t="shared" si="28"/>
        <v>0</v>
      </c>
      <c r="T237" s="369"/>
      <c r="U237" s="369"/>
      <c r="V237" s="369"/>
      <c r="W237" s="369"/>
      <c r="X237" s="369"/>
      <c r="Y237" s="369"/>
      <c r="Z237" s="369"/>
      <c r="AA237" s="369"/>
      <c r="AB237" s="369"/>
      <c r="AC237" s="369"/>
      <c r="AD237" s="369"/>
      <c r="AE237" s="369"/>
      <c r="AF237" s="369"/>
      <c r="AG237" s="369"/>
      <c r="AH237" s="369"/>
      <c r="AI237" s="369"/>
      <c r="AJ237" s="369"/>
      <c r="AK237" s="369"/>
      <c r="AL237" s="369"/>
      <c r="AM237" s="369"/>
      <c r="AN237" s="369"/>
      <c r="AO237" s="369"/>
      <c r="AP237" s="369"/>
      <c r="AQ237" s="369"/>
      <c r="AR237" s="369"/>
      <c r="AS237" s="168">
        <f t="shared" si="29"/>
        <v>0</v>
      </c>
      <c r="AT237" s="369"/>
      <c r="AU237" s="369"/>
      <c r="AV237" s="388"/>
      <c r="AW237" s="368"/>
      <c r="AX237" s="369"/>
      <c r="AY237" s="369"/>
      <c r="AZ237" s="369"/>
      <c r="BA237" s="369"/>
      <c r="BB237" s="369"/>
      <c r="BC237" s="483" t="s">
        <v>604</v>
      </c>
      <c r="BD237" s="484" t="s">
        <v>80</v>
      </c>
    </row>
    <row r="238" spans="1:56" s="490" customFormat="1" ht="47.25" outlineLevel="1" x14ac:dyDescent="0.25">
      <c r="A238" s="485">
        <v>15.1</v>
      </c>
      <c r="B238" s="417" t="s">
        <v>522</v>
      </c>
      <c r="C238" s="382" t="s">
        <v>53</v>
      </c>
      <c r="D238" s="418"/>
      <c r="E238" s="418"/>
      <c r="F238" s="418"/>
      <c r="G238" s="419">
        <v>12.7</v>
      </c>
      <c r="H238" s="487"/>
      <c r="I238" s="487"/>
      <c r="J238" s="487"/>
      <c r="K238" s="488"/>
      <c r="L238" s="485"/>
      <c r="M238" s="485"/>
      <c r="N238" s="485"/>
      <c r="O238" s="483" t="s">
        <v>599</v>
      </c>
      <c r="P238" s="217"/>
      <c r="Q238" s="217"/>
      <c r="R238" s="217"/>
      <c r="S238" s="217">
        <f t="shared" si="28"/>
        <v>0</v>
      </c>
      <c r="T238" s="217"/>
      <c r="U238" s="217"/>
      <c r="V238" s="217"/>
      <c r="W238" s="217"/>
      <c r="X238" s="419"/>
      <c r="Y238" s="419">
        <v>12.7</v>
      </c>
      <c r="Z238" s="217"/>
      <c r="AA238" s="217"/>
      <c r="AB238" s="217"/>
      <c r="AC238" s="218"/>
      <c r="AD238" s="219"/>
      <c r="AE238" s="219"/>
      <c r="AF238" s="219"/>
      <c r="AG238" s="219"/>
      <c r="AH238" s="219"/>
      <c r="AI238" s="219"/>
      <c r="AJ238" s="219"/>
      <c r="AK238" s="219"/>
      <c r="AL238" s="219"/>
      <c r="AM238" s="219"/>
      <c r="AN238" s="219"/>
      <c r="AO238" s="217"/>
      <c r="AP238" s="217"/>
      <c r="AQ238" s="217"/>
      <c r="AR238" s="217"/>
      <c r="AS238" s="168">
        <f t="shared" si="29"/>
        <v>0</v>
      </c>
      <c r="AT238" s="217"/>
      <c r="AU238" s="217"/>
      <c r="AV238" s="405"/>
      <c r="AW238" s="419"/>
      <c r="AX238" s="498">
        <v>12.7</v>
      </c>
      <c r="AY238" s="217"/>
      <c r="AZ238" s="217"/>
      <c r="BA238" s="217"/>
      <c r="BB238" s="217"/>
      <c r="BC238" s="483" t="s">
        <v>607</v>
      </c>
      <c r="BD238" s="484" t="s">
        <v>80</v>
      </c>
    </row>
    <row r="239" spans="1:56" s="490" customFormat="1" ht="47.25" outlineLevel="1" x14ac:dyDescent="0.25">
      <c r="A239" s="485">
        <v>15.2</v>
      </c>
      <c r="B239" s="417" t="s">
        <v>523</v>
      </c>
      <c r="C239" s="382" t="s">
        <v>53</v>
      </c>
      <c r="D239" s="418"/>
      <c r="E239" s="418"/>
      <c r="F239" s="418"/>
      <c r="G239" s="420">
        <v>11.34</v>
      </c>
      <c r="H239" s="487"/>
      <c r="I239" s="487"/>
      <c r="J239" s="487"/>
      <c r="K239" s="488"/>
      <c r="L239" s="485"/>
      <c r="M239" s="485"/>
      <c r="N239" s="485"/>
      <c r="O239" s="483" t="s">
        <v>590</v>
      </c>
      <c r="P239" s="217"/>
      <c r="Q239" s="217"/>
      <c r="R239" s="217"/>
      <c r="S239" s="217">
        <f t="shared" si="28"/>
        <v>0</v>
      </c>
      <c r="T239" s="217"/>
      <c r="U239" s="217"/>
      <c r="V239" s="217"/>
      <c r="W239" s="217"/>
      <c r="X239" s="420"/>
      <c r="Y239" s="420">
        <v>11.34</v>
      </c>
      <c r="Z239" s="217"/>
      <c r="AA239" s="217"/>
      <c r="AB239" s="217"/>
      <c r="AC239" s="218"/>
      <c r="AD239" s="219"/>
      <c r="AE239" s="219"/>
      <c r="AF239" s="219"/>
      <c r="AG239" s="219"/>
      <c r="AH239" s="219"/>
      <c r="AI239" s="219"/>
      <c r="AJ239" s="219"/>
      <c r="AK239" s="219"/>
      <c r="AL239" s="219"/>
      <c r="AM239" s="219"/>
      <c r="AN239" s="219"/>
      <c r="AO239" s="217"/>
      <c r="AP239" s="217"/>
      <c r="AQ239" s="217"/>
      <c r="AR239" s="217"/>
      <c r="AS239" s="168">
        <f t="shared" si="29"/>
        <v>0</v>
      </c>
      <c r="AT239" s="217"/>
      <c r="AU239" s="217"/>
      <c r="AV239" s="405"/>
      <c r="AW239" s="420"/>
      <c r="AX239" s="499">
        <v>11.34</v>
      </c>
      <c r="AY239" s="217"/>
      <c r="AZ239" s="217"/>
      <c r="BA239" s="217"/>
      <c r="BB239" s="217"/>
      <c r="BC239" s="483" t="s">
        <v>607</v>
      </c>
      <c r="BD239" s="484" t="s">
        <v>80</v>
      </c>
    </row>
    <row r="240" spans="1:56" s="490" customFormat="1" ht="47.25" outlineLevel="1" x14ac:dyDescent="0.25">
      <c r="A240" s="485">
        <v>15.3</v>
      </c>
      <c r="B240" s="421" t="s">
        <v>524</v>
      </c>
      <c r="C240" s="382" t="s">
        <v>53</v>
      </c>
      <c r="D240" s="418"/>
      <c r="E240" s="418"/>
      <c r="F240" s="418"/>
      <c r="G240" s="420">
        <v>16</v>
      </c>
      <c r="H240" s="487"/>
      <c r="I240" s="487"/>
      <c r="J240" s="487"/>
      <c r="K240" s="488"/>
      <c r="L240" s="485"/>
      <c r="M240" s="485"/>
      <c r="N240" s="485"/>
      <c r="O240" s="497" t="s">
        <v>610</v>
      </c>
      <c r="P240" s="217"/>
      <c r="Q240" s="217"/>
      <c r="R240" s="217"/>
      <c r="S240" s="217">
        <f t="shared" si="28"/>
        <v>0</v>
      </c>
      <c r="T240" s="217"/>
      <c r="U240" s="217"/>
      <c r="V240" s="217"/>
      <c r="W240" s="217"/>
      <c r="X240" s="420"/>
      <c r="Y240" s="420">
        <v>16</v>
      </c>
      <c r="Z240" s="217"/>
      <c r="AA240" s="217"/>
      <c r="AB240" s="217"/>
      <c r="AC240" s="218"/>
      <c r="AD240" s="219"/>
      <c r="AE240" s="219"/>
      <c r="AF240" s="219"/>
      <c r="AG240" s="219"/>
      <c r="AH240" s="219"/>
      <c r="AI240" s="219"/>
      <c r="AJ240" s="219"/>
      <c r="AK240" s="219"/>
      <c r="AL240" s="219"/>
      <c r="AM240" s="219"/>
      <c r="AN240" s="219"/>
      <c r="AO240" s="217"/>
      <c r="AP240" s="217"/>
      <c r="AQ240" s="217"/>
      <c r="AR240" s="217"/>
      <c r="AS240" s="168">
        <f t="shared" si="29"/>
        <v>0</v>
      </c>
      <c r="AT240" s="217"/>
      <c r="AU240" s="217"/>
      <c r="AV240" s="405"/>
      <c r="AW240" s="420"/>
      <c r="AX240" s="499">
        <v>16</v>
      </c>
      <c r="AY240" s="217"/>
      <c r="AZ240" s="217"/>
      <c r="BA240" s="217"/>
      <c r="BB240" s="217"/>
      <c r="BC240" s="483" t="s">
        <v>607</v>
      </c>
      <c r="BD240" s="484" t="s">
        <v>80</v>
      </c>
    </row>
    <row r="241" spans="1:56" s="490" customFormat="1" ht="47.25" outlineLevel="1" x14ac:dyDescent="0.25">
      <c r="A241" s="485">
        <v>15.4</v>
      </c>
      <c r="B241" s="417" t="s">
        <v>525</v>
      </c>
      <c r="C241" s="382" t="s">
        <v>53</v>
      </c>
      <c r="D241" s="418"/>
      <c r="E241" s="418"/>
      <c r="F241" s="418"/>
      <c r="G241" s="422">
        <v>10</v>
      </c>
      <c r="H241" s="487"/>
      <c r="I241" s="487"/>
      <c r="J241" s="487"/>
      <c r="K241" s="488"/>
      <c r="L241" s="485"/>
      <c r="M241" s="485"/>
      <c r="N241" s="485"/>
      <c r="O241" s="483" t="s">
        <v>611</v>
      </c>
      <c r="P241" s="217"/>
      <c r="Q241" s="217"/>
      <c r="R241" s="217"/>
      <c r="S241" s="217">
        <f t="shared" si="28"/>
        <v>0</v>
      </c>
      <c r="T241" s="217"/>
      <c r="U241" s="217"/>
      <c r="V241" s="217"/>
      <c r="W241" s="217"/>
      <c r="X241" s="422"/>
      <c r="Y241" s="422">
        <v>10</v>
      </c>
      <c r="Z241" s="217"/>
      <c r="AA241" s="217"/>
      <c r="AB241" s="217"/>
      <c r="AC241" s="218"/>
      <c r="AD241" s="219"/>
      <c r="AE241" s="219"/>
      <c r="AF241" s="219"/>
      <c r="AG241" s="219"/>
      <c r="AH241" s="219"/>
      <c r="AI241" s="219"/>
      <c r="AJ241" s="219"/>
      <c r="AK241" s="219"/>
      <c r="AL241" s="219"/>
      <c r="AM241" s="219"/>
      <c r="AN241" s="219"/>
      <c r="AO241" s="217"/>
      <c r="AP241" s="217"/>
      <c r="AQ241" s="217"/>
      <c r="AR241" s="217"/>
      <c r="AS241" s="168">
        <f t="shared" si="29"/>
        <v>0</v>
      </c>
      <c r="AT241" s="217"/>
      <c r="AU241" s="217"/>
      <c r="AV241" s="405"/>
      <c r="AW241" s="422"/>
      <c r="AX241" s="500">
        <v>10</v>
      </c>
      <c r="AY241" s="217"/>
      <c r="AZ241" s="217"/>
      <c r="BA241" s="217"/>
      <c r="BB241" s="217"/>
      <c r="BC241" s="483" t="s">
        <v>607</v>
      </c>
      <c r="BD241" s="484" t="s">
        <v>80</v>
      </c>
    </row>
    <row r="242" spans="1:56" s="490" customFormat="1" ht="63" outlineLevel="1" x14ac:dyDescent="0.25">
      <c r="A242" s="485">
        <v>15.5</v>
      </c>
      <c r="B242" s="421" t="s">
        <v>526</v>
      </c>
      <c r="C242" s="382" t="s">
        <v>53</v>
      </c>
      <c r="D242" s="418"/>
      <c r="E242" s="418"/>
      <c r="F242" s="418"/>
      <c r="G242" s="422">
        <v>7.2</v>
      </c>
      <c r="H242" s="487"/>
      <c r="I242" s="487"/>
      <c r="J242" s="487"/>
      <c r="K242" s="488"/>
      <c r="L242" s="485"/>
      <c r="M242" s="485"/>
      <c r="N242" s="485"/>
      <c r="O242" s="483" t="s">
        <v>597</v>
      </c>
      <c r="P242" s="217"/>
      <c r="Q242" s="217"/>
      <c r="R242" s="217"/>
      <c r="S242" s="217">
        <f t="shared" si="28"/>
        <v>0</v>
      </c>
      <c r="T242" s="217"/>
      <c r="U242" s="217"/>
      <c r="V242" s="217"/>
      <c r="W242" s="217"/>
      <c r="X242" s="422"/>
      <c r="Y242" s="422">
        <v>7.2</v>
      </c>
      <c r="Z242" s="217"/>
      <c r="AA242" s="217"/>
      <c r="AB242" s="217"/>
      <c r="AC242" s="218"/>
      <c r="AD242" s="219"/>
      <c r="AE242" s="219"/>
      <c r="AF242" s="219"/>
      <c r="AG242" s="219"/>
      <c r="AH242" s="219"/>
      <c r="AI242" s="219"/>
      <c r="AJ242" s="219"/>
      <c r="AK242" s="219"/>
      <c r="AL242" s="219"/>
      <c r="AM242" s="219"/>
      <c r="AN242" s="219"/>
      <c r="AO242" s="217"/>
      <c r="AP242" s="217"/>
      <c r="AQ242" s="217"/>
      <c r="AR242" s="217"/>
      <c r="AS242" s="168">
        <f t="shared" si="29"/>
        <v>0</v>
      </c>
      <c r="AT242" s="217"/>
      <c r="AU242" s="217"/>
      <c r="AV242" s="405"/>
      <c r="AW242" s="422"/>
      <c r="AX242" s="500">
        <v>7.2</v>
      </c>
      <c r="AY242" s="217"/>
      <c r="AZ242" s="217"/>
      <c r="BA242" s="217"/>
      <c r="BB242" s="217"/>
      <c r="BC242" s="483" t="s">
        <v>607</v>
      </c>
      <c r="BD242" s="484" t="s">
        <v>80</v>
      </c>
    </row>
    <row r="243" spans="1:56" s="364" customFormat="1" ht="31.5" outlineLevel="1" x14ac:dyDescent="0.25">
      <c r="A243" s="369">
        <v>15</v>
      </c>
      <c r="B243" s="369" t="s">
        <v>372</v>
      </c>
      <c r="C243" s="368" t="s">
        <v>52</v>
      </c>
      <c r="D243" s="369"/>
      <c r="E243" s="369"/>
      <c r="F243" s="369"/>
      <c r="G243" s="368">
        <v>27.86</v>
      </c>
      <c r="H243" s="369"/>
      <c r="I243" s="369"/>
      <c r="J243" s="369"/>
      <c r="K243" s="369"/>
      <c r="L243" s="369"/>
      <c r="M243" s="369"/>
      <c r="N243" s="369"/>
      <c r="O243" s="369"/>
      <c r="P243" s="369"/>
      <c r="Q243" s="369"/>
      <c r="R243" s="369"/>
      <c r="S243" s="217">
        <f t="shared" si="28"/>
        <v>0</v>
      </c>
      <c r="T243" s="369"/>
      <c r="U243" s="369"/>
      <c r="V243" s="369"/>
      <c r="W243" s="369"/>
      <c r="X243" s="369"/>
      <c r="Y243" s="369"/>
      <c r="Z243" s="369"/>
      <c r="AA243" s="369"/>
      <c r="AB243" s="369"/>
      <c r="AC243" s="369"/>
      <c r="AD243" s="369"/>
      <c r="AE243" s="369"/>
      <c r="AF243" s="369"/>
      <c r="AG243" s="369"/>
      <c r="AH243" s="369"/>
      <c r="AI243" s="369"/>
      <c r="AJ243" s="369"/>
      <c r="AK243" s="369"/>
      <c r="AL243" s="369"/>
      <c r="AM243" s="369"/>
      <c r="AN243" s="369"/>
      <c r="AO243" s="369"/>
      <c r="AP243" s="369"/>
      <c r="AQ243" s="369"/>
      <c r="AR243" s="369"/>
      <c r="AS243" s="168">
        <f t="shared" si="29"/>
        <v>0</v>
      </c>
      <c r="AT243" s="369"/>
      <c r="AU243" s="369"/>
      <c r="AV243" s="388"/>
      <c r="AW243" s="368"/>
      <c r="AX243" s="369"/>
      <c r="AY243" s="369"/>
      <c r="AZ243" s="369"/>
      <c r="BA243" s="369"/>
      <c r="BB243" s="369"/>
      <c r="BC243" s="483" t="s">
        <v>604</v>
      </c>
      <c r="BD243" s="484"/>
    </row>
    <row r="244" spans="1:56" s="490" customFormat="1" ht="63" outlineLevel="1" x14ac:dyDescent="0.25">
      <c r="A244" s="485">
        <v>15.1</v>
      </c>
      <c r="B244" s="417" t="s">
        <v>528</v>
      </c>
      <c r="C244" s="382" t="s">
        <v>53</v>
      </c>
      <c r="D244" s="418"/>
      <c r="E244" s="418"/>
      <c r="F244" s="418"/>
      <c r="G244" s="422">
        <v>6.15</v>
      </c>
      <c r="H244" s="487"/>
      <c r="I244" s="487"/>
      <c r="J244" s="487"/>
      <c r="K244" s="488"/>
      <c r="L244" s="485"/>
      <c r="M244" s="485"/>
      <c r="N244" s="485"/>
      <c r="O244" s="483" t="s">
        <v>612</v>
      </c>
      <c r="P244" s="217"/>
      <c r="Q244" s="217"/>
      <c r="R244" s="217"/>
      <c r="S244" s="217">
        <f t="shared" si="28"/>
        <v>0</v>
      </c>
      <c r="T244" s="217"/>
      <c r="U244" s="217"/>
      <c r="V244" s="217"/>
      <c r="W244" s="217"/>
      <c r="X244" s="422"/>
      <c r="Y244" s="422">
        <v>6.15</v>
      </c>
      <c r="Z244" s="217"/>
      <c r="AA244" s="217"/>
      <c r="AB244" s="217"/>
      <c r="AC244" s="218"/>
      <c r="AD244" s="219"/>
      <c r="AE244" s="219"/>
      <c r="AF244" s="219"/>
      <c r="AG244" s="219"/>
      <c r="AH244" s="219"/>
      <c r="AI244" s="219"/>
      <c r="AJ244" s="219"/>
      <c r="AK244" s="219"/>
      <c r="AL244" s="219"/>
      <c r="AM244" s="219"/>
      <c r="AN244" s="219"/>
      <c r="AO244" s="217"/>
      <c r="AP244" s="217"/>
      <c r="AQ244" s="217"/>
      <c r="AR244" s="217"/>
      <c r="AS244" s="168">
        <f t="shared" si="29"/>
        <v>0</v>
      </c>
      <c r="AT244" s="217"/>
      <c r="AU244" s="217"/>
      <c r="AV244" s="405"/>
      <c r="AW244" s="422"/>
      <c r="AX244" s="500">
        <v>6.15</v>
      </c>
      <c r="AY244" s="217"/>
      <c r="AZ244" s="217"/>
      <c r="BA244" s="217"/>
      <c r="BB244" s="217"/>
      <c r="BC244" s="483" t="s">
        <v>607</v>
      </c>
      <c r="BD244" s="484" t="s">
        <v>80</v>
      </c>
    </row>
    <row r="245" spans="1:56" s="490" customFormat="1" ht="63" outlineLevel="1" x14ac:dyDescent="0.25">
      <c r="A245" s="485">
        <v>15.2</v>
      </c>
      <c r="B245" s="417" t="s">
        <v>529</v>
      </c>
      <c r="C245" s="382" t="s">
        <v>53</v>
      </c>
      <c r="D245" s="418"/>
      <c r="E245" s="418"/>
      <c r="F245" s="418"/>
      <c r="G245" s="422">
        <v>14.57</v>
      </c>
      <c r="H245" s="487"/>
      <c r="I245" s="487"/>
      <c r="J245" s="487"/>
      <c r="K245" s="488"/>
      <c r="L245" s="485"/>
      <c r="M245" s="485"/>
      <c r="N245" s="485"/>
      <c r="O245" s="483" t="s">
        <v>612</v>
      </c>
      <c r="P245" s="217"/>
      <c r="Q245" s="217"/>
      <c r="R245" s="217"/>
      <c r="S245" s="217">
        <f t="shared" si="28"/>
        <v>0</v>
      </c>
      <c r="T245" s="217"/>
      <c r="U245" s="217"/>
      <c r="V245" s="217"/>
      <c r="W245" s="217"/>
      <c r="X245" s="422"/>
      <c r="Y245" s="422">
        <v>14.57</v>
      </c>
      <c r="Z245" s="217"/>
      <c r="AA245" s="217"/>
      <c r="AB245" s="217"/>
      <c r="AC245" s="218"/>
      <c r="AD245" s="219"/>
      <c r="AE245" s="219"/>
      <c r="AF245" s="219"/>
      <c r="AG245" s="219"/>
      <c r="AH245" s="219"/>
      <c r="AI245" s="219"/>
      <c r="AJ245" s="219"/>
      <c r="AK245" s="219"/>
      <c r="AL245" s="219"/>
      <c r="AM245" s="219"/>
      <c r="AN245" s="219"/>
      <c r="AO245" s="217"/>
      <c r="AP245" s="217"/>
      <c r="AQ245" s="217"/>
      <c r="AR245" s="217"/>
      <c r="AS245" s="168">
        <f t="shared" si="29"/>
        <v>0</v>
      </c>
      <c r="AT245" s="217"/>
      <c r="AU245" s="217"/>
      <c r="AV245" s="405"/>
      <c r="AW245" s="422"/>
      <c r="AX245" s="500">
        <v>14.57</v>
      </c>
      <c r="AY245" s="217"/>
      <c r="AZ245" s="217"/>
      <c r="BA245" s="217"/>
      <c r="BB245" s="217"/>
      <c r="BC245" s="483" t="s">
        <v>607</v>
      </c>
      <c r="BD245" s="484" t="s">
        <v>80</v>
      </c>
    </row>
    <row r="246" spans="1:56" s="490" customFormat="1" ht="63" outlineLevel="1" x14ac:dyDescent="0.25">
      <c r="A246" s="485">
        <v>15.3</v>
      </c>
      <c r="B246" s="417" t="s">
        <v>530</v>
      </c>
      <c r="C246" s="382" t="s">
        <v>53</v>
      </c>
      <c r="D246" s="418"/>
      <c r="E246" s="418"/>
      <c r="F246" s="418"/>
      <c r="G246" s="422">
        <v>6.14</v>
      </c>
      <c r="H246" s="487"/>
      <c r="I246" s="487"/>
      <c r="J246" s="487"/>
      <c r="K246" s="488"/>
      <c r="L246" s="485"/>
      <c r="M246" s="485"/>
      <c r="N246" s="485"/>
      <c r="O246" s="483" t="s">
        <v>612</v>
      </c>
      <c r="P246" s="217"/>
      <c r="Q246" s="217"/>
      <c r="R246" s="217"/>
      <c r="S246" s="217">
        <f t="shared" si="28"/>
        <v>0</v>
      </c>
      <c r="T246" s="217"/>
      <c r="U246" s="217"/>
      <c r="V246" s="217"/>
      <c r="W246" s="217"/>
      <c r="X246" s="422"/>
      <c r="Y246" s="422">
        <v>6.14</v>
      </c>
      <c r="Z246" s="217"/>
      <c r="AA246" s="217"/>
      <c r="AB246" s="217"/>
      <c r="AC246" s="218"/>
      <c r="AD246" s="219"/>
      <c r="AE246" s="219"/>
      <c r="AF246" s="219"/>
      <c r="AG246" s="219"/>
      <c r="AH246" s="219"/>
      <c r="AI246" s="219"/>
      <c r="AJ246" s="219"/>
      <c r="AK246" s="219"/>
      <c r="AL246" s="219"/>
      <c r="AM246" s="219"/>
      <c r="AN246" s="219"/>
      <c r="AO246" s="217"/>
      <c r="AP246" s="217"/>
      <c r="AQ246" s="217"/>
      <c r="AR246" s="217"/>
      <c r="AS246" s="168">
        <f t="shared" si="29"/>
        <v>0</v>
      </c>
      <c r="AT246" s="217"/>
      <c r="AU246" s="217"/>
      <c r="AV246" s="405"/>
      <c r="AW246" s="422"/>
      <c r="AX246" s="500">
        <v>6.14</v>
      </c>
      <c r="AY246" s="217"/>
      <c r="AZ246" s="217"/>
      <c r="BA246" s="217"/>
      <c r="BB246" s="217"/>
      <c r="BC246" s="483" t="s">
        <v>607</v>
      </c>
      <c r="BD246" s="484" t="s">
        <v>80</v>
      </c>
    </row>
    <row r="247" spans="1:56" s="490" customFormat="1" ht="63" outlineLevel="1" x14ac:dyDescent="0.25">
      <c r="A247" s="485">
        <v>15.4</v>
      </c>
      <c r="B247" s="417" t="s">
        <v>531</v>
      </c>
      <c r="C247" s="382" t="s">
        <v>53</v>
      </c>
      <c r="D247" s="418"/>
      <c r="E247" s="418"/>
      <c r="F247" s="418"/>
      <c r="G247" s="422">
        <v>1</v>
      </c>
      <c r="H247" s="487"/>
      <c r="I247" s="487"/>
      <c r="J247" s="487"/>
      <c r="K247" s="488"/>
      <c r="L247" s="485"/>
      <c r="M247" s="485"/>
      <c r="N247" s="485"/>
      <c r="O247" s="483" t="s">
        <v>613</v>
      </c>
      <c r="P247" s="217"/>
      <c r="Q247" s="217"/>
      <c r="R247" s="217"/>
      <c r="S247" s="217">
        <f t="shared" si="28"/>
        <v>0</v>
      </c>
      <c r="T247" s="217"/>
      <c r="U247" s="217"/>
      <c r="V247" s="217"/>
      <c r="W247" s="217"/>
      <c r="X247" s="422"/>
      <c r="Y247" s="422">
        <v>1</v>
      </c>
      <c r="Z247" s="217"/>
      <c r="AA247" s="217"/>
      <c r="AB247" s="217"/>
      <c r="AC247" s="218"/>
      <c r="AD247" s="219"/>
      <c r="AE247" s="219"/>
      <c r="AF247" s="219"/>
      <c r="AG247" s="219"/>
      <c r="AH247" s="219"/>
      <c r="AI247" s="219"/>
      <c r="AJ247" s="219"/>
      <c r="AK247" s="219"/>
      <c r="AL247" s="219"/>
      <c r="AM247" s="219"/>
      <c r="AN247" s="219"/>
      <c r="AO247" s="217"/>
      <c r="AP247" s="217"/>
      <c r="AQ247" s="217"/>
      <c r="AR247" s="217"/>
      <c r="AS247" s="168">
        <f t="shared" si="29"/>
        <v>0</v>
      </c>
      <c r="AT247" s="217"/>
      <c r="AU247" s="217"/>
      <c r="AV247" s="405"/>
      <c r="AW247" s="422"/>
      <c r="AX247" s="500">
        <v>1</v>
      </c>
      <c r="AY247" s="217"/>
      <c r="AZ247" s="217"/>
      <c r="BA247" s="217"/>
      <c r="BB247" s="217"/>
      <c r="BC247" s="483" t="s">
        <v>607</v>
      </c>
      <c r="BD247" s="484" t="s">
        <v>80</v>
      </c>
    </row>
    <row r="248" spans="1:56" s="364" customFormat="1" ht="31.5" outlineLevel="1" x14ac:dyDescent="0.25">
      <c r="A248" s="369">
        <v>16</v>
      </c>
      <c r="B248" s="369" t="s">
        <v>374</v>
      </c>
      <c r="C248" s="368" t="s">
        <v>52</v>
      </c>
      <c r="D248" s="369"/>
      <c r="E248" s="369"/>
      <c r="F248" s="369"/>
      <c r="G248" s="368">
        <v>27.86</v>
      </c>
      <c r="H248" s="369"/>
      <c r="I248" s="369"/>
      <c r="J248" s="369"/>
      <c r="K248" s="369"/>
      <c r="L248" s="369"/>
      <c r="M248" s="369"/>
      <c r="N248" s="369"/>
      <c r="O248" s="369"/>
      <c r="P248" s="369"/>
      <c r="Q248" s="369"/>
      <c r="R248" s="369"/>
      <c r="S248" s="217">
        <f t="shared" si="28"/>
        <v>0</v>
      </c>
      <c r="T248" s="369"/>
      <c r="U248" s="369"/>
      <c r="V248" s="369"/>
      <c r="W248" s="369"/>
      <c r="X248" s="369"/>
      <c r="Y248" s="369"/>
      <c r="Z248" s="369"/>
      <c r="AA248" s="369"/>
      <c r="AB248" s="369"/>
      <c r="AC248" s="369"/>
      <c r="AD248" s="369"/>
      <c r="AE248" s="369"/>
      <c r="AF248" s="369"/>
      <c r="AG248" s="369"/>
      <c r="AH248" s="369"/>
      <c r="AI248" s="369"/>
      <c r="AJ248" s="369"/>
      <c r="AK248" s="369"/>
      <c r="AL248" s="369"/>
      <c r="AM248" s="369"/>
      <c r="AN248" s="369"/>
      <c r="AO248" s="369"/>
      <c r="AP248" s="369"/>
      <c r="AQ248" s="369"/>
      <c r="AR248" s="369"/>
      <c r="AS248" s="168">
        <f t="shared" si="29"/>
        <v>0</v>
      </c>
      <c r="AT248" s="369"/>
      <c r="AU248" s="369"/>
      <c r="AV248" s="388"/>
      <c r="AW248" s="368"/>
      <c r="AX248" s="369"/>
      <c r="AY248" s="369"/>
      <c r="AZ248" s="369"/>
      <c r="BA248" s="369"/>
      <c r="BB248" s="369"/>
      <c r="BC248" s="483" t="s">
        <v>604</v>
      </c>
      <c r="BD248" s="484"/>
    </row>
    <row r="249" spans="1:56" s="490" customFormat="1" ht="63" outlineLevel="1" x14ac:dyDescent="0.25">
      <c r="A249" s="485">
        <v>16.100000000000001</v>
      </c>
      <c r="B249" s="421" t="s">
        <v>532</v>
      </c>
      <c r="C249" s="382" t="s">
        <v>53</v>
      </c>
      <c r="D249" s="418"/>
      <c r="E249" s="418"/>
      <c r="F249" s="418"/>
      <c r="G249" s="422">
        <v>6.15</v>
      </c>
      <c r="H249" s="487"/>
      <c r="I249" s="487"/>
      <c r="J249" s="487"/>
      <c r="K249" s="488"/>
      <c r="L249" s="485"/>
      <c r="M249" s="485"/>
      <c r="N249" s="485"/>
      <c r="O249" s="483" t="s">
        <v>612</v>
      </c>
      <c r="P249" s="217"/>
      <c r="Q249" s="217"/>
      <c r="R249" s="217"/>
      <c r="S249" s="217">
        <f t="shared" si="28"/>
        <v>0</v>
      </c>
      <c r="T249" s="217"/>
      <c r="U249" s="217"/>
      <c r="V249" s="217"/>
      <c r="W249" s="217"/>
      <c r="X249" s="217"/>
      <c r="Y249" s="422"/>
      <c r="Z249" s="422">
        <v>6.15</v>
      </c>
      <c r="AA249" s="217"/>
      <c r="AB249" s="217"/>
      <c r="AC249" s="218"/>
      <c r="AD249" s="219"/>
      <c r="AE249" s="219"/>
      <c r="AF249" s="219"/>
      <c r="AG249" s="219"/>
      <c r="AH249" s="219"/>
      <c r="AI249" s="219"/>
      <c r="AJ249" s="219"/>
      <c r="AK249" s="219"/>
      <c r="AL249" s="219"/>
      <c r="AM249" s="219"/>
      <c r="AN249" s="219"/>
      <c r="AO249" s="217"/>
      <c r="AP249" s="217"/>
      <c r="AQ249" s="217"/>
      <c r="AR249" s="217"/>
      <c r="AS249" s="168">
        <f t="shared" si="29"/>
        <v>0</v>
      </c>
      <c r="AT249" s="217"/>
      <c r="AU249" s="217"/>
      <c r="AV249" s="405"/>
      <c r="AW249" s="409"/>
      <c r="AX249" s="422"/>
      <c r="AY249" s="500">
        <v>6.15</v>
      </c>
      <c r="AZ249" s="217"/>
      <c r="BA249" s="217"/>
      <c r="BB249" s="217"/>
      <c r="BC249" s="483" t="s">
        <v>607</v>
      </c>
      <c r="BD249" s="484" t="s">
        <v>80</v>
      </c>
    </row>
    <row r="250" spans="1:56" s="490" customFormat="1" ht="63" outlineLevel="1" x14ac:dyDescent="0.25">
      <c r="A250" s="485">
        <v>16.2</v>
      </c>
      <c r="B250" s="417" t="s">
        <v>529</v>
      </c>
      <c r="C250" s="382" t="s">
        <v>53</v>
      </c>
      <c r="D250" s="418"/>
      <c r="E250" s="418"/>
      <c r="F250" s="418"/>
      <c r="G250" s="422">
        <v>14.57</v>
      </c>
      <c r="H250" s="487"/>
      <c r="I250" s="487"/>
      <c r="J250" s="487"/>
      <c r="K250" s="488"/>
      <c r="L250" s="485"/>
      <c r="M250" s="485"/>
      <c r="N250" s="485"/>
      <c r="O250" s="483" t="s">
        <v>612</v>
      </c>
      <c r="P250" s="217"/>
      <c r="Q250" s="217"/>
      <c r="R250" s="217"/>
      <c r="S250" s="217">
        <f t="shared" si="28"/>
        <v>0</v>
      </c>
      <c r="T250" s="217"/>
      <c r="U250" s="217"/>
      <c r="V250" s="217"/>
      <c r="W250" s="217"/>
      <c r="X250" s="217"/>
      <c r="Y250" s="422"/>
      <c r="Z250" s="422">
        <v>14.57</v>
      </c>
      <c r="AA250" s="217"/>
      <c r="AB250" s="217"/>
      <c r="AC250" s="218"/>
      <c r="AD250" s="219"/>
      <c r="AE250" s="219"/>
      <c r="AF250" s="219"/>
      <c r="AG250" s="219"/>
      <c r="AH250" s="219"/>
      <c r="AI250" s="219"/>
      <c r="AJ250" s="219"/>
      <c r="AK250" s="219"/>
      <c r="AL250" s="219"/>
      <c r="AM250" s="219"/>
      <c r="AN250" s="219"/>
      <c r="AO250" s="217"/>
      <c r="AP250" s="217"/>
      <c r="AQ250" s="217"/>
      <c r="AR250" s="217"/>
      <c r="AS250" s="168">
        <f t="shared" si="29"/>
        <v>0</v>
      </c>
      <c r="AT250" s="217"/>
      <c r="AU250" s="217"/>
      <c r="AV250" s="405"/>
      <c r="AW250" s="409"/>
      <c r="AX250" s="422"/>
      <c r="AY250" s="500">
        <v>14.57</v>
      </c>
      <c r="AZ250" s="217"/>
      <c r="BA250" s="217"/>
      <c r="BB250" s="217"/>
      <c r="BC250" s="483" t="s">
        <v>607</v>
      </c>
      <c r="BD250" s="484" t="s">
        <v>80</v>
      </c>
    </row>
    <row r="251" spans="1:56" s="490" customFormat="1" ht="63" outlineLevel="1" x14ac:dyDescent="0.25">
      <c r="A251" s="485">
        <v>16.3</v>
      </c>
      <c r="B251" s="417" t="s">
        <v>530</v>
      </c>
      <c r="C251" s="382" t="s">
        <v>53</v>
      </c>
      <c r="D251" s="418"/>
      <c r="E251" s="418"/>
      <c r="F251" s="418"/>
      <c r="G251" s="422">
        <v>6.14</v>
      </c>
      <c r="H251" s="487"/>
      <c r="I251" s="487"/>
      <c r="J251" s="487"/>
      <c r="K251" s="488"/>
      <c r="L251" s="485"/>
      <c r="M251" s="485"/>
      <c r="N251" s="485"/>
      <c r="O251" s="483" t="s">
        <v>612</v>
      </c>
      <c r="P251" s="217"/>
      <c r="Q251" s="217"/>
      <c r="R251" s="217"/>
      <c r="S251" s="217">
        <f t="shared" si="28"/>
        <v>0</v>
      </c>
      <c r="T251" s="217"/>
      <c r="U251" s="217"/>
      <c r="V251" s="217"/>
      <c r="W251" s="217"/>
      <c r="X251" s="217"/>
      <c r="Y251" s="422"/>
      <c r="Z251" s="422">
        <v>6.14</v>
      </c>
      <c r="AA251" s="217"/>
      <c r="AB251" s="217"/>
      <c r="AC251" s="218"/>
      <c r="AD251" s="219"/>
      <c r="AE251" s="219"/>
      <c r="AF251" s="219"/>
      <c r="AG251" s="219"/>
      <c r="AH251" s="219"/>
      <c r="AI251" s="219"/>
      <c r="AJ251" s="219"/>
      <c r="AK251" s="219"/>
      <c r="AL251" s="219"/>
      <c r="AM251" s="219"/>
      <c r="AN251" s="219"/>
      <c r="AO251" s="217"/>
      <c r="AP251" s="217"/>
      <c r="AQ251" s="217"/>
      <c r="AR251" s="217"/>
      <c r="AS251" s="168">
        <f t="shared" si="29"/>
        <v>0</v>
      </c>
      <c r="AT251" s="217"/>
      <c r="AU251" s="217"/>
      <c r="AV251" s="405"/>
      <c r="AW251" s="409"/>
      <c r="AX251" s="422"/>
      <c r="AY251" s="500">
        <v>6.14</v>
      </c>
      <c r="AZ251" s="217"/>
      <c r="BA251" s="217"/>
      <c r="BB251" s="217"/>
      <c r="BC251" s="483" t="s">
        <v>607</v>
      </c>
      <c r="BD251" s="484" t="s">
        <v>80</v>
      </c>
    </row>
    <row r="252" spans="1:56" s="490" customFormat="1" ht="63" outlineLevel="1" x14ac:dyDescent="0.25">
      <c r="A252" s="485">
        <v>16.399999999999999</v>
      </c>
      <c r="B252" s="417" t="s">
        <v>533</v>
      </c>
      <c r="C252" s="382" t="s">
        <v>53</v>
      </c>
      <c r="D252" s="418"/>
      <c r="E252" s="418"/>
      <c r="F252" s="418"/>
      <c r="G252" s="422">
        <v>1</v>
      </c>
      <c r="H252" s="487"/>
      <c r="I252" s="487"/>
      <c r="J252" s="487"/>
      <c r="K252" s="488"/>
      <c r="L252" s="485"/>
      <c r="M252" s="485"/>
      <c r="N252" s="485"/>
      <c r="O252" s="483" t="s">
        <v>613</v>
      </c>
      <c r="P252" s="217"/>
      <c r="Q252" s="217"/>
      <c r="R252" s="217"/>
      <c r="S252" s="217">
        <f t="shared" si="28"/>
        <v>0</v>
      </c>
      <c r="T252" s="217"/>
      <c r="U252" s="217"/>
      <c r="V252" s="217"/>
      <c r="W252" s="217"/>
      <c r="X252" s="217"/>
      <c r="Y252" s="422"/>
      <c r="Z252" s="422">
        <v>1</v>
      </c>
      <c r="AA252" s="217"/>
      <c r="AB252" s="217"/>
      <c r="AC252" s="218"/>
      <c r="AD252" s="219"/>
      <c r="AE252" s="219"/>
      <c r="AF252" s="219"/>
      <c r="AG252" s="219"/>
      <c r="AH252" s="219"/>
      <c r="AI252" s="219"/>
      <c r="AJ252" s="219"/>
      <c r="AK252" s="219"/>
      <c r="AL252" s="219"/>
      <c r="AM252" s="219"/>
      <c r="AN252" s="219"/>
      <c r="AO252" s="217"/>
      <c r="AP252" s="217"/>
      <c r="AQ252" s="217"/>
      <c r="AR252" s="217"/>
      <c r="AS252" s="168">
        <f t="shared" si="29"/>
        <v>0</v>
      </c>
      <c r="AT252" s="217"/>
      <c r="AU252" s="217"/>
      <c r="AV252" s="405"/>
      <c r="AW252" s="409"/>
      <c r="AX252" s="422"/>
      <c r="AY252" s="500">
        <v>1</v>
      </c>
      <c r="AZ252" s="217"/>
      <c r="BA252" s="217"/>
      <c r="BB252" s="217"/>
      <c r="BC252" s="483" t="s">
        <v>607</v>
      </c>
      <c r="BD252" s="484" t="s">
        <v>80</v>
      </c>
    </row>
    <row r="253" spans="1:56" s="369" customFormat="1" ht="31.5" outlineLevel="1" x14ac:dyDescent="0.25">
      <c r="A253" s="369">
        <v>17</v>
      </c>
      <c r="B253" s="369" t="s">
        <v>375</v>
      </c>
      <c r="C253" s="368" t="s">
        <v>52</v>
      </c>
      <c r="G253" s="423">
        <f>SUM(G254:G261)</f>
        <v>64.954000000000008</v>
      </c>
      <c r="S253" s="217">
        <f t="shared" si="28"/>
        <v>0</v>
      </c>
      <c r="AS253" s="168">
        <f t="shared" si="29"/>
        <v>0</v>
      </c>
      <c r="AV253" s="388"/>
      <c r="AW253" s="368"/>
      <c r="BC253" s="483" t="s">
        <v>604</v>
      </c>
      <c r="BD253" s="484"/>
    </row>
    <row r="254" spans="1:56" s="490" customFormat="1" ht="47.25" outlineLevel="1" x14ac:dyDescent="0.25">
      <c r="A254" s="485">
        <v>17.100000000000001</v>
      </c>
      <c r="B254" s="421" t="s">
        <v>534</v>
      </c>
      <c r="C254" s="382" t="s">
        <v>53</v>
      </c>
      <c r="D254" s="418"/>
      <c r="E254" s="418"/>
      <c r="F254" s="418"/>
      <c r="G254" s="422">
        <v>12.7</v>
      </c>
      <c r="H254" s="487"/>
      <c r="I254" s="487"/>
      <c r="J254" s="487"/>
      <c r="K254" s="488"/>
      <c r="L254" s="485"/>
      <c r="M254" s="485"/>
      <c r="N254" s="485"/>
      <c r="O254" s="483" t="s">
        <v>599</v>
      </c>
      <c r="P254" s="217"/>
      <c r="Q254" s="217"/>
      <c r="R254" s="217"/>
      <c r="S254" s="217">
        <f t="shared" si="28"/>
        <v>0</v>
      </c>
      <c r="T254" s="217"/>
      <c r="U254" s="217"/>
      <c r="V254" s="217"/>
      <c r="W254" s="217"/>
      <c r="X254" s="217"/>
      <c r="Y254" s="217"/>
      <c r="Z254" s="422"/>
      <c r="AA254" s="422">
        <v>12.7</v>
      </c>
      <c r="AB254" s="217"/>
      <c r="AC254" s="218"/>
      <c r="AD254" s="219"/>
      <c r="AE254" s="219"/>
      <c r="AF254" s="219"/>
      <c r="AG254" s="219"/>
      <c r="AH254" s="219"/>
      <c r="AI254" s="219"/>
      <c r="AJ254" s="219"/>
      <c r="AK254" s="219"/>
      <c r="AL254" s="219"/>
      <c r="AM254" s="219"/>
      <c r="AN254" s="219"/>
      <c r="AO254" s="217"/>
      <c r="AP254" s="217"/>
      <c r="AQ254" s="217"/>
      <c r="AR254" s="217"/>
      <c r="AS254" s="168">
        <f t="shared" si="29"/>
        <v>0</v>
      </c>
      <c r="AT254" s="217"/>
      <c r="AU254" s="217"/>
      <c r="AV254" s="405"/>
      <c r="AW254" s="409"/>
      <c r="AX254" s="217"/>
      <c r="AY254" s="422"/>
      <c r="AZ254" s="500">
        <v>12.7</v>
      </c>
      <c r="BA254" s="217"/>
      <c r="BB254" s="217"/>
      <c r="BC254" s="483" t="s">
        <v>607</v>
      </c>
      <c r="BD254" s="484" t="s">
        <v>80</v>
      </c>
    </row>
    <row r="255" spans="1:56" s="490" customFormat="1" ht="47.25" outlineLevel="1" x14ac:dyDescent="0.25">
      <c r="A255" s="485">
        <v>17.2</v>
      </c>
      <c r="B255" s="417" t="s">
        <v>523</v>
      </c>
      <c r="C255" s="382" t="s">
        <v>53</v>
      </c>
      <c r="D255" s="418"/>
      <c r="E255" s="418"/>
      <c r="F255" s="418"/>
      <c r="G255" s="422">
        <v>11.34</v>
      </c>
      <c r="H255" s="487"/>
      <c r="I255" s="487"/>
      <c r="J255" s="487"/>
      <c r="K255" s="488"/>
      <c r="L255" s="485"/>
      <c r="M255" s="485"/>
      <c r="N255" s="485"/>
      <c r="O255" s="483" t="s">
        <v>590</v>
      </c>
      <c r="P255" s="217"/>
      <c r="Q255" s="217"/>
      <c r="R255" s="217"/>
      <c r="S255" s="217">
        <f t="shared" si="28"/>
        <v>0</v>
      </c>
      <c r="T255" s="217"/>
      <c r="U255" s="217"/>
      <c r="V255" s="217"/>
      <c r="W255" s="217"/>
      <c r="X255" s="217"/>
      <c r="Y255" s="217"/>
      <c r="Z255" s="422"/>
      <c r="AA255" s="422">
        <v>11.34</v>
      </c>
      <c r="AB255" s="217"/>
      <c r="AC255" s="218"/>
      <c r="AD255" s="219"/>
      <c r="AE255" s="219"/>
      <c r="AF255" s="219"/>
      <c r="AG255" s="219"/>
      <c r="AH255" s="219"/>
      <c r="AI255" s="219"/>
      <c r="AJ255" s="219"/>
      <c r="AK255" s="219"/>
      <c r="AL255" s="219"/>
      <c r="AM255" s="219"/>
      <c r="AN255" s="219"/>
      <c r="AO255" s="217"/>
      <c r="AP255" s="217"/>
      <c r="AQ255" s="217"/>
      <c r="AR255" s="217"/>
      <c r="AS255" s="168">
        <f t="shared" si="29"/>
        <v>0</v>
      </c>
      <c r="AT255" s="217"/>
      <c r="AU255" s="217"/>
      <c r="AV255" s="405"/>
      <c r="AW255" s="409"/>
      <c r="AX255" s="217"/>
      <c r="AY255" s="422"/>
      <c r="AZ255" s="500">
        <v>11.34</v>
      </c>
      <c r="BA255" s="217"/>
      <c r="BB255" s="217"/>
      <c r="BC255" s="483" t="s">
        <v>607</v>
      </c>
      <c r="BD255" s="484" t="s">
        <v>80</v>
      </c>
    </row>
    <row r="256" spans="1:56" s="490" customFormat="1" ht="78.75" outlineLevel="1" x14ac:dyDescent="0.25">
      <c r="A256" s="485">
        <v>17.3</v>
      </c>
      <c r="B256" s="417" t="s">
        <v>535</v>
      </c>
      <c r="C256" s="382" t="s">
        <v>53</v>
      </c>
      <c r="D256" s="418"/>
      <c r="E256" s="418"/>
      <c r="F256" s="418"/>
      <c r="G256" s="422">
        <v>2.4700000000000002</v>
      </c>
      <c r="H256" s="487"/>
      <c r="I256" s="487"/>
      <c r="J256" s="487"/>
      <c r="K256" s="488"/>
      <c r="L256" s="485"/>
      <c r="M256" s="485"/>
      <c r="N256" s="485"/>
      <c r="O256" s="483" t="s">
        <v>592</v>
      </c>
      <c r="P256" s="217"/>
      <c r="Q256" s="217"/>
      <c r="R256" s="217"/>
      <c r="S256" s="217">
        <f t="shared" si="28"/>
        <v>0</v>
      </c>
      <c r="T256" s="217"/>
      <c r="U256" s="217"/>
      <c r="V256" s="217"/>
      <c r="W256" s="217"/>
      <c r="X256" s="217"/>
      <c r="Y256" s="217"/>
      <c r="Z256" s="422"/>
      <c r="AA256" s="422">
        <v>2.4700000000000002</v>
      </c>
      <c r="AB256" s="217"/>
      <c r="AC256" s="218"/>
      <c r="AD256" s="219"/>
      <c r="AE256" s="219"/>
      <c r="AF256" s="219"/>
      <c r="AG256" s="219"/>
      <c r="AH256" s="219"/>
      <c r="AI256" s="219"/>
      <c r="AJ256" s="219"/>
      <c r="AK256" s="219"/>
      <c r="AL256" s="219"/>
      <c r="AM256" s="219"/>
      <c r="AN256" s="219"/>
      <c r="AO256" s="217"/>
      <c r="AP256" s="217"/>
      <c r="AQ256" s="217"/>
      <c r="AR256" s="217"/>
      <c r="AS256" s="168">
        <f t="shared" si="29"/>
        <v>0</v>
      </c>
      <c r="AT256" s="217"/>
      <c r="AU256" s="217"/>
      <c r="AV256" s="405"/>
      <c r="AW256" s="409"/>
      <c r="AX256" s="217"/>
      <c r="AY256" s="422"/>
      <c r="AZ256" s="500">
        <v>2.4700000000000002</v>
      </c>
      <c r="BA256" s="217"/>
      <c r="BB256" s="217"/>
      <c r="BC256" s="483" t="s">
        <v>607</v>
      </c>
      <c r="BD256" s="484" t="s">
        <v>80</v>
      </c>
    </row>
    <row r="257" spans="1:56" s="490" customFormat="1" ht="78.75" outlineLevel="1" x14ac:dyDescent="0.25">
      <c r="A257" s="485">
        <v>17.399999999999999</v>
      </c>
      <c r="B257" s="417" t="s">
        <v>536</v>
      </c>
      <c r="C257" s="382" t="s">
        <v>53</v>
      </c>
      <c r="D257" s="418"/>
      <c r="E257" s="418"/>
      <c r="F257" s="418"/>
      <c r="G257" s="422">
        <v>0.68400000000000005</v>
      </c>
      <c r="H257" s="487"/>
      <c r="I257" s="487"/>
      <c r="J257" s="487"/>
      <c r="K257" s="488"/>
      <c r="L257" s="485"/>
      <c r="M257" s="485"/>
      <c r="N257" s="485"/>
      <c r="O257" s="483" t="s">
        <v>592</v>
      </c>
      <c r="P257" s="217"/>
      <c r="Q257" s="217"/>
      <c r="R257" s="217"/>
      <c r="S257" s="217">
        <f t="shared" si="28"/>
        <v>0</v>
      </c>
      <c r="T257" s="217"/>
      <c r="U257" s="217"/>
      <c r="V257" s="217"/>
      <c r="W257" s="217"/>
      <c r="X257" s="217"/>
      <c r="Y257" s="217"/>
      <c r="Z257" s="422"/>
      <c r="AA257" s="422">
        <v>0.68400000000000005</v>
      </c>
      <c r="AB257" s="217"/>
      <c r="AC257" s="218"/>
      <c r="AD257" s="219"/>
      <c r="AE257" s="219"/>
      <c r="AF257" s="219"/>
      <c r="AG257" s="219"/>
      <c r="AH257" s="219"/>
      <c r="AI257" s="219"/>
      <c r="AJ257" s="219"/>
      <c r="AK257" s="219"/>
      <c r="AL257" s="219"/>
      <c r="AM257" s="219"/>
      <c r="AN257" s="219"/>
      <c r="AO257" s="217"/>
      <c r="AP257" s="217"/>
      <c r="AQ257" s="217"/>
      <c r="AR257" s="217"/>
      <c r="AS257" s="168">
        <f t="shared" si="29"/>
        <v>0</v>
      </c>
      <c r="AT257" s="217"/>
      <c r="AU257" s="217"/>
      <c r="AV257" s="405"/>
      <c r="AW257" s="409"/>
      <c r="AX257" s="217"/>
      <c r="AY257" s="422"/>
      <c r="AZ257" s="500">
        <v>0.68400000000000005</v>
      </c>
      <c r="BA257" s="217"/>
      <c r="BB257" s="217"/>
      <c r="BC257" s="483" t="s">
        <v>607</v>
      </c>
      <c r="BD257" s="484" t="s">
        <v>80</v>
      </c>
    </row>
    <row r="258" spans="1:56" s="490" customFormat="1" ht="78.75" outlineLevel="1" x14ac:dyDescent="0.25">
      <c r="A258" s="485">
        <v>17.5</v>
      </c>
      <c r="B258" s="417" t="s">
        <v>537</v>
      </c>
      <c r="C258" s="382" t="s">
        <v>53</v>
      </c>
      <c r="D258" s="418"/>
      <c r="E258" s="418"/>
      <c r="F258" s="418"/>
      <c r="G258" s="422">
        <v>3.44</v>
      </c>
      <c r="H258" s="487"/>
      <c r="I258" s="487"/>
      <c r="J258" s="487"/>
      <c r="K258" s="488"/>
      <c r="L258" s="485"/>
      <c r="M258" s="485"/>
      <c r="N258" s="485"/>
      <c r="O258" s="483" t="s">
        <v>595</v>
      </c>
      <c r="P258" s="217"/>
      <c r="Q258" s="217"/>
      <c r="R258" s="217"/>
      <c r="S258" s="217">
        <f t="shared" si="28"/>
        <v>0</v>
      </c>
      <c r="T258" s="217"/>
      <c r="U258" s="217"/>
      <c r="V258" s="217"/>
      <c r="W258" s="217"/>
      <c r="X258" s="217"/>
      <c r="Y258" s="217"/>
      <c r="Z258" s="422"/>
      <c r="AA258" s="422">
        <v>3.44</v>
      </c>
      <c r="AB258" s="217"/>
      <c r="AC258" s="218"/>
      <c r="AD258" s="219"/>
      <c r="AE258" s="219"/>
      <c r="AF258" s="219"/>
      <c r="AG258" s="219"/>
      <c r="AH258" s="219"/>
      <c r="AI258" s="219"/>
      <c r="AJ258" s="219"/>
      <c r="AK258" s="219"/>
      <c r="AL258" s="219"/>
      <c r="AM258" s="219"/>
      <c r="AN258" s="219"/>
      <c r="AO258" s="217"/>
      <c r="AP258" s="217"/>
      <c r="AQ258" s="217"/>
      <c r="AR258" s="217"/>
      <c r="AS258" s="168">
        <f t="shared" si="29"/>
        <v>0</v>
      </c>
      <c r="AT258" s="217"/>
      <c r="AU258" s="217"/>
      <c r="AV258" s="405"/>
      <c r="AW258" s="409"/>
      <c r="AX258" s="217"/>
      <c r="AY258" s="422"/>
      <c r="AZ258" s="500">
        <v>3.44</v>
      </c>
      <c r="BA258" s="217"/>
      <c r="BB258" s="217"/>
      <c r="BC258" s="483" t="s">
        <v>607</v>
      </c>
      <c r="BD258" s="484" t="s">
        <v>80</v>
      </c>
    </row>
    <row r="259" spans="1:56" s="490" customFormat="1" ht="63" outlineLevel="1" x14ac:dyDescent="0.25">
      <c r="A259" s="485">
        <v>17.600000000000001</v>
      </c>
      <c r="B259" s="417" t="s">
        <v>538</v>
      </c>
      <c r="C259" s="382" t="s">
        <v>53</v>
      </c>
      <c r="D259" s="418"/>
      <c r="E259" s="418"/>
      <c r="F259" s="418"/>
      <c r="G259" s="422">
        <v>7.2</v>
      </c>
      <c r="H259" s="487"/>
      <c r="I259" s="487"/>
      <c r="J259" s="487"/>
      <c r="K259" s="488"/>
      <c r="L259" s="485"/>
      <c r="M259" s="485"/>
      <c r="N259" s="485"/>
      <c r="O259" s="483" t="s">
        <v>597</v>
      </c>
      <c r="P259" s="217"/>
      <c r="Q259" s="217"/>
      <c r="R259" s="217"/>
      <c r="S259" s="217">
        <f t="shared" si="28"/>
        <v>0</v>
      </c>
      <c r="T259" s="217"/>
      <c r="U259" s="217"/>
      <c r="V259" s="217"/>
      <c r="W259" s="217"/>
      <c r="X259" s="217"/>
      <c r="Y259" s="217"/>
      <c r="Z259" s="422"/>
      <c r="AA259" s="422">
        <v>7.2</v>
      </c>
      <c r="AB259" s="217"/>
      <c r="AC259" s="218"/>
      <c r="AD259" s="219"/>
      <c r="AE259" s="219"/>
      <c r="AF259" s="219"/>
      <c r="AG259" s="219"/>
      <c r="AH259" s="219"/>
      <c r="AI259" s="219"/>
      <c r="AJ259" s="219"/>
      <c r="AK259" s="219"/>
      <c r="AL259" s="219"/>
      <c r="AM259" s="219"/>
      <c r="AN259" s="219"/>
      <c r="AO259" s="217"/>
      <c r="AP259" s="217"/>
      <c r="AQ259" s="217"/>
      <c r="AR259" s="217"/>
      <c r="AS259" s="168">
        <f t="shared" si="29"/>
        <v>0</v>
      </c>
      <c r="AT259" s="217"/>
      <c r="AU259" s="217"/>
      <c r="AV259" s="405"/>
      <c r="AW259" s="409"/>
      <c r="AX259" s="217"/>
      <c r="AY259" s="422"/>
      <c r="AZ259" s="500">
        <v>7.2</v>
      </c>
      <c r="BA259" s="217"/>
      <c r="BB259" s="217"/>
      <c r="BC259" s="483" t="s">
        <v>607</v>
      </c>
      <c r="BD259" s="484" t="s">
        <v>80</v>
      </c>
    </row>
    <row r="260" spans="1:56" s="490" customFormat="1" ht="47.25" outlineLevel="1" x14ac:dyDescent="0.25">
      <c r="A260" s="485">
        <v>17.7</v>
      </c>
      <c r="B260" s="417" t="s">
        <v>539</v>
      </c>
      <c r="C260" s="382" t="s">
        <v>53</v>
      </c>
      <c r="D260" s="418"/>
      <c r="E260" s="418"/>
      <c r="F260" s="418"/>
      <c r="G260" s="422">
        <v>16</v>
      </c>
      <c r="H260" s="487"/>
      <c r="I260" s="487"/>
      <c r="J260" s="487"/>
      <c r="K260" s="488"/>
      <c r="L260" s="485"/>
      <c r="M260" s="485"/>
      <c r="N260" s="485"/>
      <c r="O260" s="497" t="s">
        <v>603</v>
      </c>
      <c r="P260" s="217"/>
      <c r="Q260" s="217"/>
      <c r="R260" s="217"/>
      <c r="S260" s="217">
        <f t="shared" si="28"/>
        <v>0</v>
      </c>
      <c r="T260" s="217"/>
      <c r="U260" s="217"/>
      <c r="V260" s="217"/>
      <c r="W260" s="217"/>
      <c r="X260" s="217"/>
      <c r="Y260" s="217"/>
      <c r="Z260" s="422"/>
      <c r="AA260" s="422">
        <v>16</v>
      </c>
      <c r="AB260" s="217"/>
      <c r="AC260" s="218"/>
      <c r="AD260" s="219"/>
      <c r="AE260" s="219"/>
      <c r="AF260" s="219"/>
      <c r="AG260" s="219"/>
      <c r="AH260" s="219"/>
      <c r="AI260" s="219"/>
      <c r="AJ260" s="219"/>
      <c r="AK260" s="219"/>
      <c r="AL260" s="219"/>
      <c r="AM260" s="219"/>
      <c r="AN260" s="219"/>
      <c r="AO260" s="217"/>
      <c r="AP260" s="217"/>
      <c r="AQ260" s="217"/>
      <c r="AR260" s="217"/>
      <c r="AS260" s="168">
        <f t="shared" si="29"/>
        <v>0</v>
      </c>
      <c r="AT260" s="217"/>
      <c r="AU260" s="217"/>
      <c r="AV260" s="405"/>
      <c r="AW260" s="409"/>
      <c r="AX260" s="217"/>
      <c r="AY260" s="422"/>
      <c r="AZ260" s="500">
        <v>16</v>
      </c>
      <c r="BA260" s="217"/>
      <c r="BB260" s="217"/>
      <c r="BC260" s="483" t="s">
        <v>607</v>
      </c>
      <c r="BD260" s="484" t="s">
        <v>80</v>
      </c>
    </row>
    <row r="261" spans="1:56" s="490" customFormat="1" ht="45.6" customHeight="1" outlineLevel="1" x14ac:dyDescent="0.25">
      <c r="A261" s="485">
        <v>17.8</v>
      </c>
      <c r="B261" s="417" t="s">
        <v>540</v>
      </c>
      <c r="C261" s="382" t="s">
        <v>53</v>
      </c>
      <c r="D261" s="418"/>
      <c r="E261" s="418"/>
      <c r="F261" s="418"/>
      <c r="G261" s="422">
        <v>11.12</v>
      </c>
      <c r="H261" s="487"/>
      <c r="I261" s="487"/>
      <c r="J261" s="487"/>
      <c r="K261" s="488"/>
      <c r="L261" s="485"/>
      <c r="M261" s="485"/>
      <c r="N261" s="485"/>
      <c r="O261" s="483" t="s">
        <v>601</v>
      </c>
      <c r="P261" s="217"/>
      <c r="Q261" s="217"/>
      <c r="R261" s="217"/>
      <c r="S261" s="217">
        <f t="shared" si="28"/>
        <v>0</v>
      </c>
      <c r="T261" s="217"/>
      <c r="U261" s="217"/>
      <c r="V261" s="217"/>
      <c r="W261" s="217"/>
      <c r="X261" s="217"/>
      <c r="Y261" s="217"/>
      <c r="Z261" s="422"/>
      <c r="AA261" s="422">
        <v>11.12</v>
      </c>
      <c r="AB261" s="217"/>
      <c r="AC261" s="218"/>
      <c r="AD261" s="219"/>
      <c r="AE261" s="219"/>
      <c r="AF261" s="219"/>
      <c r="AG261" s="219"/>
      <c r="AH261" s="219"/>
      <c r="AI261" s="219"/>
      <c r="AJ261" s="219"/>
      <c r="AK261" s="219"/>
      <c r="AL261" s="219"/>
      <c r="AM261" s="219"/>
      <c r="AN261" s="219"/>
      <c r="AO261" s="217"/>
      <c r="AP261" s="217"/>
      <c r="AQ261" s="217"/>
      <c r="AR261" s="217"/>
      <c r="AS261" s="168">
        <f t="shared" si="29"/>
        <v>0</v>
      </c>
      <c r="AT261" s="217"/>
      <c r="AU261" s="217"/>
      <c r="AV261" s="405"/>
      <c r="AW261" s="409"/>
      <c r="AX261" s="217"/>
      <c r="AY261" s="422"/>
      <c r="AZ261" s="500">
        <v>11.12</v>
      </c>
      <c r="BA261" s="217"/>
      <c r="BB261" s="217"/>
      <c r="BC261" s="483" t="s">
        <v>607</v>
      </c>
      <c r="BD261" s="484" t="s">
        <v>80</v>
      </c>
    </row>
    <row r="262" spans="1:56" s="364" customFormat="1" ht="31.5" outlineLevel="1" x14ac:dyDescent="0.25">
      <c r="A262" s="369">
        <v>18</v>
      </c>
      <c r="B262" s="369" t="s">
        <v>614</v>
      </c>
      <c r="C262" s="368" t="s">
        <v>52</v>
      </c>
      <c r="D262" s="369"/>
      <c r="E262" s="369"/>
      <c r="F262" s="369"/>
      <c r="G262" s="368">
        <v>27.86</v>
      </c>
      <c r="H262" s="369"/>
      <c r="I262" s="369"/>
      <c r="J262" s="369"/>
      <c r="K262" s="369"/>
      <c r="L262" s="369"/>
      <c r="M262" s="369"/>
      <c r="N262" s="369"/>
      <c r="O262" s="369"/>
      <c r="P262" s="369"/>
      <c r="Q262" s="369"/>
      <c r="R262" s="369"/>
      <c r="S262" s="217">
        <f t="shared" si="28"/>
        <v>0</v>
      </c>
      <c r="T262" s="369"/>
      <c r="U262" s="369"/>
      <c r="V262" s="369"/>
      <c r="W262" s="369"/>
      <c r="X262" s="369"/>
      <c r="Y262" s="369"/>
      <c r="Z262" s="369"/>
      <c r="AA262" s="369"/>
      <c r="AB262" s="369"/>
      <c r="AC262" s="369"/>
      <c r="AD262" s="369"/>
      <c r="AE262" s="369"/>
      <c r="AF262" s="369"/>
      <c r="AG262" s="369"/>
      <c r="AH262" s="369"/>
      <c r="AI262" s="369"/>
      <c r="AJ262" s="369"/>
      <c r="AK262" s="369"/>
      <c r="AL262" s="369"/>
      <c r="AM262" s="369"/>
      <c r="AN262" s="369"/>
      <c r="AO262" s="369"/>
      <c r="AP262" s="369"/>
      <c r="AQ262" s="369"/>
      <c r="AR262" s="369"/>
      <c r="AS262" s="168">
        <f t="shared" si="29"/>
        <v>0</v>
      </c>
      <c r="AT262" s="369"/>
      <c r="AU262" s="369"/>
      <c r="AV262" s="388"/>
      <c r="AW262" s="368"/>
      <c r="AX262" s="369"/>
      <c r="AY262" s="369"/>
      <c r="AZ262" s="369"/>
      <c r="BA262" s="369"/>
      <c r="BB262" s="369"/>
      <c r="BC262" s="483" t="s">
        <v>604</v>
      </c>
      <c r="BD262" s="484"/>
    </row>
    <row r="263" spans="1:56" s="490" customFormat="1" ht="63" outlineLevel="1" x14ac:dyDescent="0.25">
      <c r="A263" s="485">
        <v>18.100000000000001</v>
      </c>
      <c r="B263" s="421" t="s">
        <v>532</v>
      </c>
      <c r="C263" s="382" t="s">
        <v>53</v>
      </c>
      <c r="D263" s="418"/>
      <c r="E263" s="418"/>
      <c r="F263" s="418"/>
      <c r="G263" s="422">
        <v>6.15</v>
      </c>
      <c r="H263" s="487"/>
      <c r="I263" s="487"/>
      <c r="J263" s="487"/>
      <c r="K263" s="488"/>
      <c r="L263" s="485"/>
      <c r="M263" s="485"/>
      <c r="N263" s="485"/>
      <c r="O263" s="483" t="s">
        <v>612</v>
      </c>
      <c r="P263" s="217"/>
      <c r="Q263" s="217"/>
      <c r="R263" s="217"/>
      <c r="S263" s="217">
        <f t="shared" si="28"/>
        <v>0</v>
      </c>
      <c r="T263" s="217"/>
      <c r="U263" s="217"/>
      <c r="V263" s="217"/>
      <c r="W263" s="217"/>
      <c r="X263" s="217"/>
      <c r="Y263" s="217"/>
      <c r="Z263" s="217"/>
      <c r="AA263" s="422"/>
      <c r="AB263" s="422">
        <v>6.15</v>
      </c>
      <c r="AC263" s="218"/>
      <c r="AD263" s="219"/>
      <c r="AE263" s="219"/>
      <c r="AF263" s="219"/>
      <c r="AG263" s="219"/>
      <c r="AH263" s="219"/>
      <c r="AI263" s="219"/>
      <c r="AJ263" s="219"/>
      <c r="AK263" s="219"/>
      <c r="AL263" s="219"/>
      <c r="AM263" s="219"/>
      <c r="AN263" s="219"/>
      <c r="AO263" s="217"/>
      <c r="AP263" s="217"/>
      <c r="AQ263" s="217"/>
      <c r="AR263" s="217"/>
      <c r="AS263" s="168">
        <f t="shared" si="29"/>
        <v>0</v>
      </c>
      <c r="AT263" s="217"/>
      <c r="AU263" s="217"/>
      <c r="AV263" s="405"/>
      <c r="AW263" s="409"/>
      <c r="AX263" s="217"/>
      <c r="AY263" s="217"/>
      <c r="AZ263" s="422"/>
      <c r="BA263" s="500">
        <v>6.15</v>
      </c>
      <c r="BB263" s="217"/>
      <c r="BC263" s="483" t="s">
        <v>607</v>
      </c>
      <c r="BD263" s="484" t="s">
        <v>80</v>
      </c>
    </row>
    <row r="264" spans="1:56" s="490" customFormat="1" ht="63" outlineLevel="1" x14ac:dyDescent="0.25">
      <c r="A264" s="485">
        <v>18.2</v>
      </c>
      <c r="B264" s="417" t="s">
        <v>529</v>
      </c>
      <c r="C264" s="382" t="s">
        <v>53</v>
      </c>
      <c r="D264" s="418"/>
      <c r="E264" s="418"/>
      <c r="F264" s="418"/>
      <c r="G264" s="422">
        <v>14.57</v>
      </c>
      <c r="H264" s="487"/>
      <c r="I264" s="487"/>
      <c r="J264" s="487"/>
      <c r="K264" s="488"/>
      <c r="L264" s="485"/>
      <c r="M264" s="485"/>
      <c r="N264" s="485"/>
      <c r="O264" s="483" t="s">
        <v>612</v>
      </c>
      <c r="P264" s="217"/>
      <c r="Q264" s="217"/>
      <c r="R264" s="217"/>
      <c r="S264" s="217">
        <f t="shared" si="28"/>
        <v>0</v>
      </c>
      <c r="T264" s="217"/>
      <c r="U264" s="217"/>
      <c r="V264" s="217"/>
      <c r="W264" s="217"/>
      <c r="X264" s="217"/>
      <c r="Y264" s="217"/>
      <c r="Z264" s="217"/>
      <c r="AA264" s="422"/>
      <c r="AB264" s="422">
        <v>14.57</v>
      </c>
      <c r="AC264" s="218"/>
      <c r="AD264" s="219"/>
      <c r="AE264" s="219"/>
      <c r="AF264" s="219"/>
      <c r="AG264" s="219"/>
      <c r="AH264" s="219"/>
      <c r="AI264" s="219"/>
      <c r="AJ264" s="219"/>
      <c r="AK264" s="219"/>
      <c r="AL264" s="219"/>
      <c r="AM264" s="219"/>
      <c r="AN264" s="219"/>
      <c r="AO264" s="217"/>
      <c r="AP264" s="217"/>
      <c r="AQ264" s="217"/>
      <c r="AR264" s="217"/>
      <c r="AS264" s="168">
        <f t="shared" si="29"/>
        <v>0</v>
      </c>
      <c r="AT264" s="217"/>
      <c r="AU264" s="217"/>
      <c r="AV264" s="405"/>
      <c r="AW264" s="409"/>
      <c r="AX264" s="217"/>
      <c r="AY264" s="217"/>
      <c r="AZ264" s="422"/>
      <c r="BA264" s="500">
        <v>14.57</v>
      </c>
      <c r="BB264" s="217"/>
      <c r="BC264" s="483" t="s">
        <v>607</v>
      </c>
      <c r="BD264" s="484" t="s">
        <v>80</v>
      </c>
    </row>
    <row r="265" spans="1:56" s="490" customFormat="1" ht="63" outlineLevel="1" x14ac:dyDescent="0.25">
      <c r="A265" s="485">
        <v>18.3</v>
      </c>
      <c r="B265" s="417" t="s">
        <v>530</v>
      </c>
      <c r="C265" s="382" t="s">
        <v>53</v>
      </c>
      <c r="D265" s="418"/>
      <c r="E265" s="418"/>
      <c r="F265" s="418"/>
      <c r="G265" s="422">
        <v>6.14</v>
      </c>
      <c r="H265" s="487"/>
      <c r="I265" s="487"/>
      <c r="J265" s="487"/>
      <c r="K265" s="488"/>
      <c r="L265" s="485"/>
      <c r="M265" s="485"/>
      <c r="N265" s="485"/>
      <c r="O265" s="483" t="s">
        <v>612</v>
      </c>
      <c r="P265" s="217"/>
      <c r="Q265" s="217"/>
      <c r="R265" s="217"/>
      <c r="S265" s="217">
        <f t="shared" ref="S265:S328" si="30">SUM(P265:R265)</f>
        <v>0</v>
      </c>
      <c r="T265" s="217"/>
      <c r="U265" s="217"/>
      <c r="V265" s="217"/>
      <c r="W265" s="217"/>
      <c r="X265" s="217"/>
      <c r="Y265" s="217"/>
      <c r="Z265" s="217"/>
      <c r="AA265" s="422"/>
      <c r="AB265" s="422">
        <v>6.14</v>
      </c>
      <c r="AC265" s="218"/>
      <c r="AD265" s="219"/>
      <c r="AE265" s="219"/>
      <c r="AF265" s="219"/>
      <c r="AG265" s="219"/>
      <c r="AH265" s="219"/>
      <c r="AI265" s="219"/>
      <c r="AJ265" s="219"/>
      <c r="AK265" s="219"/>
      <c r="AL265" s="219"/>
      <c r="AM265" s="219"/>
      <c r="AN265" s="219"/>
      <c r="AO265" s="217"/>
      <c r="AP265" s="217"/>
      <c r="AQ265" s="217"/>
      <c r="AR265" s="217"/>
      <c r="AS265" s="168">
        <f t="shared" si="29"/>
        <v>0</v>
      </c>
      <c r="AT265" s="217"/>
      <c r="AU265" s="217"/>
      <c r="AV265" s="405"/>
      <c r="AW265" s="409"/>
      <c r="AX265" s="217"/>
      <c r="AY265" s="217"/>
      <c r="AZ265" s="422"/>
      <c r="BA265" s="500">
        <v>6.14</v>
      </c>
      <c r="BB265" s="217"/>
      <c r="BC265" s="483" t="s">
        <v>607</v>
      </c>
      <c r="BD265" s="484" t="s">
        <v>80</v>
      </c>
    </row>
    <row r="266" spans="1:56" s="490" customFormat="1" ht="63" outlineLevel="1" x14ac:dyDescent="0.25">
      <c r="A266" s="485">
        <v>18.399999999999999</v>
      </c>
      <c r="B266" s="417" t="s">
        <v>533</v>
      </c>
      <c r="C266" s="382" t="s">
        <v>53</v>
      </c>
      <c r="D266" s="418"/>
      <c r="E266" s="418"/>
      <c r="F266" s="418"/>
      <c r="G266" s="422">
        <v>1</v>
      </c>
      <c r="H266" s="487"/>
      <c r="I266" s="487"/>
      <c r="J266" s="487"/>
      <c r="K266" s="488"/>
      <c r="L266" s="485"/>
      <c r="M266" s="485"/>
      <c r="N266" s="485"/>
      <c r="O266" s="483" t="s">
        <v>613</v>
      </c>
      <c r="P266" s="217"/>
      <c r="Q266" s="217"/>
      <c r="R266" s="217"/>
      <c r="S266" s="217">
        <f t="shared" si="30"/>
        <v>0</v>
      </c>
      <c r="T266" s="217"/>
      <c r="U266" s="217"/>
      <c r="V266" s="217"/>
      <c r="W266" s="217"/>
      <c r="X266" s="217"/>
      <c r="Y266" s="217"/>
      <c r="Z266" s="217"/>
      <c r="AA266" s="422"/>
      <c r="AB266" s="422">
        <v>1</v>
      </c>
      <c r="AC266" s="218"/>
      <c r="AD266" s="219"/>
      <c r="AE266" s="219"/>
      <c r="AF266" s="219"/>
      <c r="AG266" s="219"/>
      <c r="AH266" s="219"/>
      <c r="AI266" s="219"/>
      <c r="AJ266" s="219"/>
      <c r="AK266" s="219"/>
      <c r="AL266" s="219"/>
      <c r="AM266" s="219"/>
      <c r="AN266" s="219"/>
      <c r="AO266" s="217"/>
      <c r="AP266" s="217"/>
      <c r="AQ266" s="217"/>
      <c r="AR266" s="217"/>
      <c r="AS266" s="168">
        <f t="shared" ref="AS266:AS329" si="31">SUM(AP266:AR266)</f>
        <v>0</v>
      </c>
      <c r="AT266" s="217"/>
      <c r="AU266" s="217"/>
      <c r="AV266" s="405"/>
      <c r="AW266" s="409"/>
      <c r="AX266" s="217"/>
      <c r="AY266" s="217"/>
      <c r="AZ266" s="422"/>
      <c r="BA266" s="500">
        <v>1</v>
      </c>
      <c r="BB266" s="217"/>
      <c r="BC266" s="483" t="s">
        <v>607</v>
      </c>
      <c r="BD266" s="484" t="s">
        <v>80</v>
      </c>
    </row>
    <row r="267" spans="1:56" s="364" customFormat="1" ht="31.5" outlineLevel="1" x14ac:dyDescent="0.25">
      <c r="A267" s="369">
        <v>19.3</v>
      </c>
      <c r="B267" s="369" t="s">
        <v>541</v>
      </c>
      <c r="C267" s="368" t="s">
        <v>52</v>
      </c>
      <c r="D267" s="369"/>
      <c r="E267" s="369"/>
      <c r="F267" s="369"/>
      <c r="G267" s="368">
        <v>80.790000000000006</v>
      </c>
      <c r="H267" s="369"/>
      <c r="I267" s="369"/>
      <c r="J267" s="369"/>
      <c r="K267" s="369"/>
      <c r="L267" s="369"/>
      <c r="M267" s="369"/>
      <c r="N267" s="369"/>
      <c r="O267" s="369"/>
      <c r="P267" s="369"/>
      <c r="Q267" s="369"/>
      <c r="R267" s="369"/>
      <c r="S267" s="217">
        <f t="shared" si="30"/>
        <v>0</v>
      </c>
      <c r="T267" s="369"/>
      <c r="U267" s="369"/>
      <c r="V267" s="369"/>
      <c r="W267" s="369"/>
      <c r="X267" s="369"/>
      <c r="Y267" s="369"/>
      <c r="Z267" s="369"/>
      <c r="AA267" s="369"/>
      <c r="AB267" s="369"/>
      <c r="AC267" s="369"/>
      <c r="AD267" s="369"/>
      <c r="AE267" s="369"/>
      <c r="AF267" s="369"/>
      <c r="AG267" s="369"/>
      <c r="AH267" s="369"/>
      <c r="AI267" s="369"/>
      <c r="AJ267" s="369"/>
      <c r="AK267" s="369"/>
      <c r="AL267" s="369"/>
      <c r="AM267" s="369"/>
      <c r="AN267" s="369"/>
      <c r="AO267" s="369"/>
      <c r="AP267" s="369"/>
      <c r="AQ267" s="369"/>
      <c r="AR267" s="369"/>
      <c r="AS267" s="168">
        <f t="shared" si="31"/>
        <v>0</v>
      </c>
      <c r="AT267" s="369"/>
      <c r="AU267" s="369"/>
      <c r="AV267" s="388"/>
      <c r="AW267" s="368"/>
      <c r="AX267" s="369"/>
      <c r="AY267" s="369"/>
      <c r="AZ267" s="369"/>
      <c r="BA267" s="369"/>
      <c r="BB267" s="369"/>
      <c r="BC267" s="369" t="s">
        <v>872</v>
      </c>
      <c r="BD267" s="484"/>
    </row>
    <row r="268" spans="1:56" s="490" customFormat="1" ht="63" customHeight="1" outlineLevel="1" x14ac:dyDescent="0.25">
      <c r="A268" s="485">
        <v>19.100000000000001</v>
      </c>
      <c r="B268" s="421" t="s">
        <v>542</v>
      </c>
      <c r="C268" s="382" t="s">
        <v>53</v>
      </c>
      <c r="D268" s="418"/>
      <c r="E268" s="418"/>
      <c r="F268" s="418"/>
      <c r="G268" s="422">
        <v>45.39</v>
      </c>
      <c r="H268" s="487"/>
      <c r="I268" s="487"/>
      <c r="J268" s="487"/>
      <c r="K268" s="488"/>
      <c r="L268" s="485"/>
      <c r="M268" s="485"/>
      <c r="N268" s="485"/>
      <c r="O268" s="487" t="s">
        <v>806</v>
      </c>
      <c r="P268" s="217"/>
      <c r="Q268" s="217"/>
      <c r="R268" s="217"/>
      <c r="S268" s="217">
        <f t="shared" si="30"/>
        <v>0</v>
      </c>
      <c r="T268" s="217"/>
      <c r="U268" s="217"/>
      <c r="V268" s="217"/>
      <c r="W268" s="422"/>
      <c r="X268" s="422">
        <f>+G268</f>
        <v>45.39</v>
      </c>
      <c r="Y268" s="217"/>
      <c r="Z268" s="217"/>
      <c r="AA268" s="217"/>
      <c r="AB268" s="217"/>
      <c r="AC268" s="218"/>
      <c r="AD268" s="219"/>
      <c r="AE268" s="219"/>
      <c r="AF268" s="219"/>
      <c r="AG268" s="219"/>
      <c r="AH268" s="219"/>
      <c r="AI268" s="219"/>
      <c r="AJ268" s="219"/>
      <c r="AK268" s="219"/>
      <c r="AL268" s="219"/>
      <c r="AM268" s="219"/>
      <c r="AN268" s="219"/>
      <c r="AO268" s="217"/>
      <c r="AP268" s="217"/>
      <c r="AQ268" s="217"/>
      <c r="AR268" s="217"/>
      <c r="AS268" s="168">
        <f t="shared" si="31"/>
        <v>0</v>
      </c>
      <c r="AT268" s="217"/>
      <c r="AU268" s="217"/>
      <c r="AV268" s="424"/>
      <c r="AW268" s="500">
        <f>+G268</f>
        <v>45.39</v>
      </c>
      <c r="AX268" s="217"/>
      <c r="AY268" s="217"/>
      <c r="AZ268" s="217"/>
      <c r="BA268" s="217"/>
      <c r="BB268" s="217"/>
      <c r="BC268" s="483" t="s">
        <v>873</v>
      </c>
      <c r="BD268" s="484"/>
    </row>
    <row r="269" spans="1:56" s="490" customFormat="1" ht="63" outlineLevel="1" x14ac:dyDescent="0.25">
      <c r="A269" s="501">
        <v>19.2</v>
      </c>
      <c r="B269" s="502" t="s">
        <v>543</v>
      </c>
      <c r="C269" s="503" t="s">
        <v>53</v>
      </c>
      <c r="D269" s="418"/>
      <c r="E269" s="418"/>
      <c r="F269" s="418"/>
      <c r="G269" s="504">
        <v>35.4</v>
      </c>
      <c r="H269" s="505"/>
      <c r="I269" s="505"/>
      <c r="J269" s="505"/>
      <c r="K269" s="506"/>
      <c r="L269" s="501"/>
      <c r="M269" s="501"/>
      <c r="N269" s="501"/>
      <c r="O269" s="505"/>
      <c r="P269" s="507"/>
      <c r="Q269" s="507"/>
      <c r="R269" s="507"/>
      <c r="S269" s="217">
        <f t="shared" si="30"/>
        <v>0</v>
      </c>
      <c r="T269" s="507"/>
      <c r="U269" s="507"/>
      <c r="V269" s="507"/>
      <c r="W269" s="504"/>
      <c r="X269" s="504">
        <f>+G269</f>
        <v>35.4</v>
      </c>
      <c r="Y269" s="507"/>
      <c r="Z269" s="507"/>
      <c r="AA269" s="507"/>
      <c r="AB269" s="507"/>
      <c r="AC269" s="508"/>
      <c r="AD269" s="509"/>
      <c r="AE269" s="509"/>
      <c r="AF269" s="509"/>
      <c r="AG269" s="509"/>
      <c r="AH269" s="509"/>
      <c r="AI269" s="509"/>
      <c r="AJ269" s="509"/>
      <c r="AK269" s="509"/>
      <c r="AL269" s="509"/>
      <c r="AM269" s="509"/>
      <c r="AN269" s="509"/>
      <c r="AO269" s="507"/>
      <c r="AP269" s="507"/>
      <c r="AQ269" s="507"/>
      <c r="AR269" s="507"/>
      <c r="AS269" s="168">
        <f t="shared" si="31"/>
        <v>0</v>
      </c>
      <c r="AT269" s="507"/>
      <c r="AU269" s="507"/>
      <c r="AV269" s="510"/>
      <c r="AW269" s="511">
        <f>+G269</f>
        <v>35.4</v>
      </c>
      <c r="AX269" s="507"/>
      <c r="AY269" s="507"/>
      <c r="AZ269" s="507"/>
      <c r="BA269" s="507"/>
      <c r="BB269" s="507"/>
      <c r="BC269" s="512" t="s">
        <v>874</v>
      </c>
      <c r="BD269" s="513"/>
    </row>
    <row r="270" spans="1:56" s="514" customFormat="1" ht="63" customHeight="1" outlineLevel="1" x14ac:dyDescent="0.25">
      <c r="A270" s="369">
        <v>25</v>
      </c>
      <c r="B270" s="369" t="s">
        <v>376</v>
      </c>
      <c r="C270" s="368" t="s">
        <v>52</v>
      </c>
      <c r="D270" s="369"/>
      <c r="E270" s="369"/>
      <c r="F270" s="369"/>
      <c r="G270" s="368"/>
      <c r="H270" s="369"/>
      <c r="I270" s="369"/>
      <c r="J270" s="369"/>
      <c r="K270" s="369"/>
      <c r="L270" s="369"/>
      <c r="M270" s="369"/>
      <c r="N270" s="369"/>
      <c r="O270" s="369"/>
      <c r="P270" s="369"/>
      <c r="Q270" s="369"/>
      <c r="R270" s="369"/>
      <c r="S270" s="217">
        <f t="shared" si="30"/>
        <v>0</v>
      </c>
      <c r="T270" s="369"/>
      <c r="U270" s="369"/>
      <c r="V270" s="369"/>
      <c r="W270" s="369"/>
      <c r="X270" s="369"/>
      <c r="Y270" s="369"/>
      <c r="Z270" s="369"/>
      <c r="AA270" s="369"/>
      <c r="AB270" s="369"/>
      <c r="AC270" s="369"/>
      <c r="AD270" s="369"/>
      <c r="AE270" s="369"/>
      <c r="AF270" s="369"/>
      <c r="AG270" s="369"/>
      <c r="AH270" s="369"/>
      <c r="AI270" s="369"/>
      <c r="AJ270" s="369"/>
      <c r="AK270" s="369"/>
      <c r="AL270" s="369"/>
      <c r="AM270" s="369"/>
      <c r="AN270" s="369"/>
      <c r="AO270" s="369"/>
      <c r="AP270" s="369"/>
      <c r="AQ270" s="369"/>
      <c r="AR270" s="369"/>
      <c r="AS270" s="168">
        <f t="shared" si="31"/>
        <v>0</v>
      </c>
      <c r="AT270" s="369"/>
      <c r="AU270" s="369"/>
      <c r="AV270" s="388"/>
      <c r="AW270" s="368"/>
      <c r="AX270" s="369"/>
      <c r="AY270" s="369"/>
      <c r="AZ270" s="369"/>
      <c r="BA270" s="369"/>
      <c r="BB270" s="369"/>
      <c r="BC270" s="369" t="s">
        <v>875</v>
      </c>
      <c r="BD270" s="484" t="s">
        <v>80</v>
      </c>
    </row>
    <row r="271" spans="1:56" s="490" customFormat="1" ht="55.15" customHeight="1" outlineLevel="1" x14ac:dyDescent="0.25">
      <c r="A271" s="515">
        <v>25.1</v>
      </c>
      <c r="B271" s="516" t="s">
        <v>377</v>
      </c>
      <c r="C271" s="517" t="s">
        <v>53</v>
      </c>
      <c r="D271" s="518"/>
      <c r="E271" s="518"/>
      <c r="F271" s="518"/>
      <c r="G271" s="519">
        <v>126.41</v>
      </c>
      <c r="H271" s="520"/>
      <c r="I271" s="520"/>
      <c r="J271" s="520"/>
      <c r="K271" s="521"/>
      <c r="L271" s="515"/>
      <c r="M271" s="515"/>
      <c r="N271" s="515"/>
      <c r="O271" s="520" t="s">
        <v>807</v>
      </c>
      <c r="P271" s="522"/>
      <c r="Q271" s="522"/>
      <c r="R271" s="522"/>
      <c r="S271" s="217">
        <f t="shared" si="30"/>
        <v>0</v>
      </c>
      <c r="T271" s="522"/>
      <c r="U271" s="522"/>
      <c r="V271" s="522"/>
      <c r="W271" s="522"/>
      <c r="X271" s="519">
        <v>126.41</v>
      </c>
      <c r="Y271" s="522"/>
      <c r="Z271" s="522"/>
      <c r="AA271" s="522"/>
      <c r="AB271" s="522"/>
      <c r="AC271" s="523"/>
      <c r="AD271" s="524"/>
      <c r="AE271" s="524"/>
      <c r="AF271" s="524"/>
      <c r="AG271" s="524"/>
      <c r="AH271" s="524"/>
      <c r="AI271" s="524"/>
      <c r="AJ271" s="524"/>
      <c r="AK271" s="524"/>
      <c r="AL271" s="524"/>
      <c r="AM271" s="524"/>
      <c r="AN271" s="524"/>
      <c r="AO271" s="522"/>
      <c r="AP271" s="522"/>
      <c r="AQ271" s="522"/>
      <c r="AR271" s="522"/>
      <c r="AS271" s="168">
        <f t="shared" si="31"/>
        <v>0</v>
      </c>
      <c r="AT271" s="522"/>
      <c r="AU271" s="522"/>
      <c r="AV271" s="525"/>
      <c r="AW271" s="526">
        <v>126.41</v>
      </c>
      <c r="AX271" s="522"/>
      <c r="AY271" s="522"/>
      <c r="AZ271" s="522"/>
      <c r="BA271" s="522"/>
      <c r="BB271" s="522"/>
      <c r="BC271" s="527" t="s">
        <v>607</v>
      </c>
      <c r="BD271" s="528"/>
    </row>
    <row r="272" spans="1:56" s="514" customFormat="1" ht="63" outlineLevel="1" x14ac:dyDescent="0.25">
      <c r="A272" s="369">
        <v>26</v>
      </c>
      <c r="B272" s="369" t="s">
        <v>544</v>
      </c>
      <c r="C272" s="368" t="s">
        <v>52</v>
      </c>
      <c r="D272" s="369"/>
      <c r="E272" s="369"/>
      <c r="F272" s="369"/>
      <c r="G272" s="368">
        <v>27.8</v>
      </c>
      <c r="H272" s="369"/>
      <c r="I272" s="369"/>
      <c r="J272" s="369"/>
      <c r="K272" s="369"/>
      <c r="L272" s="369"/>
      <c r="M272" s="369"/>
      <c r="N272" s="369"/>
      <c r="O272" s="369"/>
      <c r="P272" s="369"/>
      <c r="Q272" s="369"/>
      <c r="R272" s="369"/>
      <c r="S272" s="217">
        <f t="shared" si="30"/>
        <v>0</v>
      </c>
      <c r="T272" s="369"/>
      <c r="U272" s="369"/>
      <c r="V272" s="369"/>
      <c r="W272" s="369"/>
      <c r="X272" s="369"/>
      <c r="Y272" s="369"/>
      <c r="Z272" s="369"/>
      <c r="AA272" s="369"/>
      <c r="AB272" s="369"/>
      <c r="AC272" s="369"/>
      <c r="AD272" s="369"/>
      <c r="AE272" s="369"/>
      <c r="AF272" s="369"/>
      <c r="AG272" s="369"/>
      <c r="AH272" s="369"/>
      <c r="AI272" s="369"/>
      <c r="AJ272" s="369"/>
      <c r="AK272" s="369"/>
      <c r="AL272" s="369"/>
      <c r="AM272" s="369"/>
      <c r="AN272" s="369"/>
      <c r="AO272" s="369"/>
      <c r="AP272" s="369"/>
      <c r="AQ272" s="369"/>
      <c r="AR272" s="369"/>
      <c r="AS272" s="168">
        <f t="shared" si="31"/>
        <v>0</v>
      </c>
      <c r="AT272" s="369"/>
      <c r="AU272" s="369"/>
      <c r="AV272" s="388"/>
      <c r="AW272" s="368"/>
      <c r="AX272" s="369"/>
      <c r="AY272" s="369"/>
      <c r="AZ272" s="369"/>
      <c r="BA272" s="369"/>
      <c r="BB272" s="369"/>
      <c r="BC272" s="369" t="s">
        <v>875</v>
      </c>
      <c r="BD272" s="484" t="s">
        <v>80</v>
      </c>
    </row>
    <row r="273" spans="1:56" s="490" customFormat="1" ht="141.75" outlineLevel="1" x14ac:dyDescent="0.25">
      <c r="A273" s="529">
        <v>26.1</v>
      </c>
      <c r="B273" s="530" t="s">
        <v>378</v>
      </c>
      <c r="C273" s="531" t="s">
        <v>53</v>
      </c>
      <c r="D273" s="518"/>
      <c r="E273" s="518"/>
      <c r="F273" s="518"/>
      <c r="G273" s="532">
        <v>5.8</v>
      </c>
      <c r="H273" s="533"/>
      <c r="I273" s="533"/>
      <c r="J273" s="533"/>
      <c r="K273" s="534"/>
      <c r="L273" s="529"/>
      <c r="M273" s="529"/>
      <c r="N273" s="529"/>
      <c r="O273" s="535" t="s">
        <v>615</v>
      </c>
      <c r="P273" s="536"/>
      <c r="Q273" s="536"/>
      <c r="R273" s="536"/>
      <c r="S273" s="217">
        <f t="shared" si="30"/>
        <v>0</v>
      </c>
      <c r="T273" s="536"/>
      <c r="U273" s="536"/>
      <c r="V273" s="536"/>
      <c r="W273" s="532"/>
      <c r="X273" s="532">
        <v>5.8</v>
      </c>
      <c r="Y273" s="536"/>
      <c r="Z273" s="536"/>
      <c r="AA273" s="536"/>
      <c r="AB273" s="536"/>
      <c r="AC273" s="537"/>
      <c r="AD273" s="538"/>
      <c r="AE273" s="538"/>
      <c r="AF273" s="538"/>
      <c r="AG273" s="538"/>
      <c r="AH273" s="538"/>
      <c r="AI273" s="538"/>
      <c r="AJ273" s="538"/>
      <c r="AK273" s="538"/>
      <c r="AL273" s="538"/>
      <c r="AM273" s="538"/>
      <c r="AN273" s="538"/>
      <c r="AO273" s="536"/>
      <c r="AP273" s="536"/>
      <c r="AQ273" s="536"/>
      <c r="AR273" s="536"/>
      <c r="AS273" s="168">
        <f t="shared" si="31"/>
        <v>0</v>
      </c>
      <c r="AT273" s="536"/>
      <c r="AU273" s="536"/>
      <c r="AV273" s="530"/>
      <c r="AW273" s="539">
        <v>5.8</v>
      </c>
      <c r="AX273" s="536"/>
      <c r="AY273" s="536"/>
      <c r="AZ273" s="536"/>
      <c r="BA273" s="536"/>
      <c r="BB273" s="536"/>
      <c r="BC273" s="535" t="s">
        <v>607</v>
      </c>
      <c r="BD273" s="540"/>
    </row>
    <row r="274" spans="1:56" s="490" customFormat="1" ht="189" outlineLevel="1" x14ac:dyDescent="0.25">
      <c r="A274" s="485">
        <v>26.2</v>
      </c>
      <c r="B274" s="421" t="s">
        <v>379</v>
      </c>
      <c r="C274" s="382" t="s">
        <v>53</v>
      </c>
      <c r="D274" s="418"/>
      <c r="E274" s="418"/>
      <c r="F274" s="418"/>
      <c r="G274" s="425">
        <v>2.8</v>
      </c>
      <c r="H274" s="487"/>
      <c r="I274" s="487"/>
      <c r="J274" s="487"/>
      <c r="K274" s="488"/>
      <c r="L274" s="485"/>
      <c r="M274" s="485"/>
      <c r="N274" s="485"/>
      <c r="O274" s="483" t="s">
        <v>616</v>
      </c>
      <c r="P274" s="217"/>
      <c r="Q274" s="217"/>
      <c r="R274" s="217"/>
      <c r="S274" s="217">
        <f t="shared" si="30"/>
        <v>0</v>
      </c>
      <c r="T274" s="217"/>
      <c r="U274" s="217"/>
      <c r="V274" s="217"/>
      <c r="W274" s="425"/>
      <c r="X274" s="425">
        <v>2.8</v>
      </c>
      <c r="Y274" s="217"/>
      <c r="Z274" s="217"/>
      <c r="AA274" s="217"/>
      <c r="AB274" s="217"/>
      <c r="AC274" s="218"/>
      <c r="AD274" s="219"/>
      <c r="AE274" s="219"/>
      <c r="AF274" s="219"/>
      <c r="AG274" s="219"/>
      <c r="AH274" s="219"/>
      <c r="AI274" s="219"/>
      <c r="AJ274" s="219"/>
      <c r="AK274" s="219"/>
      <c r="AL274" s="219"/>
      <c r="AM274" s="219"/>
      <c r="AN274" s="219"/>
      <c r="AO274" s="217"/>
      <c r="AP274" s="217"/>
      <c r="AQ274" s="217"/>
      <c r="AR274" s="217"/>
      <c r="AS274" s="168">
        <f t="shared" si="31"/>
        <v>0</v>
      </c>
      <c r="AT274" s="217"/>
      <c r="AU274" s="217"/>
      <c r="AV274" s="421"/>
      <c r="AW274" s="541">
        <v>2.8</v>
      </c>
      <c r="AX274" s="217"/>
      <c r="AY274" s="217"/>
      <c r="AZ274" s="217"/>
      <c r="BA274" s="217"/>
      <c r="BB274" s="217"/>
      <c r="BC274" s="483" t="s">
        <v>607</v>
      </c>
      <c r="BD274" s="484"/>
    </row>
    <row r="275" spans="1:56" s="490" customFormat="1" ht="189" outlineLevel="1" x14ac:dyDescent="0.25">
      <c r="A275" s="485">
        <v>26.3</v>
      </c>
      <c r="B275" s="421" t="s">
        <v>380</v>
      </c>
      <c r="C275" s="382" t="s">
        <v>53</v>
      </c>
      <c r="D275" s="418"/>
      <c r="E275" s="418"/>
      <c r="F275" s="418"/>
      <c r="G275" s="425">
        <v>3.2</v>
      </c>
      <c r="H275" s="487"/>
      <c r="I275" s="487"/>
      <c r="J275" s="487"/>
      <c r="K275" s="488"/>
      <c r="L275" s="485"/>
      <c r="M275" s="485"/>
      <c r="N275" s="485"/>
      <c r="O275" s="483" t="s">
        <v>617</v>
      </c>
      <c r="P275" s="217"/>
      <c r="Q275" s="217"/>
      <c r="R275" s="217"/>
      <c r="S275" s="217">
        <f t="shared" si="30"/>
        <v>0</v>
      </c>
      <c r="T275" s="217"/>
      <c r="U275" s="217"/>
      <c r="V275" s="217"/>
      <c r="W275" s="425"/>
      <c r="X275" s="425">
        <v>3.2</v>
      </c>
      <c r="Y275" s="217"/>
      <c r="Z275" s="217"/>
      <c r="AA275" s="217"/>
      <c r="AB275" s="217"/>
      <c r="AC275" s="218"/>
      <c r="AD275" s="219"/>
      <c r="AE275" s="219"/>
      <c r="AF275" s="219"/>
      <c r="AG275" s="219"/>
      <c r="AH275" s="219"/>
      <c r="AI275" s="219"/>
      <c r="AJ275" s="219"/>
      <c r="AK275" s="219"/>
      <c r="AL275" s="219"/>
      <c r="AM275" s="219"/>
      <c r="AN275" s="219"/>
      <c r="AO275" s="217"/>
      <c r="AP275" s="217"/>
      <c r="AQ275" s="217"/>
      <c r="AR275" s="217"/>
      <c r="AS275" s="168">
        <f t="shared" si="31"/>
        <v>0</v>
      </c>
      <c r="AT275" s="217"/>
      <c r="AU275" s="217"/>
      <c r="AV275" s="421"/>
      <c r="AW275" s="541">
        <v>3.2</v>
      </c>
      <c r="AX275" s="217"/>
      <c r="AY275" s="217"/>
      <c r="AZ275" s="217"/>
      <c r="BA275" s="217"/>
      <c r="BB275" s="217"/>
      <c r="BC275" s="483" t="s">
        <v>607</v>
      </c>
      <c r="BD275" s="484"/>
    </row>
    <row r="276" spans="1:56" s="490" customFormat="1" ht="189" outlineLevel="1" x14ac:dyDescent="0.25">
      <c r="A276" s="485">
        <v>26.4</v>
      </c>
      <c r="B276" s="426" t="s">
        <v>381</v>
      </c>
      <c r="C276" s="382" t="s">
        <v>53</v>
      </c>
      <c r="D276" s="418"/>
      <c r="E276" s="418"/>
      <c r="F276" s="418"/>
      <c r="G276" s="425">
        <v>6.5</v>
      </c>
      <c r="H276" s="487"/>
      <c r="I276" s="487"/>
      <c r="J276" s="487"/>
      <c r="K276" s="488"/>
      <c r="L276" s="485"/>
      <c r="M276" s="485"/>
      <c r="N276" s="485"/>
      <c r="O276" s="483" t="s">
        <v>618</v>
      </c>
      <c r="P276" s="217"/>
      <c r="Q276" s="217"/>
      <c r="R276" s="217"/>
      <c r="S276" s="217">
        <f t="shared" si="30"/>
        <v>0</v>
      </c>
      <c r="T276" s="217"/>
      <c r="U276" s="217"/>
      <c r="V276" s="217"/>
      <c r="W276" s="425"/>
      <c r="X276" s="425">
        <v>6.5</v>
      </c>
      <c r="Y276" s="217"/>
      <c r="Z276" s="217"/>
      <c r="AA276" s="217"/>
      <c r="AB276" s="217"/>
      <c r="AC276" s="218"/>
      <c r="AD276" s="219"/>
      <c r="AE276" s="219"/>
      <c r="AF276" s="219"/>
      <c r="AG276" s="219"/>
      <c r="AH276" s="219"/>
      <c r="AI276" s="219"/>
      <c r="AJ276" s="219"/>
      <c r="AK276" s="219"/>
      <c r="AL276" s="219"/>
      <c r="AM276" s="219"/>
      <c r="AN276" s="219"/>
      <c r="AO276" s="217"/>
      <c r="AP276" s="217"/>
      <c r="AQ276" s="217"/>
      <c r="AR276" s="217"/>
      <c r="AS276" s="168">
        <f t="shared" si="31"/>
        <v>0</v>
      </c>
      <c r="AT276" s="217"/>
      <c r="AU276" s="217"/>
      <c r="AV276" s="421"/>
      <c r="AW276" s="541">
        <v>6.5</v>
      </c>
      <c r="AX276" s="217"/>
      <c r="AY276" s="217"/>
      <c r="AZ276" s="217"/>
      <c r="BA276" s="217"/>
      <c r="BB276" s="217"/>
      <c r="BC276" s="483" t="s">
        <v>607</v>
      </c>
      <c r="BD276" s="484"/>
    </row>
    <row r="277" spans="1:56" s="490" customFormat="1" ht="173.25" outlineLevel="1" x14ac:dyDescent="0.25">
      <c r="A277" s="485">
        <v>26.5</v>
      </c>
      <c r="B277" s="421" t="s">
        <v>382</v>
      </c>
      <c r="C277" s="382" t="s">
        <v>53</v>
      </c>
      <c r="D277" s="418"/>
      <c r="E277" s="418"/>
      <c r="F277" s="418"/>
      <c r="G277" s="425">
        <v>8.5</v>
      </c>
      <c r="H277" s="487"/>
      <c r="I277" s="487"/>
      <c r="J277" s="487"/>
      <c r="K277" s="488"/>
      <c r="L277" s="485"/>
      <c r="M277" s="485"/>
      <c r="N277" s="485"/>
      <c r="O277" s="483" t="s">
        <v>619</v>
      </c>
      <c r="P277" s="217"/>
      <c r="Q277" s="217"/>
      <c r="R277" s="217"/>
      <c r="S277" s="217">
        <f t="shared" si="30"/>
        <v>0</v>
      </c>
      <c r="T277" s="217"/>
      <c r="U277" s="217"/>
      <c r="V277" s="217"/>
      <c r="W277" s="425"/>
      <c r="X277" s="425">
        <v>8.5</v>
      </c>
      <c r="Y277" s="217"/>
      <c r="Z277" s="217"/>
      <c r="AA277" s="217"/>
      <c r="AB277" s="217"/>
      <c r="AC277" s="218"/>
      <c r="AD277" s="219"/>
      <c r="AE277" s="219"/>
      <c r="AF277" s="219"/>
      <c r="AG277" s="219"/>
      <c r="AH277" s="219"/>
      <c r="AI277" s="219"/>
      <c r="AJ277" s="219"/>
      <c r="AK277" s="219"/>
      <c r="AL277" s="219"/>
      <c r="AM277" s="219"/>
      <c r="AN277" s="219"/>
      <c r="AO277" s="217"/>
      <c r="AP277" s="217"/>
      <c r="AQ277" s="217"/>
      <c r="AR277" s="217"/>
      <c r="AS277" s="168">
        <f t="shared" si="31"/>
        <v>0</v>
      </c>
      <c r="AT277" s="217"/>
      <c r="AU277" s="217"/>
      <c r="AV277" s="421"/>
      <c r="AW277" s="541">
        <v>8.5</v>
      </c>
      <c r="AX277" s="217"/>
      <c r="AY277" s="217"/>
      <c r="AZ277" s="217"/>
      <c r="BA277" s="217"/>
      <c r="BB277" s="217"/>
      <c r="BC277" s="483" t="s">
        <v>607</v>
      </c>
      <c r="BD277" s="484"/>
    </row>
    <row r="278" spans="1:56" s="490" customFormat="1" ht="220.5" outlineLevel="1" x14ac:dyDescent="0.25">
      <c r="A278" s="501">
        <v>26.6</v>
      </c>
      <c r="B278" s="502" t="s">
        <v>383</v>
      </c>
      <c r="C278" s="503" t="s">
        <v>53</v>
      </c>
      <c r="D278" s="418"/>
      <c r="E278" s="418"/>
      <c r="F278" s="418"/>
      <c r="G278" s="542">
        <v>1</v>
      </c>
      <c r="H278" s="505"/>
      <c r="I278" s="505"/>
      <c r="J278" s="505"/>
      <c r="K278" s="506"/>
      <c r="L278" s="501"/>
      <c r="M278" s="501"/>
      <c r="N278" s="501"/>
      <c r="O278" s="512" t="s">
        <v>620</v>
      </c>
      <c r="P278" s="507"/>
      <c r="Q278" s="507"/>
      <c r="R278" s="507"/>
      <c r="S278" s="217">
        <f t="shared" si="30"/>
        <v>0</v>
      </c>
      <c r="T278" s="507"/>
      <c r="U278" s="507"/>
      <c r="V278" s="507"/>
      <c r="W278" s="542"/>
      <c r="X278" s="542">
        <v>1</v>
      </c>
      <c r="Y278" s="507"/>
      <c r="Z278" s="507"/>
      <c r="AA278" s="507"/>
      <c r="AB278" s="507"/>
      <c r="AC278" s="508"/>
      <c r="AD278" s="509"/>
      <c r="AE278" s="509"/>
      <c r="AF278" s="509"/>
      <c r="AG278" s="509"/>
      <c r="AH278" s="509"/>
      <c r="AI278" s="509"/>
      <c r="AJ278" s="509"/>
      <c r="AK278" s="509"/>
      <c r="AL278" s="509"/>
      <c r="AM278" s="509"/>
      <c r="AN278" s="509"/>
      <c r="AO278" s="507"/>
      <c r="AP278" s="507"/>
      <c r="AQ278" s="507"/>
      <c r="AR278" s="507"/>
      <c r="AS278" s="168">
        <f t="shared" si="31"/>
        <v>0</v>
      </c>
      <c r="AT278" s="507"/>
      <c r="AU278" s="507"/>
      <c r="AV278" s="502"/>
      <c r="AW278" s="543">
        <v>1</v>
      </c>
      <c r="AX278" s="507"/>
      <c r="AY278" s="507"/>
      <c r="AZ278" s="507"/>
      <c r="BA278" s="507"/>
      <c r="BB278" s="507"/>
      <c r="BC278" s="512" t="s">
        <v>607</v>
      </c>
      <c r="BD278" s="513"/>
    </row>
    <row r="279" spans="1:56" s="514" customFormat="1" ht="47.25" outlineLevel="1" x14ac:dyDescent="0.25">
      <c r="A279" s="369">
        <v>27</v>
      </c>
      <c r="B279" s="369" t="s">
        <v>545</v>
      </c>
      <c r="C279" s="368" t="s">
        <v>52</v>
      </c>
      <c r="D279" s="369"/>
      <c r="E279" s="369"/>
      <c r="F279" s="369"/>
      <c r="G279" s="368">
        <v>50.12</v>
      </c>
      <c r="H279" s="369"/>
      <c r="I279" s="369"/>
      <c r="J279" s="369"/>
      <c r="K279" s="369"/>
      <c r="L279" s="369"/>
      <c r="M279" s="369"/>
      <c r="N279" s="369"/>
      <c r="O279" s="369"/>
      <c r="P279" s="369"/>
      <c r="Q279" s="369"/>
      <c r="R279" s="369"/>
      <c r="S279" s="217">
        <f t="shared" si="30"/>
        <v>0</v>
      </c>
      <c r="T279" s="369"/>
      <c r="U279" s="369"/>
      <c r="V279" s="369"/>
      <c r="W279" s="369"/>
      <c r="X279" s="369"/>
      <c r="Y279" s="369"/>
      <c r="Z279" s="369"/>
      <c r="AA279" s="369"/>
      <c r="AB279" s="369"/>
      <c r="AC279" s="369"/>
      <c r="AD279" s="369"/>
      <c r="AE279" s="369"/>
      <c r="AF279" s="369"/>
      <c r="AG279" s="369"/>
      <c r="AH279" s="369"/>
      <c r="AI279" s="369"/>
      <c r="AJ279" s="369"/>
      <c r="AK279" s="369"/>
      <c r="AL279" s="369"/>
      <c r="AM279" s="369"/>
      <c r="AN279" s="369"/>
      <c r="AO279" s="369"/>
      <c r="AP279" s="369"/>
      <c r="AQ279" s="369"/>
      <c r="AR279" s="369"/>
      <c r="AS279" s="168">
        <f t="shared" si="31"/>
        <v>0</v>
      </c>
      <c r="AT279" s="369"/>
      <c r="AU279" s="369"/>
      <c r="AV279" s="388"/>
      <c r="AW279" s="368"/>
      <c r="AX279" s="369"/>
      <c r="AY279" s="369"/>
      <c r="AZ279" s="369"/>
      <c r="BA279" s="369"/>
      <c r="BB279" s="369"/>
      <c r="BC279" s="369" t="s">
        <v>875</v>
      </c>
      <c r="BD279" s="484" t="s">
        <v>80</v>
      </c>
    </row>
    <row r="280" spans="1:56" s="490" customFormat="1" ht="204.75" outlineLevel="1" x14ac:dyDescent="0.25">
      <c r="A280" s="529">
        <v>27.1</v>
      </c>
      <c r="B280" s="530" t="s">
        <v>384</v>
      </c>
      <c r="C280" s="531" t="s">
        <v>53</v>
      </c>
      <c r="D280" s="518"/>
      <c r="E280" s="518"/>
      <c r="F280" s="518"/>
      <c r="G280" s="532">
        <v>10.5</v>
      </c>
      <c r="H280" s="533"/>
      <c r="I280" s="533"/>
      <c r="J280" s="533"/>
      <c r="K280" s="534"/>
      <c r="L280" s="529"/>
      <c r="M280" s="529"/>
      <c r="N280" s="529"/>
      <c r="O280" s="535" t="s">
        <v>621</v>
      </c>
      <c r="P280" s="536"/>
      <c r="Q280" s="536"/>
      <c r="R280" s="536"/>
      <c r="S280" s="217">
        <f t="shared" si="30"/>
        <v>0</v>
      </c>
      <c r="T280" s="536"/>
      <c r="U280" s="536"/>
      <c r="V280" s="536"/>
      <c r="W280" s="532"/>
      <c r="X280" s="532">
        <v>10.5</v>
      </c>
      <c r="Y280" s="536"/>
      <c r="Z280" s="536"/>
      <c r="AA280" s="536"/>
      <c r="AB280" s="536"/>
      <c r="AC280" s="537"/>
      <c r="AD280" s="538"/>
      <c r="AE280" s="538"/>
      <c r="AF280" s="538"/>
      <c r="AG280" s="538"/>
      <c r="AH280" s="538"/>
      <c r="AI280" s="538"/>
      <c r="AJ280" s="538"/>
      <c r="AK280" s="538"/>
      <c r="AL280" s="538"/>
      <c r="AM280" s="538"/>
      <c r="AN280" s="538"/>
      <c r="AO280" s="536"/>
      <c r="AP280" s="536"/>
      <c r="AQ280" s="536"/>
      <c r="AR280" s="536"/>
      <c r="AS280" s="168">
        <f t="shared" si="31"/>
        <v>0</v>
      </c>
      <c r="AT280" s="536"/>
      <c r="AU280" s="536"/>
      <c r="AV280" s="530"/>
      <c r="AW280" s="539">
        <v>10.5</v>
      </c>
      <c r="AX280" s="536"/>
      <c r="AY280" s="536"/>
      <c r="AZ280" s="536"/>
      <c r="BA280" s="536"/>
      <c r="BB280" s="536"/>
      <c r="BC280" s="535" t="s">
        <v>607</v>
      </c>
      <c r="BD280" s="540"/>
    </row>
    <row r="281" spans="1:56" s="490" customFormat="1" ht="220.5" outlineLevel="1" x14ac:dyDescent="0.25">
      <c r="A281" s="485">
        <v>27.2</v>
      </c>
      <c r="B281" s="421" t="s">
        <v>385</v>
      </c>
      <c r="C281" s="382" t="s">
        <v>53</v>
      </c>
      <c r="D281" s="418"/>
      <c r="E281" s="418"/>
      <c r="F281" s="418"/>
      <c r="G281" s="425">
        <v>3.2</v>
      </c>
      <c r="H281" s="487"/>
      <c r="I281" s="487"/>
      <c r="J281" s="487"/>
      <c r="K281" s="488"/>
      <c r="L281" s="485"/>
      <c r="M281" s="485"/>
      <c r="N281" s="485"/>
      <c r="O281" s="483" t="s">
        <v>622</v>
      </c>
      <c r="P281" s="217"/>
      <c r="Q281" s="217"/>
      <c r="R281" s="217"/>
      <c r="S281" s="217">
        <f t="shared" si="30"/>
        <v>0</v>
      </c>
      <c r="T281" s="217"/>
      <c r="U281" s="217"/>
      <c r="V281" s="217"/>
      <c r="W281" s="425"/>
      <c r="X281" s="425">
        <v>3.2</v>
      </c>
      <c r="Y281" s="217"/>
      <c r="Z281" s="217"/>
      <c r="AA281" s="217"/>
      <c r="AB281" s="217"/>
      <c r="AC281" s="218"/>
      <c r="AD281" s="219"/>
      <c r="AE281" s="219"/>
      <c r="AF281" s="219"/>
      <c r="AG281" s="219"/>
      <c r="AH281" s="219"/>
      <c r="AI281" s="219"/>
      <c r="AJ281" s="219"/>
      <c r="AK281" s="219"/>
      <c r="AL281" s="219"/>
      <c r="AM281" s="219"/>
      <c r="AN281" s="219"/>
      <c r="AO281" s="217"/>
      <c r="AP281" s="217"/>
      <c r="AQ281" s="217"/>
      <c r="AR281" s="217"/>
      <c r="AS281" s="168">
        <f t="shared" si="31"/>
        <v>0</v>
      </c>
      <c r="AT281" s="217"/>
      <c r="AU281" s="217"/>
      <c r="AV281" s="421"/>
      <c r="AW281" s="541">
        <v>3.2</v>
      </c>
      <c r="AX281" s="217"/>
      <c r="AY281" s="217"/>
      <c r="AZ281" s="217"/>
      <c r="BA281" s="217"/>
      <c r="BB281" s="217"/>
      <c r="BC281" s="483" t="s">
        <v>607</v>
      </c>
      <c r="BD281" s="484"/>
    </row>
    <row r="282" spans="1:56" s="490" customFormat="1" ht="204.75" outlineLevel="1" x14ac:dyDescent="0.25">
      <c r="A282" s="485">
        <v>27.3</v>
      </c>
      <c r="B282" s="426" t="s">
        <v>386</v>
      </c>
      <c r="C282" s="382" t="s">
        <v>53</v>
      </c>
      <c r="D282" s="418"/>
      <c r="E282" s="418"/>
      <c r="F282" s="418"/>
      <c r="G282" s="425">
        <v>1</v>
      </c>
      <c r="H282" s="487"/>
      <c r="I282" s="487"/>
      <c r="J282" s="487"/>
      <c r="K282" s="488"/>
      <c r="L282" s="485"/>
      <c r="M282" s="485"/>
      <c r="N282" s="485"/>
      <c r="O282" s="483" t="s">
        <v>623</v>
      </c>
      <c r="P282" s="217"/>
      <c r="Q282" s="217"/>
      <c r="R282" s="217"/>
      <c r="S282" s="217">
        <f t="shared" si="30"/>
        <v>0</v>
      </c>
      <c r="T282" s="217"/>
      <c r="U282" s="217"/>
      <c r="V282" s="217"/>
      <c r="W282" s="425"/>
      <c r="X282" s="425">
        <v>1</v>
      </c>
      <c r="Y282" s="217"/>
      <c r="Z282" s="217"/>
      <c r="AA282" s="217"/>
      <c r="AB282" s="217"/>
      <c r="AC282" s="218"/>
      <c r="AD282" s="219"/>
      <c r="AE282" s="219"/>
      <c r="AF282" s="219"/>
      <c r="AG282" s="219"/>
      <c r="AH282" s="219"/>
      <c r="AI282" s="219"/>
      <c r="AJ282" s="219"/>
      <c r="AK282" s="219"/>
      <c r="AL282" s="219"/>
      <c r="AM282" s="219"/>
      <c r="AN282" s="219"/>
      <c r="AO282" s="217"/>
      <c r="AP282" s="217"/>
      <c r="AQ282" s="217"/>
      <c r="AR282" s="217"/>
      <c r="AS282" s="168">
        <f t="shared" si="31"/>
        <v>0</v>
      </c>
      <c r="AT282" s="217"/>
      <c r="AU282" s="217"/>
      <c r="AV282" s="421"/>
      <c r="AW282" s="541">
        <v>1</v>
      </c>
      <c r="AX282" s="217"/>
      <c r="AY282" s="217"/>
      <c r="AZ282" s="217"/>
      <c r="BA282" s="217"/>
      <c r="BB282" s="217"/>
      <c r="BC282" s="483" t="s">
        <v>607</v>
      </c>
      <c r="BD282" s="484"/>
    </row>
    <row r="283" spans="1:56" s="490" customFormat="1" ht="173.25" outlineLevel="1" x14ac:dyDescent="0.25">
      <c r="A283" s="485">
        <v>27.4</v>
      </c>
      <c r="B283" s="421" t="s">
        <v>387</v>
      </c>
      <c r="C283" s="382" t="s">
        <v>53</v>
      </c>
      <c r="D283" s="418"/>
      <c r="E283" s="418"/>
      <c r="F283" s="418"/>
      <c r="G283" s="425">
        <v>0.9</v>
      </c>
      <c r="H283" s="487"/>
      <c r="I283" s="487"/>
      <c r="J283" s="487"/>
      <c r="K283" s="488"/>
      <c r="L283" s="485"/>
      <c r="M283" s="485"/>
      <c r="N283" s="485"/>
      <c r="O283" s="483" t="s">
        <v>624</v>
      </c>
      <c r="P283" s="217"/>
      <c r="Q283" s="217"/>
      <c r="R283" s="217"/>
      <c r="S283" s="217">
        <f t="shared" si="30"/>
        <v>0</v>
      </c>
      <c r="T283" s="217"/>
      <c r="U283" s="217"/>
      <c r="V283" s="217"/>
      <c r="W283" s="425"/>
      <c r="X283" s="425">
        <v>0.9</v>
      </c>
      <c r="Y283" s="217"/>
      <c r="Z283" s="217"/>
      <c r="AA283" s="217"/>
      <c r="AB283" s="217"/>
      <c r="AC283" s="218"/>
      <c r="AD283" s="219"/>
      <c r="AE283" s="219"/>
      <c r="AF283" s="219"/>
      <c r="AG283" s="219"/>
      <c r="AH283" s="219"/>
      <c r="AI283" s="219"/>
      <c r="AJ283" s="219"/>
      <c r="AK283" s="219"/>
      <c r="AL283" s="219"/>
      <c r="AM283" s="219"/>
      <c r="AN283" s="219"/>
      <c r="AO283" s="217"/>
      <c r="AP283" s="217"/>
      <c r="AQ283" s="217"/>
      <c r="AR283" s="217"/>
      <c r="AS283" s="168">
        <f t="shared" si="31"/>
        <v>0</v>
      </c>
      <c r="AT283" s="217"/>
      <c r="AU283" s="217"/>
      <c r="AV283" s="421"/>
      <c r="AW283" s="541">
        <v>0.9</v>
      </c>
      <c r="AX283" s="217"/>
      <c r="AY283" s="217"/>
      <c r="AZ283" s="217"/>
      <c r="BA283" s="217"/>
      <c r="BB283" s="217"/>
      <c r="BC283" s="483" t="s">
        <v>607</v>
      </c>
      <c r="BD283" s="484"/>
    </row>
    <row r="284" spans="1:56" s="490" customFormat="1" ht="189" outlineLevel="1" x14ac:dyDescent="0.25">
      <c r="A284" s="485">
        <v>27.5</v>
      </c>
      <c r="B284" s="421" t="s">
        <v>388</v>
      </c>
      <c r="C284" s="382" t="s">
        <v>53</v>
      </c>
      <c r="D284" s="418"/>
      <c r="E284" s="418"/>
      <c r="F284" s="418"/>
      <c r="G284" s="425">
        <v>3.75</v>
      </c>
      <c r="H284" s="487"/>
      <c r="I284" s="487"/>
      <c r="J284" s="487"/>
      <c r="K284" s="488"/>
      <c r="L284" s="485"/>
      <c r="M284" s="485"/>
      <c r="N284" s="485"/>
      <c r="O284" s="483" t="s">
        <v>625</v>
      </c>
      <c r="P284" s="217"/>
      <c r="Q284" s="217"/>
      <c r="R284" s="217"/>
      <c r="S284" s="217">
        <f t="shared" si="30"/>
        <v>0</v>
      </c>
      <c r="T284" s="217"/>
      <c r="U284" s="217"/>
      <c r="V284" s="217"/>
      <c r="W284" s="425"/>
      <c r="X284" s="425">
        <v>3.75</v>
      </c>
      <c r="Y284" s="217"/>
      <c r="Z284" s="217"/>
      <c r="AA284" s="217"/>
      <c r="AB284" s="217"/>
      <c r="AC284" s="218"/>
      <c r="AD284" s="219"/>
      <c r="AE284" s="219"/>
      <c r="AF284" s="219"/>
      <c r="AG284" s="219"/>
      <c r="AH284" s="219"/>
      <c r="AI284" s="219"/>
      <c r="AJ284" s="219"/>
      <c r="AK284" s="219"/>
      <c r="AL284" s="219"/>
      <c r="AM284" s="219"/>
      <c r="AN284" s="219"/>
      <c r="AO284" s="217"/>
      <c r="AP284" s="217"/>
      <c r="AQ284" s="217"/>
      <c r="AR284" s="217"/>
      <c r="AS284" s="168">
        <f t="shared" si="31"/>
        <v>0</v>
      </c>
      <c r="AT284" s="217"/>
      <c r="AU284" s="217"/>
      <c r="AV284" s="421"/>
      <c r="AW284" s="541">
        <v>3.75</v>
      </c>
      <c r="AX284" s="217"/>
      <c r="AY284" s="217"/>
      <c r="AZ284" s="217"/>
      <c r="BA284" s="217"/>
      <c r="BB284" s="217"/>
      <c r="BC284" s="483" t="s">
        <v>607</v>
      </c>
      <c r="BD284" s="484"/>
    </row>
    <row r="285" spans="1:56" s="490" customFormat="1" ht="189" outlineLevel="1" x14ac:dyDescent="0.25">
      <c r="A285" s="485">
        <v>27.6</v>
      </c>
      <c r="B285" s="426" t="s">
        <v>389</v>
      </c>
      <c r="C285" s="382" t="s">
        <v>53</v>
      </c>
      <c r="D285" s="418"/>
      <c r="E285" s="418"/>
      <c r="F285" s="418"/>
      <c r="G285" s="425">
        <v>1.2</v>
      </c>
      <c r="H285" s="487"/>
      <c r="I285" s="487"/>
      <c r="J285" s="487"/>
      <c r="K285" s="488"/>
      <c r="L285" s="485"/>
      <c r="M285" s="485"/>
      <c r="N285" s="485"/>
      <c r="O285" s="483" t="s">
        <v>626</v>
      </c>
      <c r="P285" s="217"/>
      <c r="Q285" s="217"/>
      <c r="R285" s="217"/>
      <c r="S285" s="217">
        <f t="shared" si="30"/>
        <v>0</v>
      </c>
      <c r="T285" s="217"/>
      <c r="U285" s="217"/>
      <c r="V285" s="217"/>
      <c r="W285" s="425"/>
      <c r="X285" s="425">
        <v>1.2</v>
      </c>
      <c r="Y285" s="217"/>
      <c r="Z285" s="217"/>
      <c r="AA285" s="217"/>
      <c r="AB285" s="217"/>
      <c r="AC285" s="218"/>
      <c r="AD285" s="219"/>
      <c r="AE285" s="219"/>
      <c r="AF285" s="219"/>
      <c r="AG285" s="219"/>
      <c r="AH285" s="219"/>
      <c r="AI285" s="219"/>
      <c r="AJ285" s="219"/>
      <c r="AK285" s="219"/>
      <c r="AL285" s="219"/>
      <c r="AM285" s="219"/>
      <c r="AN285" s="219"/>
      <c r="AO285" s="217"/>
      <c r="AP285" s="217"/>
      <c r="AQ285" s="217"/>
      <c r="AR285" s="217"/>
      <c r="AS285" s="168">
        <f t="shared" si="31"/>
        <v>0</v>
      </c>
      <c r="AT285" s="217"/>
      <c r="AU285" s="217"/>
      <c r="AV285" s="421"/>
      <c r="AW285" s="541">
        <v>1.2</v>
      </c>
      <c r="AX285" s="217"/>
      <c r="AY285" s="217"/>
      <c r="AZ285" s="217"/>
      <c r="BA285" s="217"/>
      <c r="BB285" s="217"/>
      <c r="BC285" s="483" t="s">
        <v>607</v>
      </c>
      <c r="BD285" s="484"/>
    </row>
    <row r="286" spans="1:56" s="490" customFormat="1" ht="409.5" outlineLevel="1" x14ac:dyDescent="0.25">
      <c r="A286" s="485">
        <v>27.7</v>
      </c>
      <c r="B286" s="421" t="s">
        <v>390</v>
      </c>
      <c r="C286" s="382" t="s">
        <v>53</v>
      </c>
      <c r="D286" s="418"/>
      <c r="E286" s="418"/>
      <c r="F286" s="418"/>
      <c r="G286" s="425">
        <v>9.6</v>
      </c>
      <c r="H286" s="487"/>
      <c r="I286" s="487"/>
      <c r="J286" s="487"/>
      <c r="K286" s="488"/>
      <c r="L286" s="485"/>
      <c r="M286" s="485"/>
      <c r="N286" s="485"/>
      <c r="O286" s="483" t="s">
        <v>627</v>
      </c>
      <c r="P286" s="217"/>
      <c r="Q286" s="217"/>
      <c r="R286" s="217"/>
      <c r="S286" s="217">
        <f t="shared" si="30"/>
        <v>0</v>
      </c>
      <c r="T286" s="217"/>
      <c r="U286" s="217"/>
      <c r="V286" s="217"/>
      <c r="W286" s="425"/>
      <c r="X286" s="425">
        <v>9.6</v>
      </c>
      <c r="Y286" s="217"/>
      <c r="Z286" s="217"/>
      <c r="AA286" s="217"/>
      <c r="AB286" s="217"/>
      <c r="AC286" s="218"/>
      <c r="AD286" s="219"/>
      <c r="AE286" s="219"/>
      <c r="AF286" s="219"/>
      <c r="AG286" s="219"/>
      <c r="AH286" s="219"/>
      <c r="AI286" s="219"/>
      <c r="AJ286" s="219"/>
      <c r="AK286" s="219"/>
      <c r="AL286" s="219"/>
      <c r="AM286" s="219"/>
      <c r="AN286" s="219"/>
      <c r="AO286" s="217"/>
      <c r="AP286" s="217"/>
      <c r="AQ286" s="217"/>
      <c r="AR286" s="217"/>
      <c r="AS286" s="168">
        <f t="shared" si="31"/>
        <v>0</v>
      </c>
      <c r="AT286" s="217"/>
      <c r="AU286" s="217"/>
      <c r="AV286" s="421"/>
      <c r="AW286" s="541">
        <v>9.6</v>
      </c>
      <c r="AX286" s="217"/>
      <c r="AY286" s="217"/>
      <c r="AZ286" s="217"/>
      <c r="BA286" s="217"/>
      <c r="BB286" s="217"/>
      <c r="BC286" s="483" t="s">
        <v>607</v>
      </c>
      <c r="BD286" s="484"/>
    </row>
    <row r="287" spans="1:56" s="490" customFormat="1" ht="173.25" outlineLevel="1" x14ac:dyDescent="0.25">
      <c r="A287" s="485">
        <v>27.8</v>
      </c>
      <c r="B287" s="421" t="s">
        <v>391</v>
      </c>
      <c r="C287" s="382" t="s">
        <v>53</v>
      </c>
      <c r="D287" s="418"/>
      <c r="E287" s="418"/>
      <c r="F287" s="418"/>
      <c r="G287" s="425">
        <v>8.6</v>
      </c>
      <c r="H287" s="487"/>
      <c r="I287" s="487"/>
      <c r="J287" s="487"/>
      <c r="K287" s="488"/>
      <c r="L287" s="485"/>
      <c r="M287" s="485"/>
      <c r="N287" s="485"/>
      <c r="O287" s="483" t="s">
        <v>628</v>
      </c>
      <c r="P287" s="217"/>
      <c r="Q287" s="217"/>
      <c r="R287" s="217"/>
      <c r="S287" s="217">
        <f t="shared" si="30"/>
        <v>0</v>
      </c>
      <c r="T287" s="217"/>
      <c r="U287" s="217"/>
      <c r="V287" s="217"/>
      <c r="W287" s="425"/>
      <c r="X287" s="425">
        <v>8.6</v>
      </c>
      <c r="Y287" s="217"/>
      <c r="Z287" s="217"/>
      <c r="AA287" s="217"/>
      <c r="AB287" s="217"/>
      <c r="AC287" s="218"/>
      <c r="AD287" s="219"/>
      <c r="AE287" s="219"/>
      <c r="AF287" s="219"/>
      <c r="AG287" s="219"/>
      <c r="AH287" s="219"/>
      <c r="AI287" s="219"/>
      <c r="AJ287" s="219"/>
      <c r="AK287" s="219"/>
      <c r="AL287" s="219"/>
      <c r="AM287" s="219"/>
      <c r="AN287" s="219"/>
      <c r="AO287" s="217"/>
      <c r="AP287" s="217"/>
      <c r="AQ287" s="217"/>
      <c r="AR287" s="217"/>
      <c r="AS287" s="168">
        <f t="shared" si="31"/>
        <v>0</v>
      </c>
      <c r="AT287" s="217"/>
      <c r="AU287" s="217"/>
      <c r="AV287" s="421"/>
      <c r="AW287" s="541">
        <v>8.6</v>
      </c>
      <c r="AX287" s="217"/>
      <c r="AY287" s="217"/>
      <c r="AZ287" s="217"/>
      <c r="BA287" s="217"/>
      <c r="BB287" s="217"/>
      <c r="BC287" s="483" t="s">
        <v>607</v>
      </c>
      <c r="BD287" s="484"/>
    </row>
    <row r="288" spans="1:56" s="490" customFormat="1" ht="189" outlineLevel="1" x14ac:dyDescent="0.25">
      <c r="A288" s="485">
        <v>27.9</v>
      </c>
      <c r="B288" s="426" t="s">
        <v>392</v>
      </c>
      <c r="C288" s="382" t="s">
        <v>53</v>
      </c>
      <c r="D288" s="418"/>
      <c r="E288" s="418"/>
      <c r="F288" s="418"/>
      <c r="G288" s="425">
        <v>1.5</v>
      </c>
      <c r="H288" s="487"/>
      <c r="I288" s="487"/>
      <c r="J288" s="487"/>
      <c r="K288" s="488"/>
      <c r="L288" s="485"/>
      <c r="M288" s="485"/>
      <c r="N288" s="485"/>
      <c r="O288" s="483" t="s">
        <v>629</v>
      </c>
      <c r="P288" s="217"/>
      <c r="Q288" s="217"/>
      <c r="R288" s="217"/>
      <c r="S288" s="217">
        <f t="shared" si="30"/>
        <v>0</v>
      </c>
      <c r="T288" s="217"/>
      <c r="U288" s="217"/>
      <c r="V288" s="217"/>
      <c r="W288" s="425"/>
      <c r="X288" s="425">
        <v>1.5</v>
      </c>
      <c r="Y288" s="217"/>
      <c r="Z288" s="217"/>
      <c r="AA288" s="217"/>
      <c r="AB288" s="217"/>
      <c r="AC288" s="218"/>
      <c r="AD288" s="219"/>
      <c r="AE288" s="219"/>
      <c r="AF288" s="219"/>
      <c r="AG288" s="219"/>
      <c r="AH288" s="219"/>
      <c r="AI288" s="219"/>
      <c r="AJ288" s="219"/>
      <c r="AK288" s="219"/>
      <c r="AL288" s="219"/>
      <c r="AM288" s="219"/>
      <c r="AN288" s="219"/>
      <c r="AO288" s="217"/>
      <c r="AP288" s="217"/>
      <c r="AQ288" s="217"/>
      <c r="AR288" s="217"/>
      <c r="AS288" s="168">
        <f t="shared" si="31"/>
        <v>0</v>
      </c>
      <c r="AT288" s="217"/>
      <c r="AU288" s="217"/>
      <c r="AV288" s="421"/>
      <c r="AW288" s="541">
        <v>1.5</v>
      </c>
      <c r="AX288" s="217"/>
      <c r="AY288" s="217"/>
      <c r="AZ288" s="217"/>
      <c r="BA288" s="217"/>
      <c r="BB288" s="217"/>
      <c r="BC288" s="483"/>
      <c r="BD288" s="484"/>
    </row>
    <row r="289" spans="1:56" s="490" customFormat="1" ht="204.75" outlineLevel="1" x14ac:dyDescent="0.25">
      <c r="A289" s="544">
        <v>27.1</v>
      </c>
      <c r="B289" s="421" t="s">
        <v>393</v>
      </c>
      <c r="C289" s="382" t="s">
        <v>53</v>
      </c>
      <c r="D289" s="418"/>
      <c r="E289" s="418"/>
      <c r="F289" s="418"/>
      <c r="G289" s="425">
        <v>2</v>
      </c>
      <c r="H289" s="487"/>
      <c r="I289" s="487"/>
      <c r="J289" s="487"/>
      <c r="K289" s="488"/>
      <c r="L289" s="485"/>
      <c r="M289" s="485"/>
      <c r="N289" s="485"/>
      <c r="O289" s="483" t="s">
        <v>630</v>
      </c>
      <c r="P289" s="217"/>
      <c r="Q289" s="217"/>
      <c r="R289" s="217"/>
      <c r="S289" s="217">
        <f t="shared" si="30"/>
        <v>0</v>
      </c>
      <c r="T289" s="217"/>
      <c r="U289" s="217"/>
      <c r="V289" s="217"/>
      <c r="W289" s="425"/>
      <c r="X289" s="425">
        <v>2</v>
      </c>
      <c r="Y289" s="217"/>
      <c r="Z289" s="217"/>
      <c r="AA289" s="217"/>
      <c r="AB289" s="217"/>
      <c r="AC289" s="218"/>
      <c r="AD289" s="219"/>
      <c r="AE289" s="219"/>
      <c r="AF289" s="219"/>
      <c r="AG289" s="219"/>
      <c r="AH289" s="219"/>
      <c r="AI289" s="219"/>
      <c r="AJ289" s="219"/>
      <c r="AK289" s="219"/>
      <c r="AL289" s="219"/>
      <c r="AM289" s="219"/>
      <c r="AN289" s="219"/>
      <c r="AO289" s="217"/>
      <c r="AP289" s="217"/>
      <c r="AQ289" s="217"/>
      <c r="AR289" s="217"/>
      <c r="AS289" s="168">
        <f t="shared" si="31"/>
        <v>0</v>
      </c>
      <c r="AT289" s="217"/>
      <c r="AU289" s="217"/>
      <c r="AV289" s="421"/>
      <c r="AW289" s="541">
        <v>2</v>
      </c>
      <c r="AX289" s="217"/>
      <c r="AY289" s="217"/>
      <c r="AZ289" s="217"/>
      <c r="BA289" s="217"/>
      <c r="BB289" s="217"/>
      <c r="BC289" s="483" t="s">
        <v>607</v>
      </c>
      <c r="BD289" s="484"/>
    </row>
    <row r="290" spans="1:56" s="490" customFormat="1" ht="204.75" outlineLevel="1" x14ac:dyDescent="0.25">
      <c r="A290" s="544">
        <v>27.11</v>
      </c>
      <c r="B290" s="421" t="s">
        <v>394</v>
      </c>
      <c r="C290" s="382" t="s">
        <v>53</v>
      </c>
      <c r="D290" s="418"/>
      <c r="E290" s="418"/>
      <c r="F290" s="418"/>
      <c r="G290" s="425">
        <v>1.2</v>
      </c>
      <c r="H290" s="487"/>
      <c r="I290" s="487"/>
      <c r="J290" s="487"/>
      <c r="K290" s="488"/>
      <c r="L290" s="485"/>
      <c r="M290" s="485"/>
      <c r="N290" s="485"/>
      <c r="O290" s="483" t="s">
        <v>631</v>
      </c>
      <c r="P290" s="217"/>
      <c r="Q290" s="217"/>
      <c r="R290" s="217"/>
      <c r="S290" s="217">
        <f t="shared" si="30"/>
        <v>0</v>
      </c>
      <c r="T290" s="217"/>
      <c r="U290" s="217"/>
      <c r="V290" s="217"/>
      <c r="W290" s="425"/>
      <c r="X290" s="425">
        <v>1.2</v>
      </c>
      <c r="Y290" s="217"/>
      <c r="Z290" s="217"/>
      <c r="AA290" s="217"/>
      <c r="AB290" s="217"/>
      <c r="AC290" s="218"/>
      <c r="AD290" s="219"/>
      <c r="AE290" s="219"/>
      <c r="AF290" s="219"/>
      <c r="AG290" s="219"/>
      <c r="AH290" s="219"/>
      <c r="AI290" s="219"/>
      <c r="AJ290" s="219"/>
      <c r="AK290" s="219"/>
      <c r="AL290" s="219"/>
      <c r="AM290" s="219"/>
      <c r="AN290" s="219"/>
      <c r="AO290" s="217"/>
      <c r="AP290" s="217"/>
      <c r="AQ290" s="217"/>
      <c r="AR290" s="217"/>
      <c r="AS290" s="168">
        <f t="shared" si="31"/>
        <v>0</v>
      </c>
      <c r="AT290" s="217"/>
      <c r="AU290" s="217"/>
      <c r="AV290" s="421"/>
      <c r="AW290" s="541">
        <v>1.2</v>
      </c>
      <c r="AX290" s="217"/>
      <c r="AY290" s="217"/>
      <c r="AZ290" s="217"/>
      <c r="BA290" s="217"/>
      <c r="BB290" s="217"/>
      <c r="BC290" s="483" t="s">
        <v>607</v>
      </c>
      <c r="BD290" s="484"/>
    </row>
    <row r="291" spans="1:56" s="490" customFormat="1" ht="204.75" outlineLevel="1" x14ac:dyDescent="0.25">
      <c r="A291" s="544">
        <v>27.12</v>
      </c>
      <c r="B291" s="426" t="s">
        <v>395</v>
      </c>
      <c r="C291" s="382" t="s">
        <v>53</v>
      </c>
      <c r="D291" s="418"/>
      <c r="E291" s="418"/>
      <c r="F291" s="418"/>
      <c r="G291" s="425">
        <v>1.2</v>
      </c>
      <c r="H291" s="487"/>
      <c r="I291" s="487"/>
      <c r="J291" s="487"/>
      <c r="K291" s="488"/>
      <c r="L291" s="485"/>
      <c r="M291" s="485"/>
      <c r="N291" s="485"/>
      <c r="O291" s="483" t="s">
        <v>632</v>
      </c>
      <c r="P291" s="217"/>
      <c r="Q291" s="217"/>
      <c r="R291" s="217"/>
      <c r="S291" s="217">
        <f t="shared" si="30"/>
        <v>0</v>
      </c>
      <c r="T291" s="217"/>
      <c r="U291" s="217"/>
      <c r="V291" s="217"/>
      <c r="W291" s="425"/>
      <c r="X291" s="425">
        <v>1.2</v>
      </c>
      <c r="Y291" s="217"/>
      <c r="Z291" s="217"/>
      <c r="AA291" s="217"/>
      <c r="AB291" s="217"/>
      <c r="AC291" s="218"/>
      <c r="AD291" s="219"/>
      <c r="AE291" s="219"/>
      <c r="AF291" s="219"/>
      <c r="AG291" s="219"/>
      <c r="AH291" s="219"/>
      <c r="AI291" s="219"/>
      <c r="AJ291" s="219"/>
      <c r="AK291" s="219"/>
      <c r="AL291" s="219"/>
      <c r="AM291" s="219"/>
      <c r="AN291" s="219"/>
      <c r="AO291" s="217"/>
      <c r="AP291" s="217"/>
      <c r="AQ291" s="217"/>
      <c r="AR291" s="217"/>
      <c r="AS291" s="168">
        <f t="shared" si="31"/>
        <v>0</v>
      </c>
      <c r="AT291" s="217"/>
      <c r="AU291" s="217"/>
      <c r="AV291" s="421"/>
      <c r="AW291" s="541">
        <v>1.2</v>
      </c>
      <c r="AX291" s="217"/>
      <c r="AY291" s="217"/>
      <c r="AZ291" s="217"/>
      <c r="BA291" s="217"/>
      <c r="BB291" s="217"/>
      <c r="BC291" s="483" t="s">
        <v>607</v>
      </c>
      <c r="BD291" s="484"/>
    </row>
    <row r="292" spans="1:56" s="490" customFormat="1" ht="189" outlineLevel="1" x14ac:dyDescent="0.25">
      <c r="A292" s="544">
        <v>27.13</v>
      </c>
      <c r="B292" s="421" t="s">
        <v>396</v>
      </c>
      <c r="C292" s="382" t="s">
        <v>53</v>
      </c>
      <c r="D292" s="418"/>
      <c r="E292" s="418"/>
      <c r="F292" s="418"/>
      <c r="G292" s="425">
        <v>0.9</v>
      </c>
      <c r="H292" s="487"/>
      <c r="I292" s="487"/>
      <c r="J292" s="487"/>
      <c r="K292" s="488"/>
      <c r="L292" s="485"/>
      <c r="M292" s="485"/>
      <c r="N292" s="485"/>
      <c r="O292" s="483" t="s">
        <v>633</v>
      </c>
      <c r="P292" s="217"/>
      <c r="Q292" s="217"/>
      <c r="R292" s="217"/>
      <c r="S292" s="217">
        <f t="shared" si="30"/>
        <v>0</v>
      </c>
      <c r="T292" s="217"/>
      <c r="U292" s="217"/>
      <c r="V292" s="217"/>
      <c r="W292" s="425"/>
      <c r="X292" s="425">
        <v>0.9</v>
      </c>
      <c r="Y292" s="217"/>
      <c r="Z292" s="217"/>
      <c r="AA292" s="217"/>
      <c r="AB292" s="217"/>
      <c r="AC292" s="218"/>
      <c r="AD292" s="219"/>
      <c r="AE292" s="219"/>
      <c r="AF292" s="219"/>
      <c r="AG292" s="219"/>
      <c r="AH292" s="219"/>
      <c r="AI292" s="219"/>
      <c r="AJ292" s="219"/>
      <c r="AK292" s="219"/>
      <c r="AL292" s="219"/>
      <c r="AM292" s="219"/>
      <c r="AN292" s="219"/>
      <c r="AO292" s="217"/>
      <c r="AP292" s="217"/>
      <c r="AQ292" s="217"/>
      <c r="AR292" s="217"/>
      <c r="AS292" s="168">
        <f t="shared" si="31"/>
        <v>0</v>
      </c>
      <c r="AT292" s="217"/>
      <c r="AU292" s="217"/>
      <c r="AV292" s="421"/>
      <c r="AW292" s="541">
        <v>0.9</v>
      </c>
      <c r="AX292" s="217"/>
      <c r="AY292" s="217"/>
      <c r="AZ292" s="217"/>
      <c r="BA292" s="217"/>
      <c r="BB292" s="217"/>
      <c r="BC292" s="483" t="s">
        <v>607</v>
      </c>
      <c r="BD292" s="484"/>
    </row>
    <row r="293" spans="1:56" s="490" customFormat="1" ht="204.75" outlineLevel="1" x14ac:dyDescent="0.25">
      <c r="A293" s="544">
        <v>27.14</v>
      </c>
      <c r="B293" s="421" t="s">
        <v>397</v>
      </c>
      <c r="C293" s="382" t="s">
        <v>53</v>
      </c>
      <c r="D293" s="418"/>
      <c r="E293" s="418"/>
      <c r="F293" s="418"/>
      <c r="G293" s="425">
        <v>1</v>
      </c>
      <c r="H293" s="487"/>
      <c r="I293" s="487"/>
      <c r="J293" s="487"/>
      <c r="K293" s="488"/>
      <c r="L293" s="485"/>
      <c r="M293" s="485"/>
      <c r="N293" s="485"/>
      <c r="O293" s="483" t="s">
        <v>634</v>
      </c>
      <c r="P293" s="217"/>
      <c r="Q293" s="217"/>
      <c r="R293" s="217"/>
      <c r="S293" s="217">
        <f t="shared" si="30"/>
        <v>0</v>
      </c>
      <c r="T293" s="217"/>
      <c r="U293" s="217"/>
      <c r="V293" s="217"/>
      <c r="W293" s="425"/>
      <c r="X293" s="425">
        <v>1</v>
      </c>
      <c r="Y293" s="217"/>
      <c r="Z293" s="217"/>
      <c r="AA293" s="217"/>
      <c r="AB293" s="217"/>
      <c r="AC293" s="218"/>
      <c r="AD293" s="219"/>
      <c r="AE293" s="219"/>
      <c r="AF293" s="219"/>
      <c r="AG293" s="219"/>
      <c r="AH293" s="219"/>
      <c r="AI293" s="219"/>
      <c r="AJ293" s="219"/>
      <c r="AK293" s="219"/>
      <c r="AL293" s="219"/>
      <c r="AM293" s="219"/>
      <c r="AN293" s="219"/>
      <c r="AO293" s="217"/>
      <c r="AP293" s="217"/>
      <c r="AQ293" s="217"/>
      <c r="AR293" s="217"/>
      <c r="AS293" s="168">
        <f t="shared" si="31"/>
        <v>0</v>
      </c>
      <c r="AT293" s="217"/>
      <c r="AU293" s="217"/>
      <c r="AV293" s="421"/>
      <c r="AW293" s="541">
        <v>1</v>
      </c>
      <c r="AX293" s="217"/>
      <c r="AY293" s="217"/>
      <c r="AZ293" s="217"/>
      <c r="BA293" s="217"/>
      <c r="BB293" s="217"/>
      <c r="BC293" s="483" t="s">
        <v>607</v>
      </c>
      <c r="BD293" s="484"/>
    </row>
    <row r="294" spans="1:56" s="490" customFormat="1" ht="189" outlineLevel="1" x14ac:dyDescent="0.25">
      <c r="A294" s="544">
        <v>27.15</v>
      </c>
      <c r="B294" s="426" t="s">
        <v>398</v>
      </c>
      <c r="C294" s="382" t="s">
        <v>53</v>
      </c>
      <c r="D294" s="418"/>
      <c r="E294" s="418"/>
      <c r="F294" s="418"/>
      <c r="G294" s="425">
        <v>1.5</v>
      </c>
      <c r="H294" s="487"/>
      <c r="I294" s="487"/>
      <c r="J294" s="487"/>
      <c r="K294" s="488"/>
      <c r="L294" s="485"/>
      <c r="M294" s="485"/>
      <c r="N294" s="485"/>
      <c r="O294" s="483" t="s">
        <v>635</v>
      </c>
      <c r="P294" s="217"/>
      <c r="Q294" s="217"/>
      <c r="R294" s="217"/>
      <c r="S294" s="217">
        <f t="shared" si="30"/>
        <v>0</v>
      </c>
      <c r="T294" s="217"/>
      <c r="U294" s="217"/>
      <c r="V294" s="217"/>
      <c r="W294" s="425"/>
      <c r="X294" s="425">
        <v>1.5</v>
      </c>
      <c r="Y294" s="217"/>
      <c r="Z294" s="217"/>
      <c r="AA294" s="217"/>
      <c r="AB294" s="217"/>
      <c r="AC294" s="218"/>
      <c r="AD294" s="219"/>
      <c r="AE294" s="219"/>
      <c r="AF294" s="219"/>
      <c r="AG294" s="219"/>
      <c r="AH294" s="219"/>
      <c r="AI294" s="219"/>
      <c r="AJ294" s="219"/>
      <c r="AK294" s="219"/>
      <c r="AL294" s="219"/>
      <c r="AM294" s="219"/>
      <c r="AN294" s="219"/>
      <c r="AO294" s="217"/>
      <c r="AP294" s="217"/>
      <c r="AQ294" s="217"/>
      <c r="AR294" s="217"/>
      <c r="AS294" s="168">
        <f t="shared" si="31"/>
        <v>0</v>
      </c>
      <c r="AT294" s="217"/>
      <c r="AU294" s="217"/>
      <c r="AV294" s="421"/>
      <c r="AW294" s="541">
        <v>1.5</v>
      </c>
      <c r="AX294" s="217"/>
      <c r="AY294" s="217"/>
      <c r="AZ294" s="217"/>
      <c r="BA294" s="217"/>
      <c r="BB294" s="217"/>
      <c r="BC294" s="483" t="s">
        <v>607</v>
      </c>
      <c r="BD294" s="484"/>
    </row>
    <row r="295" spans="1:56" s="490" customFormat="1" ht="204.75" outlineLevel="1" x14ac:dyDescent="0.25">
      <c r="A295" s="544">
        <v>27.16</v>
      </c>
      <c r="B295" s="421" t="s">
        <v>399</v>
      </c>
      <c r="C295" s="382" t="s">
        <v>53</v>
      </c>
      <c r="D295" s="418"/>
      <c r="E295" s="418"/>
      <c r="F295" s="418"/>
      <c r="G295" s="425">
        <v>0.6</v>
      </c>
      <c r="H295" s="487"/>
      <c r="I295" s="487"/>
      <c r="J295" s="487"/>
      <c r="K295" s="488"/>
      <c r="L295" s="485"/>
      <c r="M295" s="485"/>
      <c r="N295" s="485"/>
      <c r="O295" s="487" t="s">
        <v>636</v>
      </c>
      <c r="P295" s="217"/>
      <c r="Q295" s="217"/>
      <c r="R295" s="217"/>
      <c r="S295" s="217">
        <f t="shared" si="30"/>
        <v>0</v>
      </c>
      <c r="T295" s="217"/>
      <c r="U295" s="217"/>
      <c r="V295" s="217"/>
      <c r="W295" s="425"/>
      <c r="X295" s="425">
        <v>0.6</v>
      </c>
      <c r="Y295" s="217"/>
      <c r="Z295" s="217"/>
      <c r="AA295" s="217"/>
      <c r="AB295" s="217"/>
      <c r="AC295" s="218"/>
      <c r="AD295" s="219"/>
      <c r="AE295" s="219"/>
      <c r="AF295" s="219"/>
      <c r="AG295" s="219"/>
      <c r="AH295" s="219"/>
      <c r="AI295" s="219"/>
      <c r="AJ295" s="219"/>
      <c r="AK295" s="219"/>
      <c r="AL295" s="219"/>
      <c r="AM295" s="219"/>
      <c r="AN295" s="219"/>
      <c r="AO295" s="217"/>
      <c r="AP295" s="217"/>
      <c r="AQ295" s="217"/>
      <c r="AR295" s="217"/>
      <c r="AS295" s="168">
        <f t="shared" si="31"/>
        <v>0</v>
      </c>
      <c r="AT295" s="217"/>
      <c r="AU295" s="217"/>
      <c r="AV295" s="421"/>
      <c r="AW295" s="541">
        <v>0.6</v>
      </c>
      <c r="AX295" s="217"/>
      <c r="AY295" s="217"/>
      <c r="AZ295" s="217"/>
      <c r="BA295" s="217"/>
      <c r="BB295" s="217"/>
      <c r="BC295" s="483" t="s">
        <v>607</v>
      </c>
      <c r="BD295" s="484"/>
    </row>
    <row r="296" spans="1:56" s="490" customFormat="1" ht="204.75" outlineLevel="1" x14ac:dyDescent="0.25">
      <c r="A296" s="544">
        <v>27.17</v>
      </c>
      <c r="B296" s="421" t="s">
        <v>400</v>
      </c>
      <c r="C296" s="382" t="s">
        <v>53</v>
      </c>
      <c r="D296" s="418"/>
      <c r="E296" s="418"/>
      <c r="F296" s="418"/>
      <c r="G296" s="425">
        <v>1.6</v>
      </c>
      <c r="H296" s="487"/>
      <c r="I296" s="487"/>
      <c r="J296" s="487"/>
      <c r="K296" s="488"/>
      <c r="L296" s="485"/>
      <c r="M296" s="485"/>
      <c r="N296" s="485"/>
      <c r="O296" s="483" t="s">
        <v>637</v>
      </c>
      <c r="P296" s="217"/>
      <c r="Q296" s="217"/>
      <c r="R296" s="217"/>
      <c r="S296" s="217">
        <f t="shared" si="30"/>
        <v>0</v>
      </c>
      <c r="T296" s="217"/>
      <c r="U296" s="217"/>
      <c r="V296" s="217"/>
      <c r="W296" s="425"/>
      <c r="X296" s="425">
        <v>1.6</v>
      </c>
      <c r="Y296" s="217"/>
      <c r="Z296" s="217"/>
      <c r="AA296" s="217"/>
      <c r="AB296" s="217"/>
      <c r="AC296" s="218"/>
      <c r="AD296" s="219"/>
      <c r="AE296" s="219"/>
      <c r="AF296" s="219"/>
      <c r="AG296" s="219"/>
      <c r="AH296" s="219"/>
      <c r="AI296" s="219"/>
      <c r="AJ296" s="219"/>
      <c r="AK296" s="219"/>
      <c r="AL296" s="219"/>
      <c r="AM296" s="219"/>
      <c r="AN296" s="219"/>
      <c r="AO296" s="217"/>
      <c r="AP296" s="217"/>
      <c r="AQ296" s="217"/>
      <c r="AR296" s="217"/>
      <c r="AS296" s="168">
        <f t="shared" si="31"/>
        <v>0</v>
      </c>
      <c r="AT296" s="217"/>
      <c r="AU296" s="217"/>
      <c r="AV296" s="421"/>
      <c r="AW296" s="541">
        <v>1.6</v>
      </c>
      <c r="AX296" s="217"/>
      <c r="AY296" s="217"/>
      <c r="AZ296" s="217"/>
      <c r="BA296" s="217"/>
      <c r="BB296" s="217"/>
      <c r="BC296" s="483" t="s">
        <v>607</v>
      </c>
      <c r="BD296" s="484"/>
    </row>
    <row r="297" spans="1:56" s="364" customFormat="1" ht="47.25" outlineLevel="1" x14ac:dyDescent="0.25">
      <c r="A297" s="369">
        <v>28</v>
      </c>
      <c r="B297" s="369" t="s">
        <v>546</v>
      </c>
      <c r="C297" s="368" t="s">
        <v>52</v>
      </c>
      <c r="D297" s="369"/>
      <c r="E297" s="369"/>
      <c r="F297" s="369"/>
      <c r="G297" s="368">
        <v>12.1</v>
      </c>
      <c r="H297" s="369"/>
      <c r="I297" s="369"/>
      <c r="J297" s="369"/>
      <c r="K297" s="369"/>
      <c r="L297" s="369"/>
      <c r="M297" s="369"/>
      <c r="N297" s="369"/>
      <c r="O297" s="369"/>
      <c r="P297" s="369"/>
      <c r="Q297" s="369"/>
      <c r="R297" s="369"/>
      <c r="S297" s="217">
        <f t="shared" si="30"/>
        <v>0</v>
      </c>
      <c r="T297" s="369"/>
      <c r="U297" s="369"/>
      <c r="V297" s="369"/>
      <c r="W297" s="369"/>
      <c r="X297" s="369"/>
      <c r="Y297" s="369"/>
      <c r="Z297" s="369"/>
      <c r="AA297" s="369"/>
      <c r="AB297" s="369"/>
      <c r="AC297" s="369"/>
      <c r="AD297" s="369"/>
      <c r="AE297" s="369"/>
      <c r="AF297" s="369"/>
      <c r="AG297" s="369"/>
      <c r="AH297" s="369"/>
      <c r="AI297" s="369"/>
      <c r="AJ297" s="369"/>
      <c r="AK297" s="369"/>
      <c r="AL297" s="369"/>
      <c r="AM297" s="369"/>
      <c r="AN297" s="369"/>
      <c r="AO297" s="369"/>
      <c r="AP297" s="369"/>
      <c r="AQ297" s="369"/>
      <c r="AR297" s="369"/>
      <c r="AS297" s="168">
        <f t="shared" si="31"/>
        <v>0</v>
      </c>
      <c r="AT297" s="369"/>
      <c r="AU297" s="369"/>
      <c r="AV297" s="388"/>
      <c r="AW297" s="368"/>
      <c r="AX297" s="369"/>
      <c r="AY297" s="369"/>
      <c r="AZ297" s="369"/>
      <c r="BA297" s="369"/>
      <c r="BB297" s="369"/>
      <c r="BC297" s="369" t="s">
        <v>875</v>
      </c>
      <c r="BD297" s="484" t="s">
        <v>80</v>
      </c>
    </row>
    <row r="298" spans="1:56" s="490" customFormat="1" ht="189" outlineLevel="1" x14ac:dyDescent="0.25">
      <c r="A298" s="485">
        <v>28.1</v>
      </c>
      <c r="B298" s="421" t="s">
        <v>402</v>
      </c>
      <c r="C298" s="382" t="s">
        <v>53</v>
      </c>
      <c r="D298" s="418"/>
      <c r="E298" s="418"/>
      <c r="F298" s="418"/>
      <c r="G298" s="425">
        <v>14</v>
      </c>
      <c r="H298" s="487"/>
      <c r="I298" s="487"/>
      <c r="J298" s="487"/>
      <c r="K298" s="488"/>
      <c r="L298" s="485"/>
      <c r="M298" s="485"/>
      <c r="N298" s="485"/>
      <c r="O298" s="483" t="s">
        <v>638</v>
      </c>
      <c r="P298" s="217"/>
      <c r="Q298" s="217"/>
      <c r="R298" s="217"/>
      <c r="S298" s="217">
        <f t="shared" si="30"/>
        <v>0</v>
      </c>
      <c r="T298" s="217"/>
      <c r="U298" s="217"/>
      <c r="V298" s="217"/>
      <c r="W298" s="425"/>
      <c r="X298" s="425">
        <v>14</v>
      </c>
      <c r="Y298" s="217"/>
      <c r="Z298" s="217"/>
      <c r="AA298" s="217"/>
      <c r="AB298" s="217"/>
      <c r="AC298" s="218"/>
      <c r="AD298" s="219"/>
      <c r="AE298" s="219"/>
      <c r="AF298" s="219"/>
      <c r="AG298" s="219"/>
      <c r="AH298" s="219"/>
      <c r="AI298" s="219"/>
      <c r="AJ298" s="219"/>
      <c r="AK298" s="219"/>
      <c r="AL298" s="219"/>
      <c r="AM298" s="219"/>
      <c r="AN298" s="219"/>
      <c r="AO298" s="217"/>
      <c r="AP298" s="217"/>
      <c r="AQ298" s="217"/>
      <c r="AR298" s="217"/>
      <c r="AS298" s="168">
        <f t="shared" si="31"/>
        <v>0</v>
      </c>
      <c r="AT298" s="217"/>
      <c r="AU298" s="217"/>
      <c r="AV298" s="421"/>
      <c r="AW298" s="545">
        <v>14</v>
      </c>
      <c r="AX298" s="217"/>
      <c r="AY298" s="217"/>
      <c r="AZ298" s="217"/>
      <c r="BA298" s="217"/>
      <c r="BB298" s="217"/>
      <c r="BC298" s="483"/>
      <c r="BD298" s="484"/>
    </row>
    <row r="299" spans="1:56" s="490" customFormat="1" ht="189" outlineLevel="1" x14ac:dyDescent="0.25">
      <c r="A299" s="485">
        <v>28.2</v>
      </c>
      <c r="B299" s="421" t="s">
        <v>403</v>
      </c>
      <c r="C299" s="382" t="s">
        <v>53</v>
      </c>
      <c r="D299" s="418"/>
      <c r="E299" s="418"/>
      <c r="F299" s="418"/>
      <c r="G299" s="425">
        <v>2.6</v>
      </c>
      <c r="H299" s="487"/>
      <c r="I299" s="487"/>
      <c r="J299" s="487"/>
      <c r="K299" s="488"/>
      <c r="L299" s="485"/>
      <c r="M299" s="485"/>
      <c r="N299" s="485"/>
      <c r="O299" s="483" t="s">
        <v>639</v>
      </c>
      <c r="P299" s="217"/>
      <c r="Q299" s="217"/>
      <c r="R299" s="217"/>
      <c r="S299" s="217">
        <f t="shared" si="30"/>
        <v>0</v>
      </c>
      <c r="T299" s="217"/>
      <c r="U299" s="217"/>
      <c r="V299" s="217"/>
      <c r="W299" s="425"/>
      <c r="X299" s="425">
        <v>2.6</v>
      </c>
      <c r="Y299" s="217"/>
      <c r="Z299" s="217"/>
      <c r="AA299" s="217"/>
      <c r="AB299" s="217"/>
      <c r="AC299" s="218"/>
      <c r="AD299" s="219"/>
      <c r="AE299" s="219"/>
      <c r="AF299" s="219"/>
      <c r="AG299" s="219"/>
      <c r="AH299" s="219"/>
      <c r="AI299" s="219"/>
      <c r="AJ299" s="219"/>
      <c r="AK299" s="219"/>
      <c r="AL299" s="219"/>
      <c r="AM299" s="219"/>
      <c r="AN299" s="219"/>
      <c r="AO299" s="217"/>
      <c r="AP299" s="217"/>
      <c r="AQ299" s="217"/>
      <c r="AR299" s="217"/>
      <c r="AS299" s="168">
        <f t="shared" si="31"/>
        <v>0</v>
      </c>
      <c r="AT299" s="217"/>
      <c r="AU299" s="217"/>
      <c r="AV299" s="421"/>
      <c r="AW299" s="545">
        <v>2.6</v>
      </c>
      <c r="AX299" s="217"/>
      <c r="AY299" s="217"/>
      <c r="AZ299" s="217"/>
      <c r="BA299" s="217"/>
      <c r="BB299" s="217"/>
      <c r="BC299" s="483"/>
      <c r="BD299" s="484"/>
    </row>
    <row r="300" spans="1:56" s="490" customFormat="1" ht="204.75" outlineLevel="1" x14ac:dyDescent="0.25">
      <c r="A300" s="485">
        <v>28.3</v>
      </c>
      <c r="B300" s="421" t="s">
        <v>404</v>
      </c>
      <c r="C300" s="382" t="s">
        <v>53</v>
      </c>
      <c r="D300" s="418"/>
      <c r="E300" s="418"/>
      <c r="F300" s="418"/>
      <c r="G300" s="425">
        <v>2.4</v>
      </c>
      <c r="H300" s="487"/>
      <c r="I300" s="487"/>
      <c r="J300" s="487"/>
      <c r="K300" s="488"/>
      <c r="L300" s="485"/>
      <c r="M300" s="485"/>
      <c r="N300" s="485"/>
      <c r="O300" s="487" t="s">
        <v>640</v>
      </c>
      <c r="P300" s="217"/>
      <c r="Q300" s="217"/>
      <c r="R300" s="217"/>
      <c r="S300" s="217">
        <f t="shared" si="30"/>
        <v>0</v>
      </c>
      <c r="T300" s="217"/>
      <c r="U300" s="217"/>
      <c r="V300" s="217"/>
      <c r="W300" s="425"/>
      <c r="X300" s="425">
        <v>2.4</v>
      </c>
      <c r="Y300" s="217"/>
      <c r="Z300" s="217"/>
      <c r="AA300" s="217"/>
      <c r="AB300" s="217"/>
      <c r="AC300" s="218"/>
      <c r="AD300" s="219"/>
      <c r="AE300" s="219"/>
      <c r="AF300" s="219"/>
      <c r="AG300" s="219"/>
      <c r="AH300" s="219"/>
      <c r="AI300" s="219"/>
      <c r="AJ300" s="219"/>
      <c r="AK300" s="219"/>
      <c r="AL300" s="219"/>
      <c r="AM300" s="219"/>
      <c r="AN300" s="219"/>
      <c r="AO300" s="217"/>
      <c r="AP300" s="217"/>
      <c r="AQ300" s="217"/>
      <c r="AR300" s="217"/>
      <c r="AS300" s="168">
        <f t="shared" si="31"/>
        <v>0</v>
      </c>
      <c r="AT300" s="217"/>
      <c r="AU300" s="217"/>
      <c r="AV300" s="421"/>
      <c r="AW300" s="545">
        <v>2.4</v>
      </c>
      <c r="AX300" s="217"/>
      <c r="AY300" s="217"/>
      <c r="AZ300" s="217"/>
      <c r="BA300" s="217"/>
      <c r="BB300" s="217"/>
      <c r="BC300" s="483"/>
      <c r="BD300" s="484"/>
    </row>
    <row r="301" spans="1:56" s="490" customFormat="1" ht="189" outlineLevel="1" x14ac:dyDescent="0.25">
      <c r="A301" s="485">
        <v>28.4</v>
      </c>
      <c r="B301" s="421" t="s">
        <v>405</v>
      </c>
      <c r="C301" s="382" t="s">
        <v>53</v>
      </c>
      <c r="D301" s="418"/>
      <c r="E301" s="418"/>
      <c r="F301" s="418"/>
      <c r="G301" s="425">
        <v>1.6</v>
      </c>
      <c r="H301" s="487"/>
      <c r="I301" s="487"/>
      <c r="J301" s="487"/>
      <c r="K301" s="488"/>
      <c r="L301" s="485"/>
      <c r="M301" s="485"/>
      <c r="N301" s="485"/>
      <c r="O301" s="487" t="s">
        <v>808</v>
      </c>
      <c r="P301" s="217"/>
      <c r="Q301" s="217"/>
      <c r="R301" s="217"/>
      <c r="S301" s="217">
        <f t="shared" si="30"/>
        <v>0</v>
      </c>
      <c r="T301" s="217"/>
      <c r="U301" s="217"/>
      <c r="V301" s="217"/>
      <c r="W301" s="425"/>
      <c r="X301" s="425">
        <v>1.6</v>
      </c>
      <c r="Y301" s="217"/>
      <c r="Z301" s="217"/>
      <c r="AA301" s="217"/>
      <c r="AB301" s="217"/>
      <c r="AC301" s="218"/>
      <c r="AD301" s="219"/>
      <c r="AE301" s="219"/>
      <c r="AF301" s="219"/>
      <c r="AG301" s="219"/>
      <c r="AH301" s="219"/>
      <c r="AI301" s="219"/>
      <c r="AJ301" s="219"/>
      <c r="AK301" s="219"/>
      <c r="AL301" s="219"/>
      <c r="AM301" s="219"/>
      <c r="AN301" s="219"/>
      <c r="AO301" s="217"/>
      <c r="AP301" s="217"/>
      <c r="AQ301" s="217"/>
      <c r="AR301" s="217"/>
      <c r="AS301" s="168">
        <f t="shared" si="31"/>
        <v>0</v>
      </c>
      <c r="AT301" s="217"/>
      <c r="AU301" s="217"/>
      <c r="AV301" s="421"/>
      <c r="AW301" s="545">
        <v>1.6</v>
      </c>
      <c r="AX301" s="217"/>
      <c r="AY301" s="217"/>
      <c r="AZ301" s="217"/>
      <c r="BA301" s="217"/>
      <c r="BB301" s="217"/>
      <c r="BC301" s="483"/>
      <c r="BD301" s="484"/>
    </row>
    <row r="302" spans="1:56" s="490" customFormat="1" ht="189" outlineLevel="1" x14ac:dyDescent="0.25">
      <c r="A302" s="485">
        <v>28.5</v>
      </c>
      <c r="B302" s="421" t="s">
        <v>406</v>
      </c>
      <c r="C302" s="382" t="s">
        <v>53</v>
      </c>
      <c r="D302" s="418"/>
      <c r="E302" s="418"/>
      <c r="F302" s="418"/>
      <c r="G302" s="425">
        <v>4.5</v>
      </c>
      <c r="H302" s="487"/>
      <c r="I302" s="487"/>
      <c r="J302" s="487"/>
      <c r="K302" s="488"/>
      <c r="L302" s="485"/>
      <c r="M302" s="485"/>
      <c r="N302" s="485"/>
      <c r="O302" s="487" t="s">
        <v>809</v>
      </c>
      <c r="P302" s="217"/>
      <c r="Q302" s="217"/>
      <c r="R302" s="217"/>
      <c r="S302" s="217">
        <f t="shared" si="30"/>
        <v>0</v>
      </c>
      <c r="T302" s="217"/>
      <c r="U302" s="217"/>
      <c r="V302" s="217"/>
      <c r="W302" s="425"/>
      <c r="X302" s="425">
        <v>4.5</v>
      </c>
      <c r="Y302" s="217"/>
      <c r="Z302" s="217"/>
      <c r="AA302" s="217"/>
      <c r="AB302" s="217"/>
      <c r="AC302" s="218"/>
      <c r="AD302" s="219"/>
      <c r="AE302" s="219"/>
      <c r="AF302" s="219"/>
      <c r="AG302" s="219"/>
      <c r="AH302" s="219"/>
      <c r="AI302" s="219"/>
      <c r="AJ302" s="219"/>
      <c r="AK302" s="219"/>
      <c r="AL302" s="219"/>
      <c r="AM302" s="219"/>
      <c r="AN302" s="219"/>
      <c r="AO302" s="217"/>
      <c r="AP302" s="217"/>
      <c r="AQ302" s="217"/>
      <c r="AR302" s="217"/>
      <c r="AS302" s="168">
        <f t="shared" si="31"/>
        <v>0</v>
      </c>
      <c r="AT302" s="217"/>
      <c r="AU302" s="217"/>
      <c r="AV302" s="421"/>
      <c r="AW302" s="545">
        <v>4.5</v>
      </c>
      <c r="AX302" s="217"/>
      <c r="AY302" s="217"/>
      <c r="AZ302" s="217"/>
      <c r="BA302" s="217"/>
      <c r="BB302" s="217"/>
      <c r="BC302" s="483"/>
      <c r="BD302" s="484"/>
    </row>
    <row r="303" spans="1:56" s="364" customFormat="1" ht="31.5" outlineLevel="1" x14ac:dyDescent="0.25">
      <c r="A303" s="369">
        <v>29</v>
      </c>
      <c r="B303" s="369" t="s">
        <v>407</v>
      </c>
      <c r="C303" s="368" t="s">
        <v>52</v>
      </c>
      <c r="D303" s="369"/>
      <c r="E303" s="369"/>
      <c r="F303" s="369"/>
      <c r="G303" s="368">
        <v>33</v>
      </c>
      <c r="H303" s="369"/>
      <c r="I303" s="369"/>
      <c r="J303" s="369"/>
      <c r="K303" s="369"/>
      <c r="L303" s="369"/>
      <c r="M303" s="369"/>
      <c r="N303" s="369"/>
      <c r="O303" s="369"/>
      <c r="P303" s="369"/>
      <c r="Q303" s="369"/>
      <c r="R303" s="369"/>
      <c r="S303" s="217">
        <f t="shared" si="30"/>
        <v>0</v>
      </c>
      <c r="T303" s="369"/>
      <c r="U303" s="369"/>
      <c r="V303" s="369"/>
      <c r="W303" s="369"/>
      <c r="X303" s="369"/>
      <c r="Y303" s="369"/>
      <c r="Z303" s="369"/>
      <c r="AA303" s="369"/>
      <c r="AB303" s="369"/>
      <c r="AC303" s="369"/>
      <c r="AD303" s="369"/>
      <c r="AE303" s="369"/>
      <c r="AF303" s="369"/>
      <c r="AG303" s="369"/>
      <c r="AH303" s="369"/>
      <c r="AI303" s="369"/>
      <c r="AJ303" s="369"/>
      <c r="AK303" s="369"/>
      <c r="AL303" s="369"/>
      <c r="AM303" s="369"/>
      <c r="AN303" s="369"/>
      <c r="AO303" s="369"/>
      <c r="AP303" s="369"/>
      <c r="AQ303" s="369"/>
      <c r="AR303" s="369"/>
      <c r="AS303" s="168">
        <f t="shared" si="31"/>
        <v>0</v>
      </c>
      <c r="AT303" s="369"/>
      <c r="AU303" s="369"/>
      <c r="AV303" s="388"/>
      <c r="AW303" s="368"/>
      <c r="AX303" s="369"/>
      <c r="AY303" s="369"/>
      <c r="AZ303" s="369"/>
      <c r="BA303" s="369"/>
      <c r="BB303" s="369"/>
      <c r="BC303" s="369" t="s">
        <v>875</v>
      </c>
      <c r="BD303" s="484" t="s">
        <v>80</v>
      </c>
    </row>
    <row r="304" spans="1:56" s="490" customFormat="1" ht="204.75" outlineLevel="1" x14ac:dyDescent="0.25">
      <c r="A304" s="485">
        <v>29.1</v>
      </c>
      <c r="B304" s="421" t="s">
        <v>408</v>
      </c>
      <c r="C304" s="382" t="s">
        <v>53</v>
      </c>
      <c r="D304" s="418"/>
      <c r="E304" s="418"/>
      <c r="F304" s="418"/>
      <c r="G304" s="425">
        <v>30</v>
      </c>
      <c r="H304" s="487"/>
      <c r="I304" s="487"/>
      <c r="J304" s="487"/>
      <c r="K304" s="488"/>
      <c r="L304" s="485"/>
      <c r="M304" s="485"/>
      <c r="N304" s="485"/>
      <c r="O304" s="487" t="s">
        <v>794</v>
      </c>
      <c r="P304" s="217"/>
      <c r="Q304" s="217"/>
      <c r="R304" s="217"/>
      <c r="S304" s="217">
        <f t="shared" si="30"/>
        <v>0</v>
      </c>
      <c r="T304" s="217"/>
      <c r="U304" s="217"/>
      <c r="V304" s="217"/>
      <c r="W304" s="425"/>
      <c r="X304" s="425">
        <v>30</v>
      </c>
      <c r="Y304" s="217"/>
      <c r="Z304" s="217"/>
      <c r="AA304" s="217"/>
      <c r="AB304" s="217"/>
      <c r="AC304" s="218"/>
      <c r="AD304" s="219"/>
      <c r="AE304" s="219"/>
      <c r="AF304" s="219"/>
      <c r="AG304" s="219"/>
      <c r="AH304" s="219"/>
      <c r="AI304" s="219"/>
      <c r="AJ304" s="219"/>
      <c r="AK304" s="219"/>
      <c r="AL304" s="219"/>
      <c r="AM304" s="219"/>
      <c r="AN304" s="219"/>
      <c r="AO304" s="217"/>
      <c r="AP304" s="217"/>
      <c r="AQ304" s="217"/>
      <c r="AR304" s="217"/>
      <c r="AS304" s="168">
        <f t="shared" si="31"/>
        <v>0</v>
      </c>
      <c r="AT304" s="217"/>
      <c r="AU304" s="217"/>
      <c r="AV304" s="421"/>
      <c r="AW304" s="541">
        <v>30</v>
      </c>
      <c r="AX304" s="217"/>
      <c r="AY304" s="217"/>
      <c r="AZ304" s="217"/>
      <c r="BA304" s="217"/>
      <c r="BB304" s="217"/>
      <c r="BC304" s="483"/>
      <c r="BD304" s="484"/>
    </row>
    <row r="305" spans="1:56" s="490" customFormat="1" ht="157.5" outlineLevel="1" x14ac:dyDescent="0.25">
      <c r="A305" s="485">
        <v>29.2</v>
      </c>
      <c r="B305" s="421" t="s">
        <v>409</v>
      </c>
      <c r="C305" s="382" t="s">
        <v>53</v>
      </c>
      <c r="D305" s="418"/>
      <c r="E305" s="418"/>
      <c r="F305" s="418"/>
      <c r="G305" s="425">
        <v>2.2000000000000002</v>
      </c>
      <c r="H305" s="487"/>
      <c r="I305" s="487"/>
      <c r="J305" s="487"/>
      <c r="K305" s="488"/>
      <c r="L305" s="485"/>
      <c r="M305" s="485"/>
      <c r="N305" s="485"/>
      <c r="O305" s="487" t="s">
        <v>810</v>
      </c>
      <c r="P305" s="217"/>
      <c r="Q305" s="217"/>
      <c r="R305" s="217"/>
      <c r="S305" s="217">
        <f t="shared" si="30"/>
        <v>0</v>
      </c>
      <c r="T305" s="217"/>
      <c r="U305" s="217"/>
      <c r="V305" s="217"/>
      <c r="W305" s="425"/>
      <c r="X305" s="425">
        <v>2.2000000000000002</v>
      </c>
      <c r="Y305" s="217"/>
      <c r="Z305" s="217"/>
      <c r="AA305" s="217"/>
      <c r="AB305" s="217"/>
      <c r="AC305" s="218"/>
      <c r="AD305" s="219"/>
      <c r="AE305" s="219"/>
      <c r="AF305" s="219"/>
      <c r="AG305" s="219"/>
      <c r="AH305" s="219"/>
      <c r="AI305" s="219"/>
      <c r="AJ305" s="219"/>
      <c r="AK305" s="219"/>
      <c r="AL305" s="219"/>
      <c r="AM305" s="219"/>
      <c r="AN305" s="219"/>
      <c r="AO305" s="217"/>
      <c r="AP305" s="217"/>
      <c r="AQ305" s="217"/>
      <c r="AR305" s="217"/>
      <c r="AS305" s="168">
        <f t="shared" si="31"/>
        <v>0</v>
      </c>
      <c r="AT305" s="217"/>
      <c r="AU305" s="217"/>
      <c r="AV305" s="421"/>
      <c r="AW305" s="541">
        <v>2.2000000000000002</v>
      </c>
      <c r="AX305" s="217"/>
      <c r="AY305" s="217"/>
      <c r="AZ305" s="217"/>
      <c r="BA305" s="217"/>
      <c r="BB305" s="217"/>
      <c r="BC305" s="483"/>
      <c r="BD305" s="484"/>
    </row>
    <row r="306" spans="1:56" s="490" customFormat="1" ht="189" outlineLevel="1" x14ac:dyDescent="0.25">
      <c r="A306" s="485">
        <v>29.3</v>
      </c>
      <c r="B306" s="421" t="s">
        <v>410</v>
      </c>
      <c r="C306" s="382" t="s">
        <v>53</v>
      </c>
      <c r="D306" s="418"/>
      <c r="E306" s="418"/>
      <c r="F306" s="418"/>
      <c r="G306" s="425">
        <v>0.8</v>
      </c>
      <c r="H306" s="487"/>
      <c r="I306" s="487"/>
      <c r="J306" s="487"/>
      <c r="K306" s="488"/>
      <c r="L306" s="485"/>
      <c r="M306" s="485"/>
      <c r="N306" s="485"/>
      <c r="O306" s="487" t="s">
        <v>811</v>
      </c>
      <c r="P306" s="217"/>
      <c r="Q306" s="217"/>
      <c r="R306" s="217"/>
      <c r="S306" s="217">
        <f t="shared" si="30"/>
        <v>0</v>
      </c>
      <c r="T306" s="217"/>
      <c r="U306" s="217"/>
      <c r="V306" s="217"/>
      <c r="W306" s="425"/>
      <c r="X306" s="425">
        <v>0.8</v>
      </c>
      <c r="Y306" s="217"/>
      <c r="Z306" s="217"/>
      <c r="AA306" s="217"/>
      <c r="AB306" s="217"/>
      <c r="AC306" s="218"/>
      <c r="AD306" s="219"/>
      <c r="AE306" s="219"/>
      <c r="AF306" s="219"/>
      <c r="AG306" s="219"/>
      <c r="AH306" s="219"/>
      <c r="AI306" s="219"/>
      <c r="AJ306" s="219"/>
      <c r="AK306" s="219"/>
      <c r="AL306" s="219"/>
      <c r="AM306" s="219"/>
      <c r="AN306" s="219"/>
      <c r="AO306" s="217"/>
      <c r="AP306" s="217"/>
      <c r="AQ306" s="217"/>
      <c r="AR306" s="217"/>
      <c r="AS306" s="168">
        <f t="shared" si="31"/>
        <v>0</v>
      </c>
      <c r="AT306" s="217"/>
      <c r="AU306" s="217"/>
      <c r="AV306" s="421"/>
      <c r="AW306" s="541">
        <v>0.8</v>
      </c>
      <c r="AX306" s="217"/>
      <c r="AY306" s="217"/>
      <c r="AZ306" s="217"/>
      <c r="BA306" s="217"/>
      <c r="BB306" s="217"/>
      <c r="BC306" s="483"/>
      <c r="BD306" s="484"/>
    </row>
    <row r="307" spans="1:56" s="364" customFormat="1" ht="47.25" outlineLevel="1" x14ac:dyDescent="0.25">
      <c r="A307" s="369">
        <v>30</v>
      </c>
      <c r="B307" s="369" t="s">
        <v>547</v>
      </c>
      <c r="C307" s="368" t="s">
        <v>52</v>
      </c>
      <c r="D307" s="369"/>
      <c r="E307" s="369"/>
      <c r="F307" s="369"/>
      <c r="G307" s="368">
        <v>12.35</v>
      </c>
      <c r="H307" s="369"/>
      <c r="I307" s="369"/>
      <c r="J307" s="369"/>
      <c r="K307" s="369"/>
      <c r="L307" s="369"/>
      <c r="M307" s="369"/>
      <c r="N307" s="369"/>
      <c r="O307" s="369"/>
      <c r="P307" s="369"/>
      <c r="Q307" s="369"/>
      <c r="R307" s="369"/>
      <c r="S307" s="217">
        <f t="shared" si="30"/>
        <v>0</v>
      </c>
      <c r="T307" s="369"/>
      <c r="U307" s="369"/>
      <c r="V307" s="369"/>
      <c r="W307" s="369"/>
      <c r="X307" s="369"/>
      <c r="Y307" s="369"/>
      <c r="Z307" s="369"/>
      <c r="AA307" s="369"/>
      <c r="AB307" s="369"/>
      <c r="AC307" s="369"/>
      <c r="AD307" s="369"/>
      <c r="AE307" s="369"/>
      <c r="AF307" s="369"/>
      <c r="AG307" s="369"/>
      <c r="AH307" s="369"/>
      <c r="AI307" s="369"/>
      <c r="AJ307" s="369"/>
      <c r="AK307" s="369"/>
      <c r="AL307" s="369"/>
      <c r="AM307" s="369"/>
      <c r="AN307" s="369"/>
      <c r="AO307" s="369"/>
      <c r="AP307" s="369"/>
      <c r="AQ307" s="369"/>
      <c r="AR307" s="369"/>
      <c r="AS307" s="168">
        <f t="shared" si="31"/>
        <v>0</v>
      </c>
      <c r="AT307" s="369"/>
      <c r="AU307" s="369"/>
      <c r="AV307" s="388"/>
      <c r="AW307" s="368"/>
      <c r="AX307" s="369"/>
      <c r="AY307" s="369"/>
      <c r="AZ307" s="369"/>
      <c r="BA307" s="369"/>
      <c r="BB307" s="369"/>
      <c r="BC307" s="369" t="s">
        <v>875</v>
      </c>
      <c r="BD307" s="484" t="s">
        <v>80</v>
      </c>
    </row>
    <row r="308" spans="1:56" s="490" customFormat="1" ht="189" outlineLevel="1" x14ac:dyDescent="0.25">
      <c r="A308" s="485">
        <v>30.1</v>
      </c>
      <c r="B308" s="421" t="s">
        <v>412</v>
      </c>
      <c r="C308" s="382" t="s">
        <v>53</v>
      </c>
      <c r="D308" s="418"/>
      <c r="E308" s="418"/>
      <c r="F308" s="418"/>
      <c r="G308" s="425">
        <v>3.2</v>
      </c>
      <c r="H308" s="487"/>
      <c r="I308" s="487"/>
      <c r="J308" s="487"/>
      <c r="K308" s="488"/>
      <c r="L308" s="485"/>
      <c r="M308" s="485"/>
      <c r="N308" s="485"/>
      <c r="O308" s="487" t="s">
        <v>789</v>
      </c>
      <c r="P308" s="217"/>
      <c r="Q308" s="217"/>
      <c r="R308" s="217"/>
      <c r="S308" s="217">
        <f t="shared" si="30"/>
        <v>0</v>
      </c>
      <c r="T308" s="217"/>
      <c r="U308" s="217"/>
      <c r="V308" s="217"/>
      <c r="W308" s="217"/>
      <c r="X308" s="425"/>
      <c r="Y308" s="425">
        <v>3.2</v>
      </c>
      <c r="Z308" s="217"/>
      <c r="AA308" s="217"/>
      <c r="AB308" s="217"/>
      <c r="AC308" s="218"/>
      <c r="AD308" s="219"/>
      <c r="AE308" s="219"/>
      <c r="AF308" s="219"/>
      <c r="AG308" s="219"/>
      <c r="AH308" s="219"/>
      <c r="AI308" s="219"/>
      <c r="AJ308" s="219"/>
      <c r="AK308" s="219"/>
      <c r="AL308" s="219"/>
      <c r="AM308" s="219"/>
      <c r="AN308" s="219"/>
      <c r="AO308" s="217"/>
      <c r="AP308" s="217"/>
      <c r="AQ308" s="217"/>
      <c r="AR308" s="217"/>
      <c r="AS308" s="168">
        <f t="shared" si="31"/>
        <v>0</v>
      </c>
      <c r="AT308" s="217"/>
      <c r="AU308" s="217"/>
      <c r="AV308" s="405"/>
      <c r="AW308" s="425"/>
      <c r="AX308" s="541">
        <v>3.2</v>
      </c>
      <c r="AY308" s="217"/>
      <c r="AZ308" s="217"/>
      <c r="BA308" s="217"/>
      <c r="BB308" s="217"/>
      <c r="BC308" s="483"/>
      <c r="BD308" s="484"/>
    </row>
    <row r="309" spans="1:56" s="490" customFormat="1" ht="189" outlineLevel="1" x14ac:dyDescent="0.25">
      <c r="A309" s="485">
        <v>30.2</v>
      </c>
      <c r="B309" s="421" t="s">
        <v>413</v>
      </c>
      <c r="C309" s="382" t="s">
        <v>53</v>
      </c>
      <c r="D309" s="418"/>
      <c r="E309" s="418"/>
      <c r="F309" s="418"/>
      <c r="G309" s="425">
        <v>10</v>
      </c>
      <c r="H309" s="487"/>
      <c r="I309" s="487"/>
      <c r="J309" s="487"/>
      <c r="K309" s="488"/>
      <c r="L309" s="485"/>
      <c r="M309" s="485"/>
      <c r="N309" s="485"/>
      <c r="O309" s="487" t="s">
        <v>812</v>
      </c>
      <c r="P309" s="217"/>
      <c r="Q309" s="217"/>
      <c r="R309" s="217"/>
      <c r="S309" s="217">
        <f t="shared" si="30"/>
        <v>0</v>
      </c>
      <c r="T309" s="217"/>
      <c r="U309" s="217"/>
      <c r="V309" s="217"/>
      <c r="W309" s="217"/>
      <c r="X309" s="425"/>
      <c r="Y309" s="425">
        <v>10</v>
      </c>
      <c r="Z309" s="217"/>
      <c r="AA309" s="217"/>
      <c r="AB309" s="217"/>
      <c r="AC309" s="218"/>
      <c r="AD309" s="219"/>
      <c r="AE309" s="219"/>
      <c r="AF309" s="219"/>
      <c r="AG309" s="219"/>
      <c r="AH309" s="219"/>
      <c r="AI309" s="219"/>
      <c r="AJ309" s="219"/>
      <c r="AK309" s="219"/>
      <c r="AL309" s="219"/>
      <c r="AM309" s="219"/>
      <c r="AN309" s="219"/>
      <c r="AO309" s="217"/>
      <c r="AP309" s="217"/>
      <c r="AQ309" s="217"/>
      <c r="AR309" s="217"/>
      <c r="AS309" s="168">
        <f t="shared" si="31"/>
        <v>0</v>
      </c>
      <c r="AT309" s="217"/>
      <c r="AU309" s="217"/>
      <c r="AV309" s="405"/>
      <c r="AW309" s="425"/>
      <c r="AX309" s="541">
        <v>10</v>
      </c>
      <c r="AY309" s="217"/>
      <c r="AZ309" s="217"/>
      <c r="BA309" s="217"/>
      <c r="BB309" s="217"/>
      <c r="BC309" s="483"/>
      <c r="BD309" s="484"/>
    </row>
    <row r="310" spans="1:56" s="490" customFormat="1" ht="173.25" outlineLevel="1" x14ac:dyDescent="0.25">
      <c r="A310" s="485">
        <v>30.3</v>
      </c>
      <c r="B310" s="421" t="s">
        <v>414</v>
      </c>
      <c r="C310" s="382" t="s">
        <v>53</v>
      </c>
      <c r="D310" s="418"/>
      <c r="E310" s="418"/>
      <c r="F310" s="418"/>
      <c r="G310" s="425">
        <v>1.5</v>
      </c>
      <c r="H310" s="487"/>
      <c r="I310" s="487"/>
      <c r="J310" s="487"/>
      <c r="K310" s="488"/>
      <c r="L310" s="485"/>
      <c r="M310" s="485"/>
      <c r="N310" s="485"/>
      <c r="O310" s="487" t="s">
        <v>791</v>
      </c>
      <c r="P310" s="217"/>
      <c r="Q310" s="217"/>
      <c r="R310" s="217"/>
      <c r="S310" s="217">
        <f t="shared" si="30"/>
        <v>0</v>
      </c>
      <c r="T310" s="217"/>
      <c r="U310" s="217"/>
      <c r="V310" s="217"/>
      <c r="W310" s="217"/>
      <c r="X310" s="425"/>
      <c r="Y310" s="425">
        <v>1.5</v>
      </c>
      <c r="Z310" s="217"/>
      <c r="AA310" s="217"/>
      <c r="AB310" s="217"/>
      <c r="AC310" s="218"/>
      <c r="AD310" s="219"/>
      <c r="AE310" s="219"/>
      <c r="AF310" s="219"/>
      <c r="AG310" s="219"/>
      <c r="AH310" s="219"/>
      <c r="AI310" s="219"/>
      <c r="AJ310" s="219"/>
      <c r="AK310" s="219"/>
      <c r="AL310" s="219"/>
      <c r="AM310" s="219"/>
      <c r="AN310" s="219"/>
      <c r="AO310" s="217"/>
      <c r="AP310" s="217"/>
      <c r="AQ310" s="217"/>
      <c r="AR310" s="217"/>
      <c r="AS310" s="168">
        <f t="shared" si="31"/>
        <v>0</v>
      </c>
      <c r="AT310" s="217"/>
      <c r="AU310" s="217"/>
      <c r="AV310" s="405"/>
      <c r="AW310" s="425"/>
      <c r="AX310" s="541">
        <v>1.5</v>
      </c>
      <c r="AY310" s="217"/>
      <c r="AZ310" s="217"/>
      <c r="BA310" s="217"/>
      <c r="BB310" s="217"/>
      <c r="BC310" s="483"/>
      <c r="BD310" s="484"/>
    </row>
    <row r="311" spans="1:56" s="490" customFormat="1" ht="189" outlineLevel="1" x14ac:dyDescent="0.25">
      <c r="A311" s="485">
        <v>30.4</v>
      </c>
      <c r="B311" s="421" t="s">
        <v>415</v>
      </c>
      <c r="C311" s="382" t="s">
        <v>53</v>
      </c>
      <c r="D311" s="418"/>
      <c r="E311" s="418"/>
      <c r="F311" s="418"/>
      <c r="G311" s="425">
        <v>0.8</v>
      </c>
      <c r="H311" s="487"/>
      <c r="I311" s="487"/>
      <c r="J311" s="487"/>
      <c r="K311" s="488"/>
      <c r="L311" s="485"/>
      <c r="M311" s="485"/>
      <c r="N311" s="485"/>
      <c r="O311" s="487" t="s">
        <v>791</v>
      </c>
      <c r="P311" s="217"/>
      <c r="Q311" s="217"/>
      <c r="R311" s="217"/>
      <c r="S311" s="217">
        <f t="shared" si="30"/>
        <v>0</v>
      </c>
      <c r="T311" s="217"/>
      <c r="U311" s="217"/>
      <c r="V311" s="217"/>
      <c r="W311" s="217"/>
      <c r="X311" s="425"/>
      <c r="Y311" s="425">
        <v>0.8</v>
      </c>
      <c r="Z311" s="217"/>
      <c r="AA311" s="217"/>
      <c r="AB311" s="217"/>
      <c r="AC311" s="218"/>
      <c r="AD311" s="219"/>
      <c r="AE311" s="219"/>
      <c r="AF311" s="219"/>
      <c r="AG311" s="219"/>
      <c r="AH311" s="219"/>
      <c r="AI311" s="219"/>
      <c r="AJ311" s="219"/>
      <c r="AK311" s="219"/>
      <c r="AL311" s="219"/>
      <c r="AM311" s="219"/>
      <c r="AN311" s="219"/>
      <c r="AO311" s="217"/>
      <c r="AP311" s="217"/>
      <c r="AQ311" s="217"/>
      <c r="AR311" s="217"/>
      <c r="AS311" s="168">
        <f t="shared" si="31"/>
        <v>0</v>
      </c>
      <c r="AT311" s="217"/>
      <c r="AU311" s="217"/>
      <c r="AV311" s="405"/>
      <c r="AW311" s="425"/>
      <c r="AX311" s="541">
        <v>0.8</v>
      </c>
      <c r="AY311" s="217"/>
      <c r="AZ311" s="217"/>
      <c r="BA311" s="217"/>
      <c r="BB311" s="217"/>
      <c r="BC311" s="483"/>
      <c r="BD311" s="484"/>
    </row>
    <row r="312" spans="1:56" s="490" customFormat="1" ht="189" outlineLevel="1" x14ac:dyDescent="0.25">
      <c r="A312" s="485">
        <v>30.5</v>
      </c>
      <c r="B312" s="421" t="s">
        <v>416</v>
      </c>
      <c r="C312" s="382" t="s">
        <v>53</v>
      </c>
      <c r="D312" s="418"/>
      <c r="E312" s="418"/>
      <c r="F312" s="418"/>
      <c r="G312" s="425">
        <v>2.5</v>
      </c>
      <c r="H312" s="487"/>
      <c r="I312" s="487"/>
      <c r="J312" s="487"/>
      <c r="K312" s="488"/>
      <c r="L312" s="485"/>
      <c r="M312" s="485"/>
      <c r="N312" s="485"/>
      <c r="O312" s="487" t="s">
        <v>813</v>
      </c>
      <c r="P312" s="217"/>
      <c r="Q312" s="217"/>
      <c r="R312" s="217"/>
      <c r="S312" s="217">
        <f t="shared" si="30"/>
        <v>0</v>
      </c>
      <c r="T312" s="217"/>
      <c r="U312" s="217"/>
      <c r="V312" s="217"/>
      <c r="W312" s="217"/>
      <c r="X312" s="425"/>
      <c r="Y312" s="425">
        <v>2.5</v>
      </c>
      <c r="Z312" s="217"/>
      <c r="AA312" s="217"/>
      <c r="AB312" s="217"/>
      <c r="AC312" s="218"/>
      <c r="AD312" s="219"/>
      <c r="AE312" s="219"/>
      <c r="AF312" s="219"/>
      <c r="AG312" s="219"/>
      <c r="AH312" s="219"/>
      <c r="AI312" s="219"/>
      <c r="AJ312" s="219"/>
      <c r="AK312" s="219"/>
      <c r="AL312" s="219"/>
      <c r="AM312" s="219"/>
      <c r="AN312" s="219"/>
      <c r="AO312" s="217"/>
      <c r="AP312" s="217"/>
      <c r="AQ312" s="217"/>
      <c r="AR312" s="217"/>
      <c r="AS312" s="168">
        <f t="shared" si="31"/>
        <v>0</v>
      </c>
      <c r="AT312" s="217"/>
      <c r="AU312" s="217"/>
      <c r="AV312" s="405"/>
      <c r="AW312" s="425"/>
      <c r="AX312" s="541">
        <v>2.5</v>
      </c>
      <c r="AY312" s="217"/>
      <c r="AZ312" s="217"/>
      <c r="BA312" s="217"/>
      <c r="BB312" s="217"/>
      <c r="BC312" s="483"/>
      <c r="BD312" s="484"/>
    </row>
    <row r="313" spans="1:56" s="490" customFormat="1" ht="189" outlineLevel="1" x14ac:dyDescent="0.25">
      <c r="A313" s="485">
        <v>30.6</v>
      </c>
      <c r="B313" s="421" t="s">
        <v>417</v>
      </c>
      <c r="C313" s="382" t="s">
        <v>53</v>
      </c>
      <c r="D313" s="418"/>
      <c r="E313" s="418"/>
      <c r="F313" s="418"/>
      <c r="G313" s="425">
        <v>5</v>
      </c>
      <c r="H313" s="487"/>
      <c r="I313" s="487"/>
      <c r="J313" s="487"/>
      <c r="K313" s="488"/>
      <c r="L313" s="485"/>
      <c r="M313" s="485"/>
      <c r="N313" s="485"/>
      <c r="O313" s="487" t="s">
        <v>813</v>
      </c>
      <c r="P313" s="217"/>
      <c r="Q313" s="217"/>
      <c r="R313" s="217"/>
      <c r="S313" s="217">
        <f t="shared" si="30"/>
        <v>0</v>
      </c>
      <c r="T313" s="217"/>
      <c r="U313" s="217"/>
      <c r="V313" s="217"/>
      <c r="W313" s="217"/>
      <c r="X313" s="425"/>
      <c r="Y313" s="425">
        <v>5</v>
      </c>
      <c r="Z313" s="217"/>
      <c r="AA313" s="217"/>
      <c r="AB313" s="217"/>
      <c r="AC313" s="218"/>
      <c r="AD313" s="219"/>
      <c r="AE313" s="219"/>
      <c r="AF313" s="219"/>
      <c r="AG313" s="219"/>
      <c r="AH313" s="219"/>
      <c r="AI313" s="219"/>
      <c r="AJ313" s="219"/>
      <c r="AK313" s="219"/>
      <c r="AL313" s="219"/>
      <c r="AM313" s="219"/>
      <c r="AN313" s="219"/>
      <c r="AO313" s="217"/>
      <c r="AP313" s="217"/>
      <c r="AQ313" s="217"/>
      <c r="AR313" s="217"/>
      <c r="AS313" s="168">
        <f t="shared" si="31"/>
        <v>0</v>
      </c>
      <c r="AT313" s="217"/>
      <c r="AU313" s="217"/>
      <c r="AV313" s="405"/>
      <c r="AW313" s="425"/>
      <c r="AX313" s="541">
        <v>5</v>
      </c>
      <c r="AY313" s="217"/>
      <c r="AZ313" s="217"/>
      <c r="BA313" s="217"/>
      <c r="BB313" s="217"/>
      <c r="BC313" s="483"/>
      <c r="BD313" s="484"/>
    </row>
    <row r="314" spans="1:56" s="490" customFormat="1" ht="189" outlineLevel="1" x14ac:dyDescent="0.25">
      <c r="A314" s="485">
        <v>30.7</v>
      </c>
      <c r="B314" s="421" t="s">
        <v>418</v>
      </c>
      <c r="C314" s="382" t="s">
        <v>53</v>
      </c>
      <c r="D314" s="418"/>
      <c r="E314" s="418"/>
      <c r="F314" s="418"/>
      <c r="G314" s="425">
        <v>2.35</v>
      </c>
      <c r="H314" s="487"/>
      <c r="I314" s="487"/>
      <c r="J314" s="487"/>
      <c r="K314" s="488"/>
      <c r="L314" s="485"/>
      <c r="M314" s="485"/>
      <c r="N314" s="485"/>
      <c r="O314" s="487" t="s">
        <v>813</v>
      </c>
      <c r="P314" s="217"/>
      <c r="Q314" s="217"/>
      <c r="R314" s="217"/>
      <c r="S314" s="217">
        <f t="shared" si="30"/>
        <v>0</v>
      </c>
      <c r="T314" s="217"/>
      <c r="U314" s="217"/>
      <c r="V314" s="217"/>
      <c r="W314" s="217"/>
      <c r="X314" s="425"/>
      <c r="Y314" s="425">
        <v>2.35</v>
      </c>
      <c r="Z314" s="217"/>
      <c r="AA314" s="217"/>
      <c r="AB314" s="217"/>
      <c r="AC314" s="218"/>
      <c r="AD314" s="219"/>
      <c r="AE314" s="219"/>
      <c r="AF314" s="219"/>
      <c r="AG314" s="219"/>
      <c r="AH314" s="219"/>
      <c r="AI314" s="219"/>
      <c r="AJ314" s="219"/>
      <c r="AK314" s="219"/>
      <c r="AL314" s="219"/>
      <c r="AM314" s="219"/>
      <c r="AN314" s="219"/>
      <c r="AO314" s="217"/>
      <c r="AP314" s="217"/>
      <c r="AQ314" s="217"/>
      <c r="AR314" s="217"/>
      <c r="AS314" s="168">
        <f t="shared" si="31"/>
        <v>0</v>
      </c>
      <c r="AT314" s="217"/>
      <c r="AU314" s="217"/>
      <c r="AV314" s="405"/>
      <c r="AW314" s="425"/>
      <c r="AX314" s="541">
        <v>2.35</v>
      </c>
      <c r="AY314" s="217"/>
      <c r="AZ314" s="217"/>
      <c r="BA314" s="217"/>
      <c r="BB314" s="217"/>
      <c r="BC314" s="483"/>
      <c r="BD314" s="484"/>
    </row>
    <row r="315" spans="1:56" s="364" customFormat="1" ht="47.25" outlineLevel="1" x14ac:dyDescent="0.25">
      <c r="A315" s="369">
        <v>31</v>
      </c>
      <c r="B315" s="369" t="s">
        <v>401</v>
      </c>
      <c r="C315" s="368" t="s">
        <v>52</v>
      </c>
      <c r="D315" s="369"/>
      <c r="E315" s="369"/>
      <c r="F315" s="369"/>
      <c r="G315" s="368">
        <v>26.1</v>
      </c>
      <c r="H315" s="369"/>
      <c r="I315" s="369"/>
      <c r="J315" s="369"/>
      <c r="K315" s="369"/>
      <c r="L315" s="369"/>
      <c r="M315" s="369"/>
      <c r="N315" s="369"/>
      <c r="O315" s="369"/>
      <c r="P315" s="369"/>
      <c r="Q315" s="369"/>
      <c r="R315" s="369"/>
      <c r="S315" s="217">
        <f t="shared" si="30"/>
        <v>0</v>
      </c>
      <c r="T315" s="369"/>
      <c r="U315" s="369"/>
      <c r="V315" s="369"/>
      <c r="W315" s="369"/>
      <c r="X315" s="369"/>
      <c r="Y315" s="369"/>
      <c r="Z315" s="369"/>
      <c r="AA315" s="369"/>
      <c r="AB315" s="369"/>
      <c r="AC315" s="369"/>
      <c r="AD315" s="369"/>
      <c r="AE315" s="369"/>
      <c r="AF315" s="369"/>
      <c r="AG315" s="369"/>
      <c r="AH315" s="369"/>
      <c r="AI315" s="369"/>
      <c r="AJ315" s="369"/>
      <c r="AK315" s="369"/>
      <c r="AL315" s="369"/>
      <c r="AM315" s="369"/>
      <c r="AN315" s="369"/>
      <c r="AO315" s="369"/>
      <c r="AP315" s="369"/>
      <c r="AQ315" s="369"/>
      <c r="AR315" s="369"/>
      <c r="AS315" s="168">
        <f t="shared" si="31"/>
        <v>0</v>
      </c>
      <c r="AT315" s="369"/>
      <c r="AU315" s="369"/>
      <c r="AV315" s="388"/>
      <c r="AW315" s="368"/>
      <c r="AX315" s="369"/>
      <c r="AY315" s="369"/>
      <c r="AZ315" s="369"/>
      <c r="BA315" s="369"/>
      <c r="BB315" s="369"/>
      <c r="BC315" s="369" t="s">
        <v>875</v>
      </c>
      <c r="BD315" s="484" t="s">
        <v>80</v>
      </c>
    </row>
    <row r="316" spans="1:56" s="490" customFormat="1" ht="204.75" outlineLevel="1" x14ac:dyDescent="0.25">
      <c r="A316" s="485">
        <v>31.1</v>
      </c>
      <c r="B316" s="421" t="s">
        <v>420</v>
      </c>
      <c r="C316" s="382" t="s">
        <v>53</v>
      </c>
      <c r="D316" s="418"/>
      <c r="E316" s="418"/>
      <c r="F316" s="418"/>
      <c r="G316" s="425">
        <v>11.5</v>
      </c>
      <c r="H316" s="487"/>
      <c r="I316" s="487"/>
      <c r="J316" s="487"/>
      <c r="K316" s="488"/>
      <c r="L316" s="485"/>
      <c r="M316" s="485"/>
      <c r="N316" s="485"/>
      <c r="O316" s="487" t="s">
        <v>814</v>
      </c>
      <c r="P316" s="217"/>
      <c r="Q316" s="217"/>
      <c r="R316" s="217"/>
      <c r="S316" s="217">
        <f t="shared" si="30"/>
        <v>0</v>
      </c>
      <c r="T316" s="217"/>
      <c r="U316" s="217"/>
      <c r="V316" s="217"/>
      <c r="W316" s="217"/>
      <c r="X316" s="425"/>
      <c r="Y316" s="425">
        <v>11.5</v>
      </c>
      <c r="Z316" s="217"/>
      <c r="AA316" s="217"/>
      <c r="AB316" s="217"/>
      <c r="AC316" s="218"/>
      <c r="AD316" s="219"/>
      <c r="AE316" s="219"/>
      <c r="AF316" s="219"/>
      <c r="AG316" s="219"/>
      <c r="AH316" s="219"/>
      <c r="AI316" s="219"/>
      <c r="AJ316" s="219"/>
      <c r="AK316" s="219"/>
      <c r="AL316" s="219"/>
      <c r="AM316" s="219"/>
      <c r="AN316" s="219"/>
      <c r="AO316" s="217"/>
      <c r="AP316" s="217"/>
      <c r="AQ316" s="217"/>
      <c r="AR316" s="217"/>
      <c r="AS316" s="168">
        <f t="shared" si="31"/>
        <v>0</v>
      </c>
      <c r="AT316" s="217"/>
      <c r="AU316" s="217"/>
      <c r="AV316" s="405"/>
      <c r="AW316" s="425"/>
      <c r="AX316" s="541">
        <v>11.5</v>
      </c>
      <c r="AY316" s="217"/>
      <c r="AZ316" s="217"/>
      <c r="BA316" s="217"/>
      <c r="BB316" s="217"/>
      <c r="BC316" s="483"/>
      <c r="BD316" s="484"/>
    </row>
    <row r="317" spans="1:56" s="490" customFormat="1" ht="173.25" outlineLevel="1" x14ac:dyDescent="0.25">
      <c r="A317" s="485">
        <v>31.2</v>
      </c>
      <c r="B317" s="421" t="s">
        <v>421</v>
      </c>
      <c r="C317" s="382" t="s">
        <v>53</v>
      </c>
      <c r="D317" s="418"/>
      <c r="E317" s="418"/>
      <c r="F317" s="418"/>
      <c r="G317" s="425">
        <v>8</v>
      </c>
      <c r="H317" s="487"/>
      <c r="I317" s="487"/>
      <c r="J317" s="487"/>
      <c r="K317" s="488"/>
      <c r="L317" s="485"/>
      <c r="M317" s="485"/>
      <c r="N317" s="485"/>
      <c r="O317" s="487" t="s">
        <v>813</v>
      </c>
      <c r="P317" s="217"/>
      <c r="Q317" s="217"/>
      <c r="R317" s="217"/>
      <c r="S317" s="217">
        <f t="shared" si="30"/>
        <v>0</v>
      </c>
      <c r="T317" s="217"/>
      <c r="U317" s="217"/>
      <c r="V317" s="217"/>
      <c r="W317" s="217"/>
      <c r="X317" s="425"/>
      <c r="Y317" s="425">
        <v>8</v>
      </c>
      <c r="Z317" s="217"/>
      <c r="AA317" s="217"/>
      <c r="AB317" s="217"/>
      <c r="AC317" s="218"/>
      <c r="AD317" s="219"/>
      <c r="AE317" s="219"/>
      <c r="AF317" s="219"/>
      <c r="AG317" s="219"/>
      <c r="AH317" s="219"/>
      <c r="AI317" s="219"/>
      <c r="AJ317" s="219"/>
      <c r="AK317" s="219"/>
      <c r="AL317" s="219"/>
      <c r="AM317" s="219"/>
      <c r="AN317" s="219"/>
      <c r="AO317" s="217"/>
      <c r="AP317" s="217"/>
      <c r="AQ317" s="217"/>
      <c r="AR317" s="217"/>
      <c r="AS317" s="168">
        <f t="shared" si="31"/>
        <v>0</v>
      </c>
      <c r="AT317" s="217"/>
      <c r="AU317" s="217"/>
      <c r="AV317" s="405"/>
      <c r="AW317" s="425"/>
      <c r="AX317" s="541">
        <v>8</v>
      </c>
      <c r="AY317" s="217"/>
      <c r="AZ317" s="217"/>
      <c r="BA317" s="217"/>
      <c r="BB317" s="217"/>
      <c r="BC317" s="483"/>
      <c r="BD317" s="484"/>
    </row>
    <row r="318" spans="1:56" s="490" customFormat="1" ht="189" outlineLevel="1" x14ac:dyDescent="0.25">
      <c r="A318" s="485">
        <v>31.3</v>
      </c>
      <c r="B318" s="421" t="s">
        <v>422</v>
      </c>
      <c r="C318" s="382" t="s">
        <v>53</v>
      </c>
      <c r="D318" s="418"/>
      <c r="E318" s="418"/>
      <c r="F318" s="418"/>
      <c r="G318" s="425">
        <v>0.9</v>
      </c>
      <c r="H318" s="487"/>
      <c r="I318" s="487"/>
      <c r="J318" s="487"/>
      <c r="K318" s="488"/>
      <c r="L318" s="485"/>
      <c r="M318" s="485"/>
      <c r="N318" s="485"/>
      <c r="O318" s="487" t="s">
        <v>815</v>
      </c>
      <c r="P318" s="217"/>
      <c r="Q318" s="217"/>
      <c r="R318" s="217"/>
      <c r="S318" s="217">
        <f t="shared" si="30"/>
        <v>0</v>
      </c>
      <c r="T318" s="217"/>
      <c r="U318" s="217"/>
      <c r="V318" s="217"/>
      <c r="W318" s="217"/>
      <c r="X318" s="425"/>
      <c r="Y318" s="425">
        <v>0.9</v>
      </c>
      <c r="Z318" s="217"/>
      <c r="AA318" s="217"/>
      <c r="AB318" s="217"/>
      <c r="AC318" s="218"/>
      <c r="AD318" s="219"/>
      <c r="AE318" s="219"/>
      <c r="AF318" s="219"/>
      <c r="AG318" s="219"/>
      <c r="AH318" s="219"/>
      <c r="AI318" s="219"/>
      <c r="AJ318" s="219"/>
      <c r="AK318" s="219"/>
      <c r="AL318" s="219"/>
      <c r="AM318" s="219"/>
      <c r="AN318" s="219"/>
      <c r="AO318" s="217"/>
      <c r="AP318" s="217"/>
      <c r="AQ318" s="217"/>
      <c r="AR318" s="217"/>
      <c r="AS318" s="168">
        <f t="shared" si="31"/>
        <v>0</v>
      </c>
      <c r="AT318" s="217"/>
      <c r="AU318" s="217"/>
      <c r="AV318" s="405"/>
      <c r="AW318" s="425"/>
      <c r="AX318" s="541">
        <v>0.9</v>
      </c>
      <c r="AY318" s="217"/>
      <c r="AZ318" s="217"/>
      <c r="BA318" s="217"/>
      <c r="BB318" s="217"/>
      <c r="BC318" s="483"/>
      <c r="BD318" s="484"/>
    </row>
    <row r="319" spans="1:56" s="490" customFormat="1" ht="173.25" outlineLevel="1" x14ac:dyDescent="0.25">
      <c r="A319" s="485">
        <v>31.4</v>
      </c>
      <c r="B319" s="421" t="s">
        <v>423</v>
      </c>
      <c r="C319" s="382" t="s">
        <v>53</v>
      </c>
      <c r="D319" s="418"/>
      <c r="E319" s="418"/>
      <c r="F319" s="418"/>
      <c r="G319" s="425">
        <v>0.9</v>
      </c>
      <c r="H319" s="487"/>
      <c r="I319" s="487"/>
      <c r="J319" s="487"/>
      <c r="K319" s="488"/>
      <c r="L319" s="485"/>
      <c r="M319" s="485"/>
      <c r="N319" s="485"/>
      <c r="O319" s="487" t="s">
        <v>816</v>
      </c>
      <c r="P319" s="217"/>
      <c r="Q319" s="217"/>
      <c r="R319" s="217"/>
      <c r="S319" s="217">
        <f t="shared" si="30"/>
        <v>0</v>
      </c>
      <c r="T319" s="217"/>
      <c r="U319" s="217"/>
      <c r="V319" s="217"/>
      <c r="W319" s="217"/>
      <c r="X319" s="425"/>
      <c r="Y319" s="425">
        <v>0.9</v>
      </c>
      <c r="Z319" s="217"/>
      <c r="AA319" s="217"/>
      <c r="AB319" s="217"/>
      <c r="AC319" s="218"/>
      <c r="AD319" s="219"/>
      <c r="AE319" s="219"/>
      <c r="AF319" s="219"/>
      <c r="AG319" s="219"/>
      <c r="AH319" s="219"/>
      <c r="AI319" s="219"/>
      <c r="AJ319" s="219"/>
      <c r="AK319" s="219"/>
      <c r="AL319" s="219"/>
      <c r="AM319" s="219"/>
      <c r="AN319" s="219"/>
      <c r="AO319" s="217"/>
      <c r="AP319" s="217"/>
      <c r="AQ319" s="217"/>
      <c r="AR319" s="217"/>
      <c r="AS319" s="168">
        <f t="shared" si="31"/>
        <v>0</v>
      </c>
      <c r="AT319" s="217"/>
      <c r="AU319" s="217"/>
      <c r="AV319" s="405"/>
      <c r="AW319" s="425"/>
      <c r="AX319" s="541">
        <v>0.9</v>
      </c>
      <c r="AY319" s="217"/>
      <c r="AZ319" s="217"/>
      <c r="BA319" s="217"/>
      <c r="BB319" s="217"/>
      <c r="BC319" s="483"/>
      <c r="BD319" s="484"/>
    </row>
    <row r="320" spans="1:56" s="490" customFormat="1" ht="204.75" outlineLevel="1" x14ac:dyDescent="0.25">
      <c r="A320" s="485">
        <v>31.5</v>
      </c>
      <c r="B320" s="421" t="s">
        <v>424</v>
      </c>
      <c r="C320" s="382" t="s">
        <v>53</v>
      </c>
      <c r="D320" s="418"/>
      <c r="E320" s="418"/>
      <c r="F320" s="418"/>
      <c r="G320" s="425">
        <v>1</v>
      </c>
      <c r="H320" s="487"/>
      <c r="I320" s="487"/>
      <c r="J320" s="487"/>
      <c r="K320" s="488"/>
      <c r="L320" s="485"/>
      <c r="M320" s="485"/>
      <c r="N320" s="485"/>
      <c r="O320" s="487" t="s">
        <v>632</v>
      </c>
      <c r="P320" s="217"/>
      <c r="Q320" s="217"/>
      <c r="R320" s="217"/>
      <c r="S320" s="217">
        <f t="shared" si="30"/>
        <v>0</v>
      </c>
      <c r="T320" s="217"/>
      <c r="U320" s="217"/>
      <c r="V320" s="217"/>
      <c r="W320" s="217"/>
      <c r="X320" s="425"/>
      <c r="Y320" s="425">
        <v>1</v>
      </c>
      <c r="Z320" s="217"/>
      <c r="AA320" s="217"/>
      <c r="AB320" s="217"/>
      <c r="AC320" s="218"/>
      <c r="AD320" s="219"/>
      <c r="AE320" s="219"/>
      <c r="AF320" s="219"/>
      <c r="AG320" s="219"/>
      <c r="AH320" s="219"/>
      <c r="AI320" s="219"/>
      <c r="AJ320" s="219"/>
      <c r="AK320" s="219"/>
      <c r="AL320" s="219"/>
      <c r="AM320" s="219"/>
      <c r="AN320" s="219"/>
      <c r="AO320" s="217"/>
      <c r="AP320" s="217"/>
      <c r="AQ320" s="217"/>
      <c r="AR320" s="217"/>
      <c r="AS320" s="168">
        <f t="shared" si="31"/>
        <v>0</v>
      </c>
      <c r="AT320" s="217"/>
      <c r="AU320" s="217"/>
      <c r="AV320" s="405"/>
      <c r="AW320" s="425"/>
      <c r="AX320" s="541">
        <v>1</v>
      </c>
      <c r="AY320" s="217"/>
      <c r="AZ320" s="217"/>
      <c r="BA320" s="217"/>
      <c r="BB320" s="217"/>
      <c r="BC320" s="483"/>
      <c r="BD320" s="484"/>
    </row>
    <row r="321" spans="1:56" s="490" customFormat="1" ht="189" outlineLevel="1" x14ac:dyDescent="0.25">
      <c r="A321" s="485">
        <v>31.6</v>
      </c>
      <c r="B321" s="421" t="s">
        <v>425</v>
      </c>
      <c r="C321" s="382" t="s">
        <v>53</v>
      </c>
      <c r="D321" s="418"/>
      <c r="E321" s="418"/>
      <c r="F321" s="418"/>
      <c r="G321" s="425">
        <v>1.6</v>
      </c>
      <c r="H321" s="487"/>
      <c r="I321" s="487"/>
      <c r="J321" s="487"/>
      <c r="K321" s="488"/>
      <c r="L321" s="485"/>
      <c r="M321" s="485"/>
      <c r="N321" s="485"/>
      <c r="O321" s="487" t="s">
        <v>817</v>
      </c>
      <c r="P321" s="217"/>
      <c r="Q321" s="217"/>
      <c r="R321" s="217"/>
      <c r="S321" s="217">
        <f t="shared" si="30"/>
        <v>0</v>
      </c>
      <c r="T321" s="217"/>
      <c r="U321" s="217"/>
      <c r="V321" s="217"/>
      <c r="W321" s="217"/>
      <c r="X321" s="425"/>
      <c r="Y321" s="425">
        <v>1.6</v>
      </c>
      <c r="Z321" s="217"/>
      <c r="AA321" s="217"/>
      <c r="AB321" s="217"/>
      <c r="AC321" s="218"/>
      <c r="AD321" s="219"/>
      <c r="AE321" s="219"/>
      <c r="AF321" s="219"/>
      <c r="AG321" s="219"/>
      <c r="AH321" s="219"/>
      <c r="AI321" s="219"/>
      <c r="AJ321" s="219"/>
      <c r="AK321" s="219"/>
      <c r="AL321" s="219"/>
      <c r="AM321" s="219"/>
      <c r="AN321" s="219"/>
      <c r="AO321" s="217"/>
      <c r="AP321" s="217"/>
      <c r="AQ321" s="217"/>
      <c r="AR321" s="217"/>
      <c r="AS321" s="168">
        <f t="shared" si="31"/>
        <v>0</v>
      </c>
      <c r="AT321" s="217"/>
      <c r="AU321" s="217"/>
      <c r="AV321" s="405"/>
      <c r="AW321" s="425"/>
      <c r="AX321" s="541">
        <v>1.6</v>
      </c>
      <c r="AY321" s="217"/>
      <c r="AZ321" s="217"/>
      <c r="BA321" s="217"/>
      <c r="BB321" s="217"/>
      <c r="BC321" s="483"/>
      <c r="BD321" s="484"/>
    </row>
    <row r="322" spans="1:56" s="490" customFormat="1" ht="204.75" outlineLevel="1" x14ac:dyDescent="0.25">
      <c r="A322" s="485">
        <v>31.7</v>
      </c>
      <c r="B322" s="421" t="s">
        <v>426</v>
      </c>
      <c r="C322" s="382" t="s">
        <v>53</v>
      </c>
      <c r="D322" s="418"/>
      <c r="E322" s="418"/>
      <c r="F322" s="418"/>
      <c r="G322" s="425">
        <v>0.6</v>
      </c>
      <c r="H322" s="487"/>
      <c r="I322" s="487"/>
      <c r="J322" s="487"/>
      <c r="K322" s="488"/>
      <c r="L322" s="485"/>
      <c r="M322" s="485"/>
      <c r="N322" s="485"/>
      <c r="O322" s="487" t="s">
        <v>638</v>
      </c>
      <c r="P322" s="217"/>
      <c r="Q322" s="217"/>
      <c r="R322" s="217"/>
      <c r="S322" s="217">
        <f t="shared" si="30"/>
        <v>0</v>
      </c>
      <c r="T322" s="217"/>
      <c r="U322" s="217"/>
      <c r="V322" s="217"/>
      <c r="W322" s="217"/>
      <c r="X322" s="425"/>
      <c r="Y322" s="425">
        <v>0.6</v>
      </c>
      <c r="Z322" s="217"/>
      <c r="AA322" s="217"/>
      <c r="AB322" s="217"/>
      <c r="AC322" s="218"/>
      <c r="AD322" s="219"/>
      <c r="AE322" s="219"/>
      <c r="AF322" s="219"/>
      <c r="AG322" s="219"/>
      <c r="AH322" s="219"/>
      <c r="AI322" s="219"/>
      <c r="AJ322" s="219"/>
      <c r="AK322" s="219"/>
      <c r="AL322" s="219"/>
      <c r="AM322" s="219"/>
      <c r="AN322" s="219"/>
      <c r="AO322" s="217"/>
      <c r="AP322" s="217"/>
      <c r="AQ322" s="217"/>
      <c r="AR322" s="217"/>
      <c r="AS322" s="168">
        <f t="shared" si="31"/>
        <v>0</v>
      </c>
      <c r="AT322" s="217"/>
      <c r="AU322" s="217"/>
      <c r="AV322" s="405"/>
      <c r="AW322" s="425"/>
      <c r="AX322" s="541">
        <v>0.6</v>
      </c>
      <c r="AY322" s="217"/>
      <c r="AZ322" s="217"/>
      <c r="BA322" s="217"/>
      <c r="BB322" s="217"/>
      <c r="BC322" s="483"/>
      <c r="BD322" s="484"/>
    </row>
    <row r="323" spans="1:56" s="490" customFormat="1" ht="204.75" outlineLevel="1" x14ac:dyDescent="0.25">
      <c r="A323" s="485">
        <v>31.8</v>
      </c>
      <c r="B323" s="421" t="s">
        <v>427</v>
      </c>
      <c r="C323" s="382" t="s">
        <v>53</v>
      </c>
      <c r="D323" s="418"/>
      <c r="E323" s="418"/>
      <c r="F323" s="418"/>
      <c r="G323" s="425">
        <v>1.6</v>
      </c>
      <c r="H323" s="487"/>
      <c r="I323" s="487"/>
      <c r="J323" s="487"/>
      <c r="K323" s="488"/>
      <c r="L323" s="485"/>
      <c r="M323" s="485"/>
      <c r="N323" s="485"/>
      <c r="O323" s="487" t="s">
        <v>789</v>
      </c>
      <c r="P323" s="217"/>
      <c r="Q323" s="217"/>
      <c r="R323" s="217"/>
      <c r="S323" s="217">
        <f t="shared" si="30"/>
        <v>0</v>
      </c>
      <c r="T323" s="217"/>
      <c r="U323" s="217"/>
      <c r="V323" s="217"/>
      <c r="W323" s="217"/>
      <c r="X323" s="425"/>
      <c r="Y323" s="425">
        <v>1.6</v>
      </c>
      <c r="Z323" s="217"/>
      <c r="AA323" s="217"/>
      <c r="AB323" s="217"/>
      <c r="AC323" s="218"/>
      <c r="AD323" s="219"/>
      <c r="AE323" s="219"/>
      <c r="AF323" s="219"/>
      <c r="AG323" s="219"/>
      <c r="AH323" s="219"/>
      <c r="AI323" s="219"/>
      <c r="AJ323" s="219"/>
      <c r="AK323" s="219"/>
      <c r="AL323" s="219"/>
      <c r="AM323" s="219"/>
      <c r="AN323" s="219"/>
      <c r="AO323" s="217"/>
      <c r="AP323" s="217"/>
      <c r="AQ323" s="217"/>
      <c r="AR323" s="217"/>
      <c r="AS323" s="168">
        <f t="shared" si="31"/>
        <v>0</v>
      </c>
      <c r="AT323" s="217"/>
      <c r="AU323" s="217"/>
      <c r="AV323" s="405"/>
      <c r="AW323" s="425"/>
      <c r="AX323" s="541">
        <v>1.6</v>
      </c>
      <c r="AY323" s="217"/>
      <c r="AZ323" s="217"/>
      <c r="BA323" s="217"/>
      <c r="BB323" s="217"/>
      <c r="BC323" s="483"/>
      <c r="BD323" s="484"/>
    </row>
    <row r="324" spans="1:56" s="364" customFormat="1" ht="47.25" outlineLevel="1" x14ac:dyDescent="0.25">
      <c r="A324" s="369">
        <v>32</v>
      </c>
      <c r="B324" s="369" t="s">
        <v>411</v>
      </c>
      <c r="C324" s="368" t="s">
        <v>52</v>
      </c>
      <c r="D324" s="369"/>
      <c r="E324" s="369"/>
      <c r="F324" s="369"/>
      <c r="G324" s="368">
        <v>27.2</v>
      </c>
      <c r="H324" s="369"/>
      <c r="I324" s="369"/>
      <c r="J324" s="369"/>
      <c r="K324" s="369"/>
      <c r="L324" s="369"/>
      <c r="M324" s="369"/>
      <c r="N324" s="369"/>
      <c r="O324" s="369"/>
      <c r="P324" s="369"/>
      <c r="Q324" s="369"/>
      <c r="R324" s="369"/>
      <c r="S324" s="217">
        <f t="shared" si="30"/>
        <v>0</v>
      </c>
      <c r="T324" s="369"/>
      <c r="U324" s="369"/>
      <c r="V324" s="369"/>
      <c r="W324" s="369"/>
      <c r="X324" s="369"/>
      <c r="Y324" s="369"/>
      <c r="Z324" s="369"/>
      <c r="AA324" s="369"/>
      <c r="AB324" s="369"/>
      <c r="AC324" s="369"/>
      <c r="AD324" s="369"/>
      <c r="AE324" s="369"/>
      <c r="AF324" s="369"/>
      <c r="AG324" s="369"/>
      <c r="AH324" s="369"/>
      <c r="AI324" s="369"/>
      <c r="AJ324" s="369"/>
      <c r="AK324" s="369"/>
      <c r="AL324" s="369"/>
      <c r="AM324" s="369"/>
      <c r="AN324" s="369"/>
      <c r="AO324" s="369"/>
      <c r="AP324" s="369"/>
      <c r="AQ324" s="369"/>
      <c r="AR324" s="369"/>
      <c r="AS324" s="168">
        <f t="shared" si="31"/>
        <v>0</v>
      </c>
      <c r="AT324" s="369"/>
      <c r="AU324" s="369"/>
      <c r="AV324" s="388"/>
      <c r="AW324" s="368"/>
      <c r="AX324" s="369"/>
      <c r="AY324" s="369"/>
      <c r="AZ324" s="369"/>
      <c r="BA324" s="369"/>
      <c r="BB324" s="369"/>
      <c r="BC324" s="369" t="s">
        <v>875</v>
      </c>
      <c r="BD324" s="484" t="s">
        <v>80</v>
      </c>
    </row>
    <row r="325" spans="1:56" s="490" customFormat="1" ht="204.75" outlineLevel="1" x14ac:dyDescent="0.25">
      <c r="A325" s="485">
        <v>32.1</v>
      </c>
      <c r="B325" s="421" t="s">
        <v>429</v>
      </c>
      <c r="C325" s="382" t="s">
        <v>53</v>
      </c>
      <c r="D325" s="418"/>
      <c r="E325" s="418"/>
      <c r="F325" s="418"/>
      <c r="G325" s="425">
        <v>13</v>
      </c>
      <c r="H325" s="487"/>
      <c r="I325" s="487"/>
      <c r="J325" s="487"/>
      <c r="K325" s="488"/>
      <c r="L325" s="485"/>
      <c r="M325" s="485"/>
      <c r="N325" s="485"/>
      <c r="O325" s="487" t="s">
        <v>638</v>
      </c>
      <c r="P325" s="217"/>
      <c r="Q325" s="217"/>
      <c r="R325" s="217"/>
      <c r="S325" s="217">
        <f t="shared" si="30"/>
        <v>0</v>
      </c>
      <c r="T325" s="217"/>
      <c r="U325" s="217"/>
      <c r="V325" s="217"/>
      <c r="W325" s="217"/>
      <c r="X325" s="425"/>
      <c r="Y325" s="425">
        <v>13</v>
      </c>
      <c r="Z325" s="217"/>
      <c r="AA325" s="217"/>
      <c r="AB325" s="217"/>
      <c r="AC325" s="218"/>
      <c r="AD325" s="219"/>
      <c r="AE325" s="219"/>
      <c r="AF325" s="219"/>
      <c r="AG325" s="219"/>
      <c r="AH325" s="219"/>
      <c r="AI325" s="219"/>
      <c r="AJ325" s="219"/>
      <c r="AK325" s="219"/>
      <c r="AL325" s="219"/>
      <c r="AM325" s="219"/>
      <c r="AN325" s="219"/>
      <c r="AO325" s="217"/>
      <c r="AP325" s="217"/>
      <c r="AQ325" s="217"/>
      <c r="AR325" s="217"/>
      <c r="AS325" s="168">
        <f t="shared" si="31"/>
        <v>0</v>
      </c>
      <c r="AT325" s="217"/>
      <c r="AU325" s="217"/>
      <c r="AV325" s="405"/>
      <c r="AW325" s="425"/>
      <c r="AX325" s="541">
        <v>13</v>
      </c>
      <c r="AY325" s="217"/>
      <c r="AZ325" s="217"/>
      <c r="BA325" s="217"/>
      <c r="BB325" s="217"/>
      <c r="BC325" s="483"/>
      <c r="BD325" s="484"/>
    </row>
    <row r="326" spans="1:56" s="490" customFormat="1" ht="189" outlineLevel="1" x14ac:dyDescent="0.25">
      <c r="A326" s="485">
        <v>32.200000000000003</v>
      </c>
      <c r="B326" s="421" t="s">
        <v>430</v>
      </c>
      <c r="C326" s="382" t="s">
        <v>53</v>
      </c>
      <c r="D326" s="418"/>
      <c r="E326" s="418"/>
      <c r="F326" s="418"/>
      <c r="G326" s="425">
        <v>3.2</v>
      </c>
      <c r="H326" s="487"/>
      <c r="I326" s="487"/>
      <c r="J326" s="487"/>
      <c r="K326" s="488"/>
      <c r="L326" s="485"/>
      <c r="M326" s="485"/>
      <c r="N326" s="485"/>
      <c r="O326" s="487" t="s">
        <v>818</v>
      </c>
      <c r="P326" s="217"/>
      <c r="Q326" s="217"/>
      <c r="R326" s="217"/>
      <c r="S326" s="217">
        <f t="shared" si="30"/>
        <v>0</v>
      </c>
      <c r="T326" s="217"/>
      <c r="U326" s="217"/>
      <c r="V326" s="217"/>
      <c r="W326" s="217"/>
      <c r="X326" s="425"/>
      <c r="Y326" s="425">
        <v>3.2</v>
      </c>
      <c r="Z326" s="217"/>
      <c r="AA326" s="217"/>
      <c r="AB326" s="217"/>
      <c r="AC326" s="218"/>
      <c r="AD326" s="219"/>
      <c r="AE326" s="219"/>
      <c r="AF326" s="219"/>
      <c r="AG326" s="219"/>
      <c r="AH326" s="219"/>
      <c r="AI326" s="219"/>
      <c r="AJ326" s="219"/>
      <c r="AK326" s="219"/>
      <c r="AL326" s="219"/>
      <c r="AM326" s="219"/>
      <c r="AN326" s="219"/>
      <c r="AO326" s="217"/>
      <c r="AP326" s="217"/>
      <c r="AQ326" s="217"/>
      <c r="AR326" s="217"/>
      <c r="AS326" s="168">
        <f t="shared" si="31"/>
        <v>0</v>
      </c>
      <c r="AT326" s="217"/>
      <c r="AU326" s="217"/>
      <c r="AV326" s="405"/>
      <c r="AW326" s="425"/>
      <c r="AX326" s="541">
        <v>3.2</v>
      </c>
      <c r="AY326" s="217"/>
      <c r="AZ326" s="217"/>
      <c r="BA326" s="217"/>
      <c r="BB326" s="217"/>
      <c r="BC326" s="483"/>
      <c r="BD326" s="484"/>
    </row>
    <row r="327" spans="1:56" s="490" customFormat="1" ht="189" outlineLevel="1" x14ac:dyDescent="0.25">
      <c r="A327" s="485">
        <v>32.299999999999997</v>
      </c>
      <c r="B327" s="421" t="s">
        <v>431</v>
      </c>
      <c r="C327" s="382" t="s">
        <v>53</v>
      </c>
      <c r="D327" s="418"/>
      <c r="E327" s="418"/>
      <c r="F327" s="418"/>
      <c r="G327" s="425">
        <v>0.8</v>
      </c>
      <c r="H327" s="487"/>
      <c r="I327" s="487"/>
      <c r="J327" s="487"/>
      <c r="K327" s="488"/>
      <c r="L327" s="485"/>
      <c r="M327" s="485"/>
      <c r="N327" s="485"/>
      <c r="O327" s="487" t="s">
        <v>819</v>
      </c>
      <c r="P327" s="217"/>
      <c r="Q327" s="217"/>
      <c r="R327" s="217"/>
      <c r="S327" s="217">
        <f t="shared" si="30"/>
        <v>0</v>
      </c>
      <c r="T327" s="217"/>
      <c r="U327" s="217"/>
      <c r="V327" s="217"/>
      <c r="W327" s="217"/>
      <c r="X327" s="425"/>
      <c r="Y327" s="425">
        <v>0.8</v>
      </c>
      <c r="Z327" s="217"/>
      <c r="AA327" s="217"/>
      <c r="AB327" s="217"/>
      <c r="AC327" s="218"/>
      <c r="AD327" s="219"/>
      <c r="AE327" s="219"/>
      <c r="AF327" s="219"/>
      <c r="AG327" s="219"/>
      <c r="AH327" s="219"/>
      <c r="AI327" s="219"/>
      <c r="AJ327" s="219"/>
      <c r="AK327" s="219"/>
      <c r="AL327" s="219"/>
      <c r="AM327" s="219"/>
      <c r="AN327" s="219"/>
      <c r="AO327" s="217"/>
      <c r="AP327" s="217"/>
      <c r="AQ327" s="217"/>
      <c r="AR327" s="217"/>
      <c r="AS327" s="168">
        <f t="shared" si="31"/>
        <v>0</v>
      </c>
      <c r="AT327" s="217"/>
      <c r="AU327" s="217"/>
      <c r="AV327" s="405"/>
      <c r="AW327" s="425"/>
      <c r="AX327" s="541">
        <v>0.8</v>
      </c>
      <c r="AY327" s="217"/>
      <c r="AZ327" s="217"/>
      <c r="BA327" s="217"/>
      <c r="BB327" s="217"/>
      <c r="BC327" s="483"/>
      <c r="BD327" s="484"/>
    </row>
    <row r="328" spans="1:56" s="490" customFormat="1" ht="173.25" outlineLevel="1" x14ac:dyDescent="0.25">
      <c r="A328" s="485">
        <v>32.4</v>
      </c>
      <c r="B328" s="421" t="s">
        <v>432</v>
      </c>
      <c r="C328" s="382" t="s">
        <v>53</v>
      </c>
      <c r="D328" s="418"/>
      <c r="E328" s="418"/>
      <c r="F328" s="418"/>
      <c r="G328" s="425">
        <v>3.2</v>
      </c>
      <c r="H328" s="487"/>
      <c r="I328" s="487"/>
      <c r="J328" s="487"/>
      <c r="K328" s="488"/>
      <c r="L328" s="485"/>
      <c r="M328" s="485"/>
      <c r="N328" s="485"/>
      <c r="O328" s="487" t="s">
        <v>820</v>
      </c>
      <c r="P328" s="217"/>
      <c r="Q328" s="217"/>
      <c r="R328" s="217"/>
      <c r="S328" s="217">
        <f t="shared" si="30"/>
        <v>0</v>
      </c>
      <c r="T328" s="217"/>
      <c r="U328" s="217"/>
      <c r="V328" s="217"/>
      <c r="W328" s="217"/>
      <c r="X328" s="425"/>
      <c r="Y328" s="425">
        <v>3.2</v>
      </c>
      <c r="Z328" s="217"/>
      <c r="AA328" s="217"/>
      <c r="AB328" s="217"/>
      <c r="AC328" s="218"/>
      <c r="AD328" s="219"/>
      <c r="AE328" s="219"/>
      <c r="AF328" s="219"/>
      <c r="AG328" s="219"/>
      <c r="AH328" s="219"/>
      <c r="AI328" s="219"/>
      <c r="AJ328" s="219"/>
      <c r="AK328" s="219"/>
      <c r="AL328" s="219"/>
      <c r="AM328" s="219"/>
      <c r="AN328" s="219"/>
      <c r="AO328" s="217"/>
      <c r="AP328" s="217"/>
      <c r="AQ328" s="217"/>
      <c r="AR328" s="217"/>
      <c r="AS328" s="168">
        <f t="shared" si="31"/>
        <v>0</v>
      </c>
      <c r="AT328" s="217"/>
      <c r="AU328" s="217"/>
      <c r="AV328" s="405"/>
      <c r="AW328" s="425"/>
      <c r="AX328" s="541">
        <v>3.2</v>
      </c>
      <c r="AY328" s="217"/>
      <c r="AZ328" s="217"/>
      <c r="BA328" s="217"/>
      <c r="BB328" s="217"/>
      <c r="BC328" s="483"/>
      <c r="BD328" s="484"/>
    </row>
    <row r="329" spans="1:56" s="490" customFormat="1" ht="189" outlineLevel="1" x14ac:dyDescent="0.25">
      <c r="A329" s="485">
        <v>32.5</v>
      </c>
      <c r="B329" s="421" t="s">
        <v>433</v>
      </c>
      <c r="C329" s="382" t="s">
        <v>53</v>
      </c>
      <c r="D329" s="418"/>
      <c r="E329" s="418"/>
      <c r="F329" s="418"/>
      <c r="G329" s="425">
        <v>0.8</v>
      </c>
      <c r="H329" s="487"/>
      <c r="I329" s="487"/>
      <c r="J329" s="487"/>
      <c r="K329" s="488"/>
      <c r="L329" s="485"/>
      <c r="M329" s="485"/>
      <c r="N329" s="485"/>
      <c r="O329" s="487" t="s">
        <v>817</v>
      </c>
      <c r="P329" s="217"/>
      <c r="Q329" s="217"/>
      <c r="R329" s="217"/>
      <c r="S329" s="217">
        <f t="shared" ref="S329:S392" si="32">SUM(P329:R329)</f>
        <v>0</v>
      </c>
      <c r="T329" s="217"/>
      <c r="U329" s="217"/>
      <c r="V329" s="217"/>
      <c r="W329" s="217"/>
      <c r="X329" s="425"/>
      <c r="Y329" s="425">
        <v>0.8</v>
      </c>
      <c r="Z329" s="217"/>
      <c r="AA329" s="217"/>
      <c r="AB329" s="217"/>
      <c r="AC329" s="218"/>
      <c r="AD329" s="219"/>
      <c r="AE329" s="219"/>
      <c r="AF329" s="219"/>
      <c r="AG329" s="219"/>
      <c r="AH329" s="219"/>
      <c r="AI329" s="219"/>
      <c r="AJ329" s="219"/>
      <c r="AK329" s="219"/>
      <c r="AL329" s="219"/>
      <c r="AM329" s="219"/>
      <c r="AN329" s="219"/>
      <c r="AO329" s="217"/>
      <c r="AP329" s="217"/>
      <c r="AQ329" s="217"/>
      <c r="AR329" s="217"/>
      <c r="AS329" s="168">
        <f t="shared" si="31"/>
        <v>0</v>
      </c>
      <c r="AT329" s="217"/>
      <c r="AU329" s="217"/>
      <c r="AV329" s="405"/>
      <c r="AW329" s="425"/>
      <c r="AX329" s="541">
        <v>0.8</v>
      </c>
      <c r="AY329" s="217"/>
      <c r="AZ329" s="217"/>
      <c r="BA329" s="217"/>
      <c r="BB329" s="217"/>
      <c r="BC329" s="483"/>
      <c r="BD329" s="484"/>
    </row>
    <row r="330" spans="1:56" s="490" customFormat="1" ht="189" outlineLevel="1" x14ac:dyDescent="0.25">
      <c r="A330" s="485">
        <v>32.6</v>
      </c>
      <c r="B330" s="421" t="s">
        <v>434</v>
      </c>
      <c r="C330" s="382" t="s">
        <v>53</v>
      </c>
      <c r="D330" s="418"/>
      <c r="E330" s="418"/>
      <c r="F330" s="418"/>
      <c r="G330" s="425">
        <v>6.2</v>
      </c>
      <c r="H330" s="487"/>
      <c r="I330" s="487"/>
      <c r="J330" s="487"/>
      <c r="K330" s="488"/>
      <c r="L330" s="485"/>
      <c r="M330" s="485"/>
      <c r="N330" s="485"/>
      <c r="O330" s="487" t="s">
        <v>809</v>
      </c>
      <c r="P330" s="217"/>
      <c r="Q330" s="217"/>
      <c r="R330" s="217"/>
      <c r="S330" s="217">
        <f t="shared" si="32"/>
        <v>0</v>
      </c>
      <c r="T330" s="217"/>
      <c r="U330" s="217"/>
      <c r="V330" s="217"/>
      <c r="W330" s="217"/>
      <c r="X330" s="425"/>
      <c r="Y330" s="425">
        <v>6.2</v>
      </c>
      <c r="Z330" s="217"/>
      <c r="AA330" s="217"/>
      <c r="AB330" s="217"/>
      <c r="AC330" s="218"/>
      <c r="AD330" s="219"/>
      <c r="AE330" s="219"/>
      <c r="AF330" s="219"/>
      <c r="AG330" s="219"/>
      <c r="AH330" s="219"/>
      <c r="AI330" s="219"/>
      <c r="AJ330" s="219"/>
      <c r="AK330" s="219"/>
      <c r="AL330" s="219"/>
      <c r="AM330" s="219"/>
      <c r="AN330" s="219"/>
      <c r="AO330" s="217"/>
      <c r="AP330" s="217"/>
      <c r="AQ330" s="217"/>
      <c r="AR330" s="217"/>
      <c r="AS330" s="168">
        <f t="shared" ref="AS330:AS393" si="33">SUM(AP330:AR330)</f>
        <v>0</v>
      </c>
      <c r="AT330" s="217"/>
      <c r="AU330" s="217"/>
      <c r="AV330" s="405"/>
      <c r="AW330" s="425"/>
      <c r="AX330" s="541">
        <v>6.2</v>
      </c>
      <c r="AY330" s="217"/>
      <c r="AZ330" s="217"/>
      <c r="BA330" s="217"/>
      <c r="BB330" s="217"/>
      <c r="BC330" s="483"/>
      <c r="BD330" s="484"/>
    </row>
    <row r="331" spans="1:56" s="364" customFormat="1" ht="47.25" outlineLevel="1" x14ac:dyDescent="0.25">
      <c r="A331" s="369">
        <v>33</v>
      </c>
      <c r="B331" s="369" t="s">
        <v>419</v>
      </c>
      <c r="C331" s="368" t="s">
        <v>52</v>
      </c>
      <c r="D331" s="369"/>
      <c r="E331" s="369"/>
      <c r="F331" s="369"/>
      <c r="G331" s="368">
        <v>26.9</v>
      </c>
      <c r="H331" s="369"/>
      <c r="I331" s="369"/>
      <c r="J331" s="369"/>
      <c r="K331" s="369"/>
      <c r="L331" s="369"/>
      <c r="M331" s="369"/>
      <c r="N331" s="369"/>
      <c r="O331" s="369"/>
      <c r="P331" s="369"/>
      <c r="Q331" s="369"/>
      <c r="R331" s="369"/>
      <c r="S331" s="217">
        <f t="shared" si="32"/>
        <v>0</v>
      </c>
      <c r="T331" s="369"/>
      <c r="U331" s="369"/>
      <c r="V331" s="369"/>
      <c r="W331" s="369"/>
      <c r="X331" s="369"/>
      <c r="Y331" s="369"/>
      <c r="Z331" s="369"/>
      <c r="AA331" s="369"/>
      <c r="AB331" s="369"/>
      <c r="AC331" s="369"/>
      <c r="AD331" s="369"/>
      <c r="AE331" s="369"/>
      <c r="AF331" s="369"/>
      <c r="AG331" s="369"/>
      <c r="AH331" s="369"/>
      <c r="AI331" s="369"/>
      <c r="AJ331" s="369"/>
      <c r="AK331" s="369"/>
      <c r="AL331" s="369"/>
      <c r="AM331" s="369"/>
      <c r="AN331" s="369"/>
      <c r="AO331" s="369"/>
      <c r="AP331" s="369"/>
      <c r="AQ331" s="369"/>
      <c r="AR331" s="369"/>
      <c r="AS331" s="168">
        <f t="shared" si="33"/>
        <v>0</v>
      </c>
      <c r="AT331" s="369"/>
      <c r="AU331" s="369"/>
      <c r="AV331" s="388"/>
      <c r="AW331" s="368"/>
      <c r="AX331" s="369"/>
      <c r="AY331" s="369"/>
      <c r="AZ331" s="369"/>
      <c r="BA331" s="369"/>
      <c r="BB331" s="369"/>
      <c r="BC331" s="369" t="s">
        <v>875</v>
      </c>
      <c r="BD331" s="484" t="s">
        <v>80</v>
      </c>
    </row>
    <row r="332" spans="1:56" s="490" customFormat="1" ht="78.75" outlineLevel="1" x14ac:dyDescent="0.25">
      <c r="A332" s="485">
        <v>33.1</v>
      </c>
      <c r="B332" s="421" t="s">
        <v>435</v>
      </c>
      <c r="C332" s="382" t="s">
        <v>53</v>
      </c>
      <c r="D332" s="418"/>
      <c r="E332" s="418"/>
      <c r="F332" s="418"/>
      <c r="G332" s="425">
        <v>3.6</v>
      </c>
      <c r="H332" s="487"/>
      <c r="I332" s="487"/>
      <c r="J332" s="487"/>
      <c r="K332" s="488"/>
      <c r="L332" s="485"/>
      <c r="M332" s="485"/>
      <c r="N332" s="485"/>
      <c r="O332" s="487" t="s">
        <v>790</v>
      </c>
      <c r="P332" s="217"/>
      <c r="Q332" s="217"/>
      <c r="R332" s="217"/>
      <c r="S332" s="217">
        <f t="shared" si="32"/>
        <v>0</v>
      </c>
      <c r="T332" s="217"/>
      <c r="U332" s="217"/>
      <c r="V332" s="217"/>
      <c r="W332" s="217"/>
      <c r="X332" s="217"/>
      <c r="Y332" s="425"/>
      <c r="Z332" s="425">
        <v>3.6</v>
      </c>
      <c r="AA332" s="217"/>
      <c r="AB332" s="217"/>
      <c r="AC332" s="218"/>
      <c r="AD332" s="219"/>
      <c r="AE332" s="219"/>
      <c r="AF332" s="219"/>
      <c r="AG332" s="219"/>
      <c r="AH332" s="219"/>
      <c r="AI332" s="219"/>
      <c r="AJ332" s="219"/>
      <c r="AK332" s="219"/>
      <c r="AL332" s="219"/>
      <c r="AM332" s="219"/>
      <c r="AN332" s="219"/>
      <c r="AO332" s="217"/>
      <c r="AP332" s="217"/>
      <c r="AQ332" s="217"/>
      <c r="AR332" s="217"/>
      <c r="AS332" s="168">
        <f t="shared" si="33"/>
        <v>0</v>
      </c>
      <c r="AT332" s="217"/>
      <c r="AU332" s="217"/>
      <c r="AV332" s="405"/>
      <c r="AW332" s="409"/>
      <c r="AX332" s="425"/>
      <c r="AY332" s="541">
        <v>3.6</v>
      </c>
      <c r="AZ332" s="217"/>
      <c r="BA332" s="217"/>
      <c r="BB332" s="217"/>
      <c r="BC332" s="483"/>
      <c r="BD332" s="484"/>
    </row>
    <row r="333" spans="1:56" s="490" customFormat="1" ht="189" outlineLevel="1" x14ac:dyDescent="0.25">
      <c r="A333" s="485">
        <v>33.200000000000003</v>
      </c>
      <c r="B333" s="421" t="s">
        <v>379</v>
      </c>
      <c r="C333" s="382" t="s">
        <v>53</v>
      </c>
      <c r="D333" s="418"/>
      <c r="E333" s="418"/>
      <c r="F333" s="418"/>
      <c r="G333" s="425">
        <v>2.8</v>
      </c>
      <c r="H333" s="487"/>
      <c r="I333" s="487"/>
      <c r="J333" s="487"/>
      <c r="K333" s="488"/>
      <c r="L333" s="485"/>
      <c r="M333" s="485"/>
      <c r="N333" s="485"/>
      <c r="O333" s="487" t="s">
        <v>821</v>
      </c>
      <c r="P333" s="217"/>
      <c r="Q333" s="217"/>
      <c r="R333" s="217"/>
      <c r="S333" s="217">
        <f t="shared" si="32"/>
        <v>0</v>
      </c>
      <c r="T333" s="217"/>
      <c r="U333" s="217"/>
      <c r="V333" s="217"/>
      <c r="W333" s="217"/>
      <c r="X333" s="217"/>
      <c r="Y333" s="425"/>
      <c r="Z333" s="425">
        <v>2.8</v>
      </c>
      <c r="AA333" s="217"/>
      <c r="AB333" s="217"/>
      <c r="AC333" s="218"/>
      <c r="AD333" s="219"/>
      <c r="AE333" s="219"/>
      <c r="AF333" s="219"/>
      <c r="AG333" s="219"/>
      <c r="AH333" s="219"/>
      <c r="AI333" s="219"/>
      <c r="AJ333" s="219"/>
      <c r="AK333" s="219"/>
      <c r="AL333" s="219"/>
      <c r="AM333" s="219"/>
      <c r="AN333" s="219"/>
      <c r="AO333" s="217"/>
      <c r="AP333" s="217"/>
      <c r="AQ333" s="217"/>
      <c r="AR333" s="217"/>
      <c r="AS333" s="168">
        <f t="shared" si="33"/>
        <v>0</v>
      </c>
      <c r="AT333" s="217"/>
      <c r="AU333" s="217"/>
      <c r="AV333" s="405"/>
      <c r="AW333" s="409"/>
      <c r="AX333" s="425"/>
      <c r="AY333" s="541">
        <v>2.8</v>
      </c>
      <c r="AZ333" s="217"/>
      <c r="BA333" s="217"/>
      <c r="BB333" s="217"/>
      <c r="BC333" s="483"/>
      <c r="BD333" s="484"/>
    </row>
    <row r="334" spans="1:56" s="490" customFormat="1" ht="189" outlineLevel="1" x14ac:dyDescent="0.25">
      <c r="A334" s="485">
        <v>33.299999999999997</v>
      </c>
      <c r="B334" s="421" t="s">
        <v>380</v>
      </c>
      <c r="C334" s="382" t="s">
        <v>53</v>
      </c>
      <c r="D334" s="418"/>
      <c r="E334" s="418"/>
      <c r="F334" s="418"/>
      <c r="G334" s="425">
        <v>3.4</v>
      </c>
      <c r="H334" s="487"/>
      <c r="I334" s="487"/>
      <c r="J334" s="487"/>
      <c r="K334" s="488"/>
      <c r="L334" s="485"/>
      <c r="M334" s="485"/>
      <c r="N334" s="485"/>
      <c r="O334" s="487" t="s">
        <v>790</v>
      </c>
      <c r="P334" s="217"/>
      <c r="Q334" s="217"/>
      <c r="R334" s="217"/>
      <c r="S334" s="217">
        <f t="shared" si="32"/>
        <v>0</v>
      </c>
      <c r="T334" s="217"/>
      <c r="U334" s="217"/>
      <c r="V334" s="217"/>
      <c r="W334" s="217"/>
      <c r="X334" s="217"/>
      <c r="Y334" s="425"/>
      <c r="Z334" s="425">
        <v>3.4</v>
      </c>
      <c r="AA334" s="217"/>
      <c r="AB334" s="217"/>
      <c r="AC334" s="218"/>
      <c r="AD334" s="219"/>
      <c r="AE334" s="219"/>
      <c r="AF334" s="219"/>
      <c r="AG334" s="219"/>
      <c r="AH334" s="219"/>
      <c r="AI334" s="219"/>
      <c r="AJ334" s="219"/>
      <c r="AK334" s="219"/>
      <c r="AL334" s="219"/>
      <c r="AM334" s="219"/>
      <c r="AN334" s="219"/>
      <c r="AO334" s="217"/>
      <c r="AP334" s="217"/>
      <c r="AQ334" s="217"/>
      <c r="AR334" s="217"/>
      <c r="AS334" s="168">
        <f t="shared" si="33"/>
        <v>0</v>
      </c>
      <c r="AT334" s="217"/>
      <c r="AU334" s="217"/>
      <c r="AV334" s="405"/>
      <c r="AW334" s="409"/>
      <c r="AX334" s="425"/>
      <c r="AY334" s="541">
        <v>3.4</v>
      </c>
      <c r="AZ334" s="217"/>
      <c r="BA334" s="217"/>
      <c r="BB334" s="217"/>
      <c r="BC334" s="483"/>
      <c r="BD334" s="484"/>
    </row>
    <row r="335" spans="1:56" s="490" customFormat="1" ht="189" outlineLevel="1" x14ac:dyDescent="0.25">
      <c r="A335" s="485">
        <v>33.4</v>
      </c>
      <c r="B335" s="421" t="s">
        <v>436</v>
      </c>
      <c r="C335" s="382" t="s">
        <v>53</v>
      </c>
      <c r="D335" s="418"/>
      <c r="E335" s="418"/>
      <c r="F335" s="418"/>
      <c r="G335" s="425">
        <v>3.5</v>
      </c>
      <c r="H335" s="487"/>
      <c r="I335" s="487"/>
      <c r="J335" s="487"/>
      <c r="K335" s="488"/>
      <c r="L335" s="485"/>
      <c r="M335" s="485"/>
      <c r="N335" s="485"/>
      <c r="O335" s="487" t="s">
        <v>822</v>
      </c>
      <c r="P335" s="217"/>
      <c r="Q335" s="217"/>
      <c r="R335" s="217"/>
      <c r="S335" s="217">
        <f t="shared" si="32"/>
        <v>0</v>
      </c>
      <c r="T335" s="217"/>
      <c r="U335" s="217"/>
      <c r="V335" s="217"/>
      <c r="W335" s="217"/>
      <c r="X335" s="217"/>
      <c r="Y335" s="425"/>
      <c r="Z335" s="425">
        <v>3.5</v>
      </c>
      <c r="AA335" s="217"/>
      <c r="AB335" s="217"/>
      <c r="AC335" s="218"/>
      <c r="AD335" s="219"/>
      <c r="AE335" s="219"/>
      <c r="AF335" s="219"/>
      <c r="AG335" s="219"/>
      <c r="AH335" s="219"/>
      <c r="AI335" s="219"/>
      <c r="AJ335" s="219"/>
      <c r="AK335" s="219"/>
      <c r="AL335" s="219"/>
      <c r="AM335" s="219"/>
      <c r="AN335" s="219"/>
      <c r="AO335" s="217"/>
      <c r="AP335" s="217"/>
      <c r="AQ335" s="217"/>
      <c r="AR335" s="217"/>
      <c r="AS335" s="168">
        <f t="shared" si="33"/>
        <v>0</v>
      </c>
      <c r="AT335" s="217"/>
      <c r="AU335" s="217"/>
      <c r="AV335" s="405"/>
      <c r="AW335" s="409"/>
      <c r="AX335" s="425"/>
      <c r="AY335" s="541">
        <v>3.5</v>
      </c>
      <c r="AZ335" s="217"/>
      <c r="BA335" s="217"/>
      <c r="BB335" s="217"/>
      <c r="BC335" s="483"/>
      <c r="BD335" s="484"/>
    </row>
    <row r="336" spans="1:56" s="490" customFormat="1" ht="173.25" outlineLevel="1" x14ac:dyDescent="0.25">
      <c r="A336" s="485">
        <v>33.5</v>
      </c>
      <c r="B336" s="421" t="s">
        <v>382</v>
      </c>
      <c r="C336" s="382" t="s">
        <v>53</v>
      </c>
      <c r="D336" s="418"/>
      <c r="E336" s="418"/>
      <c r="F336" s="418"/>
      <c r="G336" s="425">
        <v>8.5</v>
      </c>
      <c r="H336" s="487"/>
      <c r="I336" s="487"/>
      <c r="J336" s="487"/>
      <c r="K336" s="488"/>
      <c r="L336" s="485"/>
      <c r="M336" s="485"/>
      <c r="N336" s="485"/>
      <c r="O336" s="487" t="s">
        <v>823</v>
      </c>
      <c r="P336" s="217"/>
      <c r="Q336" s="217"/>
      <c r="R336" s="217"/>
      <c r="S336" s="217">
        <f t="shared" si="32"/>
        <v>0</v>
      </c>
      <c r="T336" s="217"/>
      <c r="U336" s="217"/>
      <c r="V336" s="217"/>
      <c r="W336" s="217"/>
      <c r="X336" s="217"/>
      <c r="Y336" s="425"/>
      <c r="Z336" s="425">
        <v>8.5</v>
      </c>
      <c r="AA336" s="217"/>
      <c r="AB336" s="217"/>
      <c r="AC336" s="218"/>
      <c r="AD336" s="219"/>
      <c r="AE336" s="219"/>
      <c r="AF336" s="219"/>
      <c r="AG336" s="219"/>
      <c r="AH336" s="219"/>
      <c r="AI336" s="219"/>
      <c r="AJ336" s="219"/>
      <c r="AK336" s="219"/>
      <c r="AL336" s="219"/>
      <c r="AM336" s="219"/>
      <c r="AN336" s="219"/>
      <c r="AO336" s="217"/>
      <c r="AP336" s="217"/>
      <c r="AQ336" s="217"/>
      <c r="AR336" s="217"/>
      <c r="AS336" s="168">
        <f t="shared" si="33"/>
        <v>0</v>
      </c>
      <c r="AT336" s="217"/>
      <c r="AU336" s="217"/>
      <c r="AV336" s="405"/>
      <c r="AW336" s="409"/>
      <c r="AX336" s="425"/>
      <c r="AY336" s="541">
        <v>8.5</v>
      </c>
      <c r="AZ336" s="217"/>
      <c r="BA336" s="217"/>
      <c r="BB336" s="217"/>
      <c r="BC336" s="483"/>
      <c r="BD336" s="484"/>
    </row>
    <row r="337" spans="1:56" s="490" customFormat="1" ht="220.5" outlineLevel="1" x14ac:dyDescent="0.25">
      <c r="A337" s="485">
        <v>33.6</v>
      </c>
      <c r="B337" s="421" t="s">
        <v>437</v>
      </c>
      <c r="C337" s="382" t="s">
        <v>53</v>
      </c>
      <c r="D337" s="418"/>
      <c r="E337" s="418"/>
      <c r="F337" s="418"/>
      <c r="G337" s="425">
        <v>1</v>
      </c>
      <c r="H337" s="487"/>
      <c r="I337" s="487"/>
      <c r="J337" s="487"/>
      <c r="K337" s="488"/>
      <c r="L337" s="485"/>
      <c r="M337" s="485"/>
      <c r="N337" s="485"/>
      <c r="O337" s="487" t="s">
        <v>824</v>
      </c>
      <c r="P337" s="217"/>
      <c r="Q337" s="217"/>
      <c r="R337" s="217"/>
      <c r="S337" s="217">
        <f t="shared" si="32"/>
        <v>0</v>
      </c>
      <c r="T337" s="217"/>
      <c r="U337" s="217"/>
      <c r="V337" s="217"/>
      <c r="W337" s="217"/>
      <c r="X337" s="217"/>
      <c r="Y337" s="425"/>
      <c r="Z337" s="425">
        <v>1</v>
      </c>
      <c r="AA337" s="217"/>
      <c r="AB337" s="217"/>
      <c r="AC337" s="218"/>
      <c r="AD337" s="219"/>
      <c r="AE337" s="219"/>
      <c r="AF337" s="219"/>
      <c r="AG337" s="219"/>
      <c r="AH337" s="219"/>
      <c r="AI337" s="219"/>
      <c r="AJ337" s="219"/>
      <c r="AK337" s="219"/>
      <c r="AL337" s="219"/>
      <c r="AM337" s="219"/>
      <c r="AN337" s="219"/>
      <c r="AO337" s="217"/>
      <c r="AP337" s="217"/>
      <c r="AQ337" s="217"/>
      <c r="AR337" s="217"/>
      <c r="AS337" s="168">
        <f t="shared" si="33"/>
        <v>0</v>
      </c>
      <c r="AT337" s="217"/>
      <c r="AU337" s="217"/>
      <c r="AV337" s="405"/>
      <c r="AW337" s="409"/>
      <c r="AX337" s="425"/>
      <c r="AY337" s="541">
        <v>1</v>
      </c>
      <c r="AZ337" s="217"/>
      <c r="BA337" s="217"/>
      <c r="BB337" s="217"/>
      <c r="BC337" s="483"/>
      <c r="BD337" s="484"/>
    </row>
    <row r="338" spans="1:56" s="490" customFormat="1" ht="157.5" outlineLevel="1" x14ac:dyDescent="0.25">
      <c r="A338" s="485">
        <v>33.700000000000003</v>
      </c>
      <c r="B338" s="421" t="s">
        <v>438</v>
      </c>
      <c r="C338" s="382" t="s">
        <v>53</v>
      </c>
      <c r="D338" s="418"/>
      <c r="E338" s="418"/>
      <c r="F338" s="418"/>
      <c r="G338" s="425">
        <v>2.5</v>
      </c>
      <c r="H338" s="487"/>
      <c r="I338" s="487"/>
      <c r="J338" s="487"/>
      <c r="K338" s="488"/>
      <c r="L338" s="485"/>
      <c r="M338" s="485"/>
      <c r="N338" s="485"/>
      <c r="O338" s="487" t="s">
        <v>825</v>
      </c>
      <c r="P338" s="217"/>
      <c r="Q338" s="217"/>
      <c r="R338" s="217"/>
      <c r="S338" s="217">
        <f t="shared" si="32"/>
        <v>0</v>
      </c>
      <c r="T338" s="217"/>
      <c r="U338" s="217"/>
      <c r="V338" s="217"/>
      <c r="W338" s="217"/>
      <c r="X338" s="217"/>
      <c r="Y338" s="425"/>
      <c r="Z338" s="425">
        <v>2.5</v>
      </c>
      <c r="AA338" s="217"/>
      <c r="AB338" s="217"/>
      <c r="AC338" s="218"/>
      <c r="AD338" s="219"/>
      <c r="AE338" s="219"/>
      <c r="AF338" s="219"/>
      <c r="AG338" s="219"/>
      <c r="AH338" s="219"/>
      <c r="AI338" s="219"/>
      <c r="AJ338" s="219"/>
      <c r="AK338" s="219"/>
      <c r="AL338" s="219"/>
      <c r="AM338" s="219"/>
      <c r="AN338" s="219"/>
      <c r="AO338" s="217"/>
      <c r="AP338" s="217"/>
      <c r="AQ338" s="217"/>
      <c r="AR338" s="217"/>
      <c r="AS338" s="168">
        <f t="shared" si="33"/>
        <v>0</v>
      </c>
      <c r="AT338" s="217"/>
      <c r="AU338" s="217"/>
      <c r="AV338" s="405"/>
      <c r="AW338" s="409"/>
      <c r="AX338" s="425"/>
      <c r="AY338" s="541">
        <v>2.5</v>
      </c>
      <c r="AZ338" s="217"/>
      <c r="BA338" s="217"/>
      <c r="BB338" s="217"/>
      <c r="BC338" s="483"/>
      <c r="BD338" s="484"/>
    </row>
    <row r="339" spans="1:56" s="490" customFormat="1" ht="204.75" outlineLevel="1" x14ac:dyDescent="0.25">
      <c r="A339" s="485">
        <v>33.799999999999997</v>
      </c>
      <c r="B339" s="421" t="s">
        <v>548</v>
      </c>
      <c r="C339" s="382" t="s">
        <v>53</v>
      </c>
      <c r="D339" s="418"/>
      <c r="E339" s="418"/>
      <c r="F339" s="418"/>
      <c r="G339" s="425">
        <v>0.8</v>
      </c>
      <c r="H339" s="487"/>
      <c r="I339" s="487"/>
      <c r="J339" s="487"/>
      <c r="K339" s="488"/>
      <c r="L339" s="485"/>
      <c r="M339" s="485"/>
      <c r="N339" s="485"/>
      <c r="O339" s="487" t="s">
        <v>632</v>
      </c>
      <c r="P339" s="217"/>
      <c r="Q339" s="217"/>
      <c r="R339" s="217"/>
      <c r="S339" s="217">
        <f t="shared" si="32"/>
        <v>0</v>
      </c>
      <c r="T339" s="217"/>
      <c r="U339" s="217"/>
      <c r="V339" s="217"/>
      <c r="W339" s="217"/>
      <c r="X339" s="217"/>
      <c r="Y339" s="425"/>
      <c r="Z339" s="425">
        <v>0.8</v>
      </c>
      <c r="AA339" s="217"/>
      <c r="AB339" s="217"/>
      <c r="AC339" s="218"/>
      <c r="AD339" s="219"/>
      <c r="AE339" s="219"/>
      <c r="AF339" s="219"/>
      <c r="AG339" s="219"/>
      <c r="AH339" s="219"/>
      <c r="AI339" s="219"/>
      <c r="AJ339" s="219"/>
      <c r="AK339" s="219"/>
      <c r="AL339" s="219"/>
      <c r="AM339" s="219"/>
      <c r="AN339" s="219"/>
      <c r="AO339" s="217"/>
      <c r="AP339" s="217"/>
      <c r="AQ339" s="217"/>
      <c r="AR339" s="217"/>
      <c r="AS339" s="168">
        <f t="shared" si="33"/>
        <v>0</v>
      </c>
      <c r="AT339" s="217"/>
      <c r="AU339" s="217"/>
      <c r="AV339" s="405"/>
      <c r="AW339" s="409"/>
      <c r="AX339" s="425"/>
      <c r="AY339" s="541">
        <v>0.8</v>
      </c>
      <c r="AZ339" s="217"/>
      <c r="BA339" s="217"/>
      <c r="BB339" s="217"/>
      <c r="BC339" s="483"/>
      <c r="BD339" s="484"/>
    </row>
    <row r="340" spans="1:56" s="490" customFormat="1" ht="189" outlineLevel="1" x14ac:dyDescent="0.25">
      <c r="A340" s="485">
        <v>33.9</v>
      </c>
      <c r="B340" s="421" t="s">
        <v>549</v>
      </c>
      <c r="C340" s="382" t="s">
        <v>53</v>
      </c>
      <c r="D340" s="418"/>
      <c r="E340" s="418"/>
      <c r="F340" s="418"/>
      <c r="G340" s="425">
        <v>0.8</v>
      </c>
      <c r="H340" s="487"/>
      <c r="I340" s="487"/>
      <c r="J340" s="487"/>
      <c r="K340" s="488"/>
      <c r="L340" s="485"/>
      <c r="M340" s="485"/>
      <c r="N340" s="485"/>
      <c r="O340" s="487" t="s">
        <v>817</v>
      </c>
      <c r="P340" s="217"/>
      <c r="Q340" s="217"/>
      <c r="R340" s="217"/>
      <c r="S340" s="217">
        <f t="shared" si="32"/>
        <v>0</v>
      </c>
      <c r="T340" s="217"/>
      <c r="U340" s="217"/>
      <c r="V340" s="217"/>
      <c r="W340" s="217"/>
      <c r="X340" s="217"/>
      <c r="Y340" s="425"/>
      <c r="Z340" s="425">
        <v>0.8</v>
      </c>
      <c r="AA340" s="217"/>
      <c r="AB340" s="217"/>
      <c r="AC340" s="218"/>
      <c r="AD340" s="219"/>
      <c r="AE340" s="219"/>
      <c r="AF340" s="219"/>
      <c r="AG340" s="219"/>
      <c r="AH340" s="219"/>
      <c r="AI340" s="219"/>
      <c r="AJ340" s="219"/>
      <c r="AK340" s="219"/>
      <c r="AL340" s="219"/>
      <c r="AM340" s="219"/>
      <c r="AN340" s="219"/>
      <c r="AO340" s="217"/>
      <c r="AP340" s="217"/>
      <c r="AQ340" s="217"/>
      <c r="AR340" s="217"/>
      <c r="AS340" s="168">
        <f t="shared" si="33"/>
        <v>0</v>
      </c>
      <c r="AT340" s="217"/>
      <c r="AU340" s="217"/>
      <c r="AV340" s="405"/>
      <c r="AW340" s="409"/>
      <c r="AX340" s="425"/>
      <c r="AY340" s="541">
        <v>0.8</v>
      </c>
      <c r="AZ340" s="217"/>
      <c r="BA340" s="217"/>
      <c r="BB340" s="217"/>
      <c r="BC340" s="483"/>
      <c r="BD340" s="484"/>
    </row>
    <row r="341" spans="1:56" s="364" customFormat="1" ht="47.25" outlineLevel="1" x14ac:dyDescent="0.25">
      <c r="A341" s="369">
        <v>34</v>
      </c>
      <c r="B341" s="369" t="s">
        <v>428</v>
      </c>
      <c r="C341" s="368" t="s">
        <v>52</v>
      </c>
      <c r="D341" s="369"/>
      <c r="E341" s="369"/>
      <c r="F341" s="369"/>
      <c r="G341" s="368">
        <v>12</v>
      </c>
      <c r="H341" s="369"/>
      <c r="I341" s="369"/>
      <c r="J341" s="369"/>
      <c r="K341" s="369"/>
      <c r="L341" s="369"/>
      <c r="M341" s="369"/>
      <c r="N341" s="369"/>
      <c r="O341" s="369"/>
      <c r="P341" s="369"/>
      <c r="Q341" s="369"/>
      <c r="R341" s="369"/>
      <c r="S341" s="217">
        <f t="shared" si="32"/>
        <v>0</v>
      </c>
      <c r="T341" s="369"/>
      <c r="U341" s="369"/>
      <c r="V341" s="369"/>
      <c r="W341" s="369"/>
      <c r="X341" s="369"/>
      <c r="Y341" s="369"/>
      <c r="Z341" s="369"/>
      <c r="AA341" s="369"/>
      <c r="AB341" s="369"/>
      <c r="AC341" s="369"/>
      <c r="AD341" s="369"/>
      <c r="AE341" s="369"/>
      <c r="AF341" s="369"/>
      <c r="AG341" s="369"/>
      <c r="AH341" s="369"/>
      <c r="AI341" s="369"/>
      <c r="AJ341" s="369"/>
      <c r="AK341" s="369"/>
      <c r="AL341" s="369"/>
      <c r="AM341" s="369"/>
      <c r="AN341" s="369"/>
      <c r="AO341" s="369"/>
      <c r="AP341" s="369"/>
      <c r="AQ341" s="369"/>
      <c r="AR341" s="369"/>
      <c r="AS341" s="168">
        <f t="shared" si="33"/>
        <v>0</v>
      </c>
      <c r="AT341" s="369"/>
      <c r="AU341" s="369"/>
      <c r="AV341" s="388"/>
      <c r="AW341" s="368"/>
      <c r="AX341" s="369"/>
      <c r="AY341" s="369"/>
      <c r="AZ341" s="369"/>
      <c r="BA341" s="369"/>
      <c r="BB341" s="369"/>
      <c r="BC341" s="369" t="s">
        <v>875</v>
      </c>
      <c r="BD341" s="484" t="s">
        <v>80</v>
      </c>
    </row>
    <row r="342" spans="1:56" s="490" customFormat="1" ht="189" outlineLevel="1" x14ac:dyDescent="0.25">
      <c r="A342" s="485">
        <v>34.1</v>
      </c>
      <c r="B342" s="421" t="s">
        <v>412</v>
      </c>
      <c r="C342" s="382" t="s">
        <v>53</v>
      </c>
      <c r="D342" s="418"/>
      <c r="E342" s="418"/>
      <c r="F342" s="418"/>
      <c r="G342" s="422">
        <v>3.6</v>
      </c>
      <c r="H342" s="487"/>
      <c r="I342" s="487"/>
      <c r="J342" s="487"/>
      <c r="K342" s="488"/>
      <c r="L342" s="485"/>
      <c r="M342" s="485"/>
      <c r="N342" s="485"/>
      <c r="O342" s="487" t="s">
        <v>789</v>
      </c>
      <c r="P342" s="217"/>
      <c r="Q342" s="217"/>
      <c r="R342" s="217"/>
      <c r="S342" s="217">
        <f t="shared" si="32"/>
        <v>0</v>
      </c>
      <c r="T342" s="217"/>
      <c r="U342" s="217"/>
      <c r="V342" s="217"/>
      <c r="W342" s="217"/>
      <c r="X342" s="217"/>
      <c r="Y342" s="217"/>
      <c r="Z342" s="422"/>
      <c r="AA342" s="422">
        <v>3.6</v>
      </c>
      <c r="AB342" s="217"/>
      <c r="AC342" s="218"/>
      <c r="AD342" s="219"/>
      <c r="AE342" s="219"/>
      <c r="AF342" s="219"/>
      <c r="AG342" s="219"/>
      <c r="AH342" s="219"/>
      <c r="AI342" s="219"/>
      <c r="AJ342" s="219"/>
      <c r="AK342" s="219"/>
      <c r="AL342" s="219"/>
      <c r="AM342" s="219"/>
      <c r="AN342" s="219"/>
      <c r="AO342" s="217"/>
      <c r="AP342" s="217"/>
      <c r="AQ342" s="217"/>
      <c r="AR342" s="217"/>
      <c r="AS342" s="168">
        <f t="shared" si="33"/>
        <v>0</v>
      </c>
      <c r="AT342" s="217"/>
      <c r="AU342" s="217"/>
      <c r="AV342" s="405"/>
      <c r="AW342" s="409"/>
      <c r="AX342" s="217"/>
      <c r="AY342" s="422"/>
      <c r="AZ342" s="500">
        <v>3.6</v>
      </c>
      <c r="BA342" s="217"/>
      <c r="BB342" s="217"/>
      <c r="BC342" s="483"/>
      <c r="BD342" s="484"/>
    </row>
    <row r="343" spans="1:56" s="490" customFormat="1" ht="204.75" outlineLevel="1" x14ac:dyDescent="0.25">
      <c r="A343" s="485">
        <v>34.200000000000003</v>
      </c>
      <c r="B343" s="421" t="s">
        <v>439</v>
      </c>
      <c r="C343" s="382" t="s">
        <v>53</v>
      </c>
      <c r="D343" s="418"/>
      <c r="E343" s="418"/>
      <c r="F343" s="418"/>
      <c r="G343" s="422">
        <v>1</v>
      </c>
      <c r="H343" s="487"/>
      <c r="I343" s="487"/>
      <c r="J343" s="487"/>
      <c r="K343" s="488"/>
      <c r="L343" s="485"/>
      <c r="M343" s="485"/>
      <c r="N343" s="485"/>
      <c r="O343" s="487" t="s">
        <v>632</v>
      </c>
      <c r="P343" s="217"/>
      <c r="Q343" s="217"/>
      <c r="R343" s="217"/>
      <c r="S343" s="217">
        <f t="shared" si="32"/>
        <v>0</v>
      </c>
      <c r="T343" s="217"/>
      <c r="U343" s="217"/>
      <c r="V343" s="217"/>
      <c r="W343" s="217"/>
      <c r="X343" s="217"/>
      <c r="Y343" s="217"/>
      <c r="Z343" s="422"/>
      <c r="AA343" s="422">
        <v>1</v>
      </c>
      <c r="AB343" s="217"/>
      <c r="AC343" s="218"/>
      <c r="AD343" s="219"/>
      <c r="AE343" s="219"/>
      <c r="AF343" s="219"/>
      <c r="AG343" s="219"/>
      <c r="AH343" s="219"/>
      <c r="AI343" s="219"/>
      <c r="AJ343" s="219"/>
      <c r="AK343" s="219"/>
      <c r="AL343" s="219"/>
      <c r="AM343" s="219"/>
      <c r="AN343" s="219"/>
      <c r="AO343" s="217"/>
      <c r="AP343" s="217"/>
      <c r="AQ343" s="217"/>
      <c r="AR343" s="217"/>
      <c r="AS343" s="168">
        <f t="shared" si="33"/>
        <v>0</v>
      </c>
      <c r="AT343" s="217"/>
      <c r="AU343" s="217"/>
      <c r="AV343" s="405"/>
      <c r="AW343" s="409"/>
      <c r="AX343" s="217"/>
      <c r="AY343" s="422"/>
      <c r="AZ343" s="500">
        <v>1</v>
      </c>
      <c r="BA343" s="217"/>
      <c r="BB343" s="217"/>
      <c r="BC343" s="483"/>
      <c r="BD343" s="484"/>
    </row>
    <row r="344" spans="1:56" s="490" customFormat="1" ht="157.5" outlineLevel="1" x14ac:dyDescent="0.25">
      <c r="A344" s="485">
        <v>34.299999999999997</v>
      </c>
      <c r="B344" s="421" t="s">
        <v>440</v>
      </c>
      <c r="C344" s="382" t="s">
        <v>53</v>
      </c>
      <c r="D344" s="418"/>
      <c r="E344" s="418"/>
      <c r="F344" s="418"/>
      <c r="G344" s="425">
        <v>1.6</v>
      </c>
      <c r="H344" s="487"/>
      <c r="I344" s="487"/>
      <c r="J344" s="487"/>
      <c r="K344" s="488"/>
      <c r="L344" s="485"/>
      <c r="M344" s="485"/>
      <c r="N344" s="485"/>
      <c r="O344" s="487" t="s">
        <v>826</v>
      </c>
      <c r="P344" s="217"/>
      <c r="Q344" s="217"/>
      <c r="R344" s="217"/>
      <c r="S344" s="217">
        <f t="shared" si="32"/>
        <v>0</v>
      </c>
      <c r="T344" s="217"/>
      <c r="U344" s="217"/>
      <c r="V344" s="217"/>
      <c r="W344" s="217"/>
      <c r="X344" s="217"/>
      <c r="Y344" s="217"/>
      <c r="Z344" s="425"/>
      <c r="AA344" s="425">
        <v>1.6</v>
      </c>
      <c r="AB344" s="217"/>
      <c r="AC344" s="218"/>
      <c r="AD344" s="219"/>
      <c r="AE344" s="219"/>
      <c r="AF344" s="219"/>
      <c r="AG344" s="219"/>
      <c r="AH344" s="219"/>
      <c r="AI344" s="219"/>
      <c r="AJ344" s="219"/>
      <c r="AK344" s="219"/>
      <c r="AL344" s="219"/>
      <c r="AM344" s="219"/>
      <c r="AN344" s="219"/>
      <c r="AO344" s="217"/>
      <c r="AP344" s="217"/>
      <c r="AQ344" s="217"/>
      <c r="AR344" s="217"/>
      <c r="AS344" s="168">
        <f t="shared" si="33"/>
        <v>0</v>
      </c>
      <c r="AT344" s="217"/>
      <c r="AU344" s="217"/>
      <c r="AV344" s="405"/>
      <c r="AW344" s="409"/>
      <c r="AX344" s="217"/>
      <c r="AY344" s="425"/>
      <c r="AZ344" s="541">
        <v>1.6</v>
      </c>
      <c r="BA344" s="217"/>
      <c r="BB344" s="217"/>
      <c r="BC344" s="483"/>
      <c r="BD344" s="484"/>
    </row>
    <row r="345" spans="1:56" s="490" customFormat="1" ht="189" outlineLevel="1" x14ac:dyDescent="0.25">
      <c r="A345" s="485">
        <v>34.4</v>
      </c>
      <c r="B345" s="421" t="s">
        <v>441</v>
      </c>
      <c r="C345" s="382" t="s">
        <v>53</v>
      </c>
      <c r="D345" s="418"/>
      <c r="E345" s="418"/>
      <c r="F345" s="418"/>
      <c r="G345" s="422">
        <v>0.8</v>
      </c>
      <c r="H345" s="487"/>
      <c r="I345" s="487"/>
      <c r="J345" s="487"/>
      <c r="K345" s="488"/>
      <c r="L345" s="485"/>
      <c r="M345" s="485"/>
      <c r="N345" s="485"/>
      <c r="O345" s="487" t="s">
        <v>817</v>
      </c>
      <c r="P345" s="217"/>
      <c r="Q345" s="217"/>
      <c r="R345" s="217"/>
      <c r="S345" s="217">
        <f t="shared" si="32"/>
        <v>0</v>
      </c>
      <c r="T345" s="217"/>
      <c r="U345" s="217"/>
      <c r="V345" s="217"/>
      <c r="W345" s="217"/>
      <c r="X345" s="217"/>
      <c r="Y345" s="217"/>
      <c r="Z345" s="422"/>
      <c r="AA345" s="422">
        <v>0.8</v>
      </c>
      <c r="AB345" s="217"/>
      <c r="AC345" s="218"/>
      <c r="AD345" s="219"/>
      <c r="AE345" s="219"/>
      <c r="AF345" s="219"/>
      <c r="AG345" s="219"/>
      <c r="AH345" s="219"/>
      <c r="AI345" s="219"/>
      <c r="AJ345" s="219"/>
      <c r="AK345" s="219"/>
      <c r="AL345" s="219"/>
      <c r="AM345" s="219"/>
      <c r="AN345" s="219"/>
      <c r="AO345" s="217"/>
      <c r="AP345" s="217"/>
      <c r="AQ345" s="217"/>
      <c r="AR345" s="217"/>
      <c r="AS345" s="168">
        <f t="shared" si="33"/>
        <v>0</v>
      </c>
      <c r="AT345" s="217"/>
      <c r="AU345" s="217"/>
      <c r="AV345" s="405"/>
      <c r="AW345" s="409"/>
      <c r="AX345" s="217"/>
      <c r="AY345" s="422"/>
      <c r="AZ345" s="500">
        <v>0.8</v>
      </c>
      <c r="BA345" s="217"/>
      <c r="BB345" s="217"/>
      <c r="BC345" s="483"/>
      <c r="BD345" s="484"/>
    </row>
    <row r="346" spans="1:56" s="490" customFormat="1" ht="189" outlineLevel="1" x14ac:dyDescent="0.25">
      <c r="A346" s="485">
        <v>34.5</v>
      </c>
      <c r="B346" s="421" t="s">
        <v>442</v>
      </c>
      <c r="C346" s="382" t="s">
        <v>53</v>
      </c>
      <c r="D346" s="418"/>
      <c r="E346" s="418"/>
      <c r="F346" s="418"/>
      <c r="G346" s="422">
        <v>18</v>
      </c>
      <c r="H346" s="487"/>
      <c r="I346" s="487"/>
      <c r="J346" s="487"/>
      <c r="K346" s="488"/>
      <c r="L346" s="485"/>
      <c r="M346" s="485"/>
      <c r="N346" s="485"/>
      <c r="O346" s="487" t="s">
        <v>818</v>
      </c>
      <c r="P346" s="217"/>
      <c r="Q346" s="217"/>
      <c r="R346" s="217"/>
      <c r="S346" s="217">
        <f t="shared" si="32"/>
        <v>0</v>
      </c>
      <c r="T346" s="217"/>
      <c r="U346" s="217"/>
      <c r="V346" s="217"/>
      <c r="W346" s="217"/>
      <c r="X346" s="217"/>
      <c r="Y346" s="217"/>
      <c r="Z346" s="422"/>
      <c r="AA346" s="422">
        <v>18</v>
      </c>
      <c r="AB346" s="217"/>
      <c r="AC346" s="218"/>
      <c r="AD346" s="219"/>
      <c r="AE346" s="219"/>
      <c r="AF346" s="219"/>
      <c r="AG346" s="219"/>
      <c r="AH346" s="219"/>
      <c r="AI346" s="219"/>
      <c r="AJ346" s="219"/>
      <c r="AK346" s="219"/>
      <c r="AL346" s="219"/>
      <c r="AM346" s="219"/>
      <c r="AN346" s="219"/>
      <c r="AO346" s="217"/>
      <c r="AP346" s="217"/>
      <c r="AQ346" s="217"/>
      <c r="AR346" s="217"/>
      <c r="AS346" s="168">
        <f t="shared" si="33"/>
        <v>0</v>
      </c>
      <c r="AT346" s="217"/>
      <c r="AU346" s="217"/>
      <c r="AV346" s="405"/>
      <c r="AW346" s="409"/>
      <c r="AX346" s="217"/>
      <c r="AY346" s="422"/>
      <c r="AZ346" s="500">
        <v>18</v>
      </c>
      <c r="BA346" s="217"/>
      <c r="BB346" s="217"/>
      <c r="BC346" s="483"/>
      <c r="BD346" s="484"/>
    </row>
    <row r="347" spans="1:56" s="364" customFormat="1" ht="47.25" outlineLevel="1" x14ac:dyDescent="0.25">
      <c r="A347" s="369">
        <v>35</v>
      </c>
      <c r="B347" s="369" t="s">
        <v>443</v>
      </c>
      <c r="C347" s="368" t="s">
        <v>52</v>
      </c>
      <c r="D347" s="369"/>
      <c r="E347" s="369"/>
      <c r="F347" s="369"/>
      <c r="G347" s="368">
        <v>45</v>
      </c>
      <c r="H347" s="369"/>
      <c r="I347" s="369"/>
      <c r="J347" s="369"/>
      <c r="K347" s="369"/>
      <c r="L347" s="369"/>
      <c r="M347" s="369"/>
      <c r="N347" s="369"/>
      <c r="O347" s="369"/>
      <c r="P347" s="369"/>
      <c r="Q347" s="369"/>
      <c r="R347" s="369"/>
      <c r="S347" s="217">
        <f t="shared" si="32"/>
        <v>0</v>
      </c>
      <c r="T347" s="369"/>
      <c r="U347" s="369"/>
      <c r="V347" s="369"/>
      <c r="W347" s="369"/>
      <c r="X347" s="369"/>
      <c r="Y347" s="369"/>
      <c r="Z347" s="369"/>
      <c r="AA347" s="369"/>
      <c r="AB347" s="369"/>
      <c r="AC347" s="369"/>
      <c r="AD347" s="369"/>
      <c r="AE347" s="369"/>
      <c r="AF347" s="369"/>
      <c r="AG347" s="369"/>
      <c r="AH347" s="369"/>
      <c r="AI347" s="369"/>
      <c r="AJ347" s="369"/>
      <c r="AK347" s="369"/>
      <c r="AL347" s="369"/>
      <c r="AM347" s="369"/>
      <c r="AN347" s="369"/>
      <c r="AO347" s="369"/>
      <c r="AP347" s="369"/>
      <c r="AQ347" s="369"/>
      <c r="AR347" s="369"/>
      <c r="AS347" s="168">
        <f t="shared" si="33"/>
        <v>0</v>
      </c>
      <c r="AT347" s="369"/>
      <c r="AU347" s="369"/>
      <c r="AV347" s="388"/>
      <c r="AW347" s="368"/>
      <c r="AX347" s="369"/>
      <c r="AY347" s="369"/>
      <c r="AZ347" s="369"/>
      <c r="BA347" s="369"/>
      <c r="BB347" s="369"/>
      <c r="BC347" s="369" t="s">
        <v>875</v>
      </c>
      <c r="BD347" s="484" t="s">
        <v>80</v>
      </c>
    </row>
    <row r="348" spans="1:56" s="490" customFormat="1" ht="63" outlineLevel="1" x14ac:dyDescent="0.25">
      <c r="A348" s="485">
        <v>35.1</v>
      </c>
      <c r="B348" s="421" t="s">
        <v>444</v>
      </c>
      <c r="C348" s="382" t="s">
        <v>53</v>
      </c>
      <c r="D348" s="418"/>
      <c r="E348" s="418"/>
      <c r="F348" s="418"/>
      <c r="G348" s="427">
        <v>45</v>
      </c>
      <c r="H348" s="487"/>
      <c r="I348" s="487"/>
      <c r="J348" s="487"/>
      <c r="K348" s="488"/>
      <c r="L348" s="485"/>
      <c r="M348" s="485"/>
      <c r="N348" s="485"/>
      <c r="O348" s="487"/>
      <c r="P348" s="217"/>
      <c r="Q348" s="217"/>
      <c r="R348" s="217"/>
      <c r="S348" s="217">
        <f t="shared" si="32"/>
        <v>0</v>
      </c>
      <c r="T348" s="217"/>
      <c r="U348" s="217"/>
      <c r="V348" s="217"/>
      <c r="W348" s="217"/>
      <c r="X348" s="427"/>
      <c r="Y348" s="427">
        <v>45</v>
      </c>
      <c r="Z348" s="217"/>
      <c r="AA348" s="217"/>
      <c r="AB348" s="217"/>
      <c r="AC348" s="218"/>
      <c r="AD348" s="219"/>
      <c r="AE348" s="219"/>
      <c r="AF348" s="219"/>
      <c r="AG348" s="219"/>
      <c r="AH348" s="219"/>
      <c r="AI348" s="219"/>
      <c r="AJ348" s="219"/>
      <c r="AK348" s="219"/>
      <c r="AL348" s="219"/>
      <c r="AM348" s="219"/>
      <c r="AN348" s="219"/>
      <c r="AO348" s="217"/>
      <c r="AP348" s="217"/>
      <c r="AQ348" s="217"/>
      <c r="AR348" s="217"/>
      <c r="AS348" s="168">
        <f t="shared" si="33"/>
        <v>0</v>
      </c>
      <c r="AT348" s="217"/>
      <c r="AU348" s="217"/>
      <c r="AV348" s="405"/>
      <c r="AW348" s="427"/>
      <c r="AX348" s="546">
        <v>45</v>
      </c>
      <c r="AY348" s="217"/>
      <c r="AZ348" s="217"/>
      <c r="BA348" s="217"/>
      <c r="BB348" s="217"/>
      <c r="BC348" s="483"/>
      <c r="BD348" s="484"/>
    </row>
    <row r="349" spans="1:56" s="364" customFormat="1" ht="33" customHeight="1" outlineLevel="1" x14ac:dyDescent="0.25">
      <c r="A349" s="369">
        <v>36</v>
      </c>
      <c r="B349" s="369" t="s">
        <v>445</v>
      </c>
      <c r="C349" s="368" t="s">
        <v>52</v>
      </c>
      <c r="D349" s="369"/>
      <c r="E349" s="369"/>
      <c r="F349" s="369"/>
      <c r="G349" s="368">
        <v>75</v>
      </c>
      <c r="H349" s="369"/>
      <c r="I349" s="369"/>
      <c r="J349" s="369"/>
      <c r="K349" s="369"/>
      <c r="L349" s="369"/>
      <c r="M349" s="369"/>
      <c r="N349" s="369"/>
      <c r="O349" s="369"/>
      <c r="P349" s="369"/>
      <c r="Q349" s="369"/>
      <c r="R349" s="369"/>
      <c r="S349" s="217">
        <f t="shared" si="32"/>
        <v>0</v>
      </c>
      <c r="T349" s="369"/>
      <c r="U349" s="369"/>
      <c r="V349" s="369"/>
      <c r="W349" s="369"/>
      <c r="X349" s="369"/>
      <c r="Y349" s="369"/>
      <c r="Z349" s="369"/>
      <c r="AA349" s="369"/>
      <c r="AB349" s="369"/>
      <c r="AC349" s="369"/>
      <c r="AD349" s="369"/>
      <c r="AE349" s="369"/>
      <c r="AF349" s="369"/>
      <c r="AG349" s="369"/>
      <c r="AH349" s="369"/>
      <c r="AI349" s="369"/>
      <c r="AJ349" s="369"/>
      <c r="AK349" s="369"/>
      <c r="AL349" s="369"/>
      <c r="AM349" s="369"/>
      <c r="AN349" s="369"/>
      <c r="AO349" s="369"/>
      <c r="AP349" s="369"/>
      <c r="AQ349" s="369"/>
      <c r="AR349" s="369"/>
      <c r="AS349" s="168">
        <f t="shared" si="33"/>
        <v>0</v>
      </c>
      <c r="AT349" s="369"/>
      <c r="AU349" s="369"/>
      <c r="AV349" s="388"/>
      <c r="AW349" s="368"/>
      <c r="AX349" s="369"/>
      <c r="AY349" s="369"/>
      <c r="AZ349" s="369"/>
      <c r="BA349" s="369"/>
      <c r="BB349" s="369"/>
      <c r="BC349" s="369"/>
      <c r="BD349" s="484"/>
    </row>
    <row r="350" spans="1:56" s="490" customFormat="1" ht="63" outlineLevel="1" x14ac:dyDescent="0.25">
      <c r="A350" s="485">
        <v>36.1</v>
      </c>
      <c r="B350" s="417" t="s">
        <v>550</v>
      </c>
      <c r="C350" s="382" t="s">
        <v>53</v>
      </c>
      <c r="D350" s="418"/>
      <c r="E350" s="418"/>
      <c r="F350" s="418"/>
      <c r="G350" s="420">
        <v>75</v>
      </c>
      <c r="H350" s="487"/>
      <c r="I350" s="487"/>
      <c r="J350" s="487"/>
      <c r="K350" s="488"/>
      <c r="L350" s="485"/>
      <c r="M350" s="485"/>
      <c r="N350" s="485"/>
      <c r="O350" s="487"/>
      <c r="P350" s="217"/>
      <c r="Q350" s="217"/>
      <c r="R350" s="217"/>
      <c r="S350" s="217">
        <f t="shared" si="32"/>
        <v>0</v>
      </c>
      <c r="T350" s="217"/>
      <c r="U350" s="217"/>
      <c r="V350" s="217"/>
      <c r="W350" s="420"/>
      <c r="X350" s="420">
        <v>75</v>
      </c>
      <c r="Y350" s="217"/>
      <c r="Z350" s="217"/>
      <c r="AA350" s="217"/>
      <c r="AB350" s="217"/>
      <c r="AC350" s="218"/>
      <c r="AD350" s="219"/>
      <c r="AE350" s="219"/>
      <c r="AF350" s="219"/>
      <c r="AG350" s="219"/>
      <c r="AH350" s="219"/>
      <c r="AI350" s="219"/>
      <c r="AJ350" s="219"/>
      <c r="AK350" s="219"/>
      <c r="AL350" s="219"/>
      <c r="AM350" s="219"/>
      <c r="AN350" s="219"/>
      <c r="AO350" s="217"/>
      <c r="AP350" s="217"/>
      <c r="AQ350" s="217"/>
      <c r="AR350" s="217"/>
      <c r="AS350" s="168">
        <f t="shared" si="33"/>
        <v>0</v>
      </c>
      <c r="AT350" s="217"/>
      <c r="AU350" s="217"/>
      <c r="AV350" s="428"/>
      <c r="AW350" s="499">
        <v>75</v>
      </c>
      <c r="AX350" s="217"/>
      <c r="AY350" s="217"/>
      <c r="AZ350" s="217"/>
      <c r="BA350" s="217"/>
      <c r="BB350" s="217"/>
      <c r="BC350" s="483"/>
      <c r="BD350" s="484"/>
    </row>
    <row r="351" spans="1:56" s="364" customFormat="1" ht="31.5" outlineLevel="1" x14ac:dyDescent="0.25">
      <c r="A351" s="369">
        <v>37</v>
      </c>
      <c r="B351" s="369" t="s">
        <v>446</v>
      </c>
      <c r="C351" s="368" t="s">
        <v>52</v>
      </c>
      <c r="D351" s="369"/>
      <c r="E351" s="369"/>
      <c r="F351" s="369"/>
      <c r="G351" s="479">
        <v>29</v>
      </c>
      <c r="H351" s="369"/>
      <c r="I351" s="369"/>
      <c r="J351" s="369"/>
      <c r="K351" s="369"/>
      <c r="L351" s="369"/>
      <c r="M351" s="369"/>
      <c r="N351" s="369"/>
      <c r="O351" s="369"/>
      <c r="P351" s="369"/>
      <c r="Q351" s="369"/>
      <c r="R351" s="369"/>
      <c r="S351" s="217">
        <f t="shared" si="32"/>
        <v>0</v>
      </c>
      <c r="T351" s="369"/>
      <c r="U351" s="369"/>
      <c r="V351" s="369"/>
      <c r="W351" s="369"/>
      <c r="X351" s="369"/>
      <c r="Y351" s="369"/>
      <c r="Z351" s="369"/>
      <c r="AA351" s="369"/>
      <c r="AB351" s="369"/>
      <c r="AC351" s="369"/>
      <c r="AD351" s="369"/>
      <c r="AE351" s="369"/>
      <c r="AF351" s="369"/>
      <c r="AG351" s="369"/>
      <c r="AH351" s="369"/>
      <c r="AI351" s="369"/>
      <c r="AJ351" s="369"/>
      <c r="AK351" s="369"/>
      <c r="AL351" s="369"/>
      <c r="AM351" s="369"/>
      <c r="AN351" s="369"/>
      <c r="AO351" s="369"/>
      <c r="AP351" s="369"/>
      <c r="AQ351" s="369"/>
      <c r="AR351" s="369"/>
      <c r="AS351" s="168">
        <f t="shared" si="33"/>
        <v>0</v>
      </c>
      <c r="AT351" s="369"/>
      <c r="AU351" s="369"/>
      <c r="AV351" s="388"/>
      <c r="AW351" s="368"/>
      <c r="AX351" s="369"/>
      <c r="AY351" s="369"/>
      <c r="AZ351" s="369"/>
      <c r="BA351" s="369"/>
      <c r="BB351" s="369"/>
      <c r="BC351" s="369"/>
      <c r="BD351" s="484"/>
    </row>
    <row r="352" spans="1:56" s="490" customFormat="1" ht="94.5" outlineLevel="1" x14ac:dyDescent="0.25">
      <c r="A352" s="485">
        <v>37.1</v>
      </c>
      <c r="B352" s="417" t="s">
        <v>551</v>
      </c>
      <c r="C352" s="382" t="s">
        <v>53</v>
      </c>
      <c r="D352" s="418"/>
      <c r="E352" s="418"/>
      <c r="F352" s="418"/>
      <c r="G352" s="420">
        <v>3</v>
      </c>
      <c r="H352" s="487"/>
      <c r="I352" s="487"/>
      <c r="J352" s="487"/>
      <c r="K352" s="488"/>
      <c r="L352" s="485"/>
      <c r="M352" s="485"/>
      <c r="N352" s="485"/>
      <c r="O352" s="547" t="s">
        <v>641</v>
      </c>
      <c r="P352" s="217"/>
      <c r="Q352" s="217"/>
      <c r="R352" s="217"/>
      <c r="S352" s="217">
        <f t="shared" si="32"/>
        <v>0</v>
      </c>
      <c r="T352" s="217"/>
      <c r="U352" s="217"/>
      <c r="V352" s="217"/>
      <c r="W352" s="420"/>
      <c r="X352" s="420">
        <f t="shared" ref="X352:X357" si="34">+G352</f>
        <v>3</v>
      </c>
      <c r="Y352" s="217"/>
      <c r="Z352" s="217"/>
      <c r="AA352" s="217"/>
      <c r="AB352" s="217"/>
      <c r="AC352" s="218"/>
      <c r="AD352" s="219"/>
      <c r="AE352" s="219"/>
      <c r="AF352" s="219"/>
      <c r="AG352" s="219"/>
      <c r="AH352" s="219"/>
      <c r="AI352" s="219"/>
      <c r="AJ352" s="219"/>
      <c r="AK352" s="219"/>
      <c r="AL352" s="219"/>
      <c r="AM352" s="219"/>
      <c r="AN352" s="219"/>
      <c r="AO352" s="217"/>
      <c r="AP352" s="217"/>
      <c r="AQ352" s="217"/>
      <c r="AR352" s="217"/>
      <c r="AS352" s="168">
        <f t="shared" si="33"/>
        <v>0</v>
      </c>
      <c r="AT352" s="217"/>
      <c r="AU352" s="217"/>
      <c r="AV352" s="428"/>
      <c r="AW352" s="499">
        <f t="shared" ref="AW352:AW357" si="35">+X352</f>
        <v>3</v>
      </c>
      <c r="AX352" s="217"/>
      <c r="AY352" s="217"/>
      <c r="AZ352" s="217"/>
      <c r="BA352" s="217"/>
      <c r="BB352" s="217"/>
      <c r="BC352" s="483"/>
      <c r="BD352" s="484"/>
    </row>
    <row r="353" spans="1:56" s="490" customFormat="1" ht="63" outlineLevel="1" x14ac:dyDescent="0.25">
      <c r="A353" s="485">
        <v>37.200000000000003</v>
      </c>
      <c r="B353" s="417" t="s">
        <v>552</v>
      </c>
      <c r="C353" s="382" t="s">
        <v>53</v>
      </c>
      <c r="D353" s="418"/>
      <c r="E353" s="418"/>
      <c r="F353" s="418"/>
      <c r="G353" s="420">
        <v>3</v>
      </c>
      <c r="H353" s="487"/>
      <c r="I353" s="487"/>
      <c r="J353" s="487"/>
      <c r="K353" s="488"/>
      <c r="L353" s="485"/>
      <c r="M353" s="485"/>
      <c r="N353" s="485"/>
      <c r="O353" s="547" t="s">
        <v>642</v>
      </c>
      <c r="P353" s="217"/>
      <c r="Q353" s="217"/>
      <c r="R353" s="217"/>
      <c r="S353" s="217">
        <f t="shared" si="32"/>
        <v>0</v>
      </c>
      <c r="T353" s="217"/>
      <c r="U353" s="217"/>
      <c r="V353" s="217"/>
      <c r="W353" s="217"/>
      <c r="X353" s="420">
        <f t="shared" si="34"/>
        <v>3</v>
      </c>
      <c r="Y353" s="217"/>
      <c r="Z353" s="217"/>
      <c r="AA353" s="217"/>
      <c r="AB353" s="217"/>
      <c r="AC353" s="218"/>
      <c r="AD353" s="219"/>
      <c r="AE353" s="219"/>
      <c r="AF353" s="219"/>
      <c r="AG353" s="219"/>
      <c r="AH353" s="219"/>
      <c r="AI353" s="219"/>
      <c r="AJ353" s="219"/>
      <c r="AK353" s="219"/>
      <c r="AL353" s="219"/>
      <c r="AM353" s="219"/>
      <c r="AN353" s="219"/>
      <c r="AO353" s="217"/>
      <c r="AP353" s="217"/>
      <c r="AQ353" s="217"/>
      <c r="AR353" s="217"/>
      <c r="AS353" s="168">
        <f t="shared" si="33"/>
        <v>0</v>
      </c>
      <c r="AT353" s="217"/>
      <c r="AU353" s="217"/>
      <c r="AV353" s="405"/>
      <c r="AW353" s="499">
        <f t="shared" si="35"/>
        <v>3</v>
      </c>
      <c r="AX353" s="217"/>
      <c r="AY353" s="217"/>
      <c r="AZ353" s="217"/>
      <c r="BA353" s="217"/>
      <c r="BB353" s="217"/>
      <c r="BC353" s="483"/>
      <c r="BD353" s="484"/>
    </row>
    <row r="354" spans="1:56" s="490" customFormat="1" ht="47.25" outlineLevel="1" x14ac:dyDescent="0.25">
      <c r="A354" s="485">
        <v>37.299999999999997</v>
      </c>
      <c r="B354" s="417" t="s">
        <v>553</v>
      </c>
      <c r="C354" s="382" t="s">
        <v>53</v>
      </c>
      <c r="D354" s="418"/>
      <c r="E354" s="418"/>
      <c r="F354" s="418"/>
      <c r="G354" s="420">
        <v>3</v>
      </c>
      <c r="H354" s="487"/>
      <c r="I354" s="487"/>
      <c r="J354" s="487"/>
      <c r="K354" s="488"/>
      <c r="L354" s="485"/>
      <c r="M354" s="485"/>
      <c r="N354" s="485"/>
      <c r="O354" s="547" t="s">
        <v>643</v>
      </c>
      <c r="P354" s="217"/>
      <c r="Q354" s="217"/>
      <c r="R354" s="217"/>
      <c r="S354" s="217">
        <f t="shared" si="32"/>
        <v>0</v>
      </c>
      <c r="T354" s="217"/>
      <c r="U354" s="217"/>
      <c r="V354" s="217"/>
      <c r="W354" s="217"/>
      <c r="X354" s="420">
        <f t="shared" si="34"/>
        <v>3</v>
      </c>
      <c r="Y354" s="217"/>
      <c r="Z354" s="217"/>
      <c r="AA354" s="217"/>
      <c r="AB354" s="217"/>
      <c r="AC354" s="218"/>
      <c r="AD354" s="219"/>
      <c r="AE354" s="219"/>
      <c r="AF354" s="219"/>
      <c r="AG354" s="219"/>
      <c r="AH354" s="219"/>
      <c r="AI354" s="219"/>
      <c r="AJ354" s="219"/>
      <c r="AK354" s="219"/>
      <c r="AL354" s="219"/>
      <c r="AM354" s="219"/>
      <c r="AN354" s="219"/>
      <c r="AO354" s="217"/>
      <c r="AP354" s="217"/>
      <c r="AQ354" s="217"/>
      <c r="AR354" s="217"/>
      <c r="AS354" s="168">
        <f t="shared" si="33"/>
        <v>0</v>
      </c>
      <c r="AT354" s="217"/>
      <c r="AU354" s="217"/>
      <c r="AV354" s="405"/>
      <c r="AW354" s="499">
        <f t="shared" si="35"/>
        <v>3</v>
      </c>
      <c r="AX354" s="217"/>
      <c r="AY354" s="217"/>
      <c r="AZ354" s="217"/>
      <c r="BA354" s="217"/>
      <c r="BB354" s="217"/>
      <c r="BC354" s="483"/>
      <c r="BD354" s="484"/>
    </row>
    <row r="355" spans="1:56" s="490" customFormat="1" ht="47.25" outlineLevel="1" x14ac:dyDescent="0.25">
      <c r="A355" s="485">
        <v>37.4</v>
      </c>
      <c r="B355" s="417" t="s">
        <v>554</v>
      </c>
      <c r="C355" s="382" t="s">
        <v>53</v>
      </c>
      <c r="D355" s="418"/>
      <c r="E355" s="418"/>
      <c r="F355" s="418"/>
      <c r="G355" s="420">
        <v>7</v>
      </c>
      <c r="H355" s="487"/>
      <c r="I355" s="487"/>
      <c r="J355" s="487"/>
      <c r="K355" s="488"/>
      <c r="L355" s="485"/>
      <c r="M355" s="485"/>
      <c r="N355" s="485"/>
      <c r="O355" s="547" t="s">
        <v>644</v>
      </c>
      <c r="P355" s="217"/>
      <c r="Q355" s="217"/>
      <c r="R355" s="217"/>
      <c r="S355" s="217">
        <f t="shared" si="32"/>
        <v>0</v>
      </c>
      <c r="T355" s="217"/>
      <c r="U355" s="217"/>
      <c r="V355" s="217"/>
      <c r="W355" s="217"/>
      <c r="X355" s="420">
        <f t="shared" si="34"/>
        <v>7</v>
      </c>
      <c r="Y355" s="217"/>
      <c r="Z355" s="217"/>
      <c r="AA355" s="217"/>
      <c r="AB355" s="217"/>
      <c r="AC355" s="218"/>
      <c r="AD355" s="219"/>
      <c r="AE355" s="219"/>
      <c r="AF355" s="219"/>
      <c r="AG355" s="219"/>
      <c r="AH355" s="219"/>
      <c r="AI355" s="219"/>
      <c r="AJ355" s="219"/>
      <c r="AK355" s="219"/>
      <c r="AL355" s="219"/>
      <c r="AM355" s="219"/>
      <c r="AN355" s="219"/>
      <c r="AO355" s="217"/>
      <c r="AP355" s="217"/>
      <c r="AQ355" s="217"/>
      <c r="AR355" s="217"/>
      <c r="AS355" s="168">
        <f t="shared" si="33"/>
        <v>0</v>
      </c>
      <c r="AT355" s="217"/>
      <c r="AU355" s="217"/>
      <c r="AV355" s="405"/>
      <c r="AW355" s="499">
        <f t="shared" si="35"/>
        <v>7</v>
      </c>
      <c r="AX355" s="217"/>
      <c r="AY355" s="217"/>
      <c r="AZ355" s="217"/>
      <c r="BA355" s="217"/>
      <c r="BB355" s="217"/>
      <c r="BC355" s="483"/>
      <c r="BD355" s="484"/>
    </row>
    <row r="356" spans="1:56" s="490" customFormat="1" ht="63" outlineLevel="1" x14ac:dyDescent="0.25">
      <c r="A356" s="485">
        <v>37.5</v>
      </c>
      <c r="B356" s="417" t="s">
        <v>555</v>
      </c>
      <c r="C356" s="382" t="s">
        <v>53</v>
      </c>
      <c r="D356" s="418"/>
      <c r="E356" s="418"/>
      <c r="F356" s="418"/>
      <c r="G356" s="420">
        <v>10</v>
      </c>
      <c r="H356" s="487"/>
      <c r="I356" s="487"/>
      <c r="J356" s="487"/>
      <c r="K356" s="488"/>
      <c r="L356" s="485"/>
      <c r="M356" s="485"/>
      <c r="N356" s="485"/>
      <c r="O356" s="547" t="s">
        <v>645</v>
      </c>
      <c r="P356" s="217"/>
      <c r="Q356" s="217"/>
      <c r="R356" s="217"/>
      <c r="S356" s="217">
        <f t="shared" si="32"/>
        <v>0</v>
      </c>
      <c r="T356" s="217"/>
      <c r="U356" s="217"/>
      <c r="V356" s="217"/>
      <c r="W356" s="217"/>
      <c r="X356" s="420">
        <f t="shared" si="34"/>
        <v>10</v>
      </c>
      <c r="Y356" s="217"/>
      <c r="Z356" s="217"/>
      <c r="AA356" s="217"/>
      <c r="AB356" s="217"/>
      <c r="AC356" s="218"/>
      <c r="AD356" s="219"/>
      <c r="AE356" s="219"/>
      <c r="AF356" s="219"/>
      <c r="AG356" s="219"/>
      <c r="AH356" s="219"/>
      <c r="AI356" s="219"/>
      <c r="AJ356" s="219"/>
      <c r="AK356" s="219"/>
      <c r="AL356" s="219"/>
      <c r="AM356" s="219"/>
      <c r="AN356" s="219"/>
      <c r="AO356" s="217"/>
      <c r="AP356" s="217"/>
      <c r="AQ356" s="217"/>
      <c r="AR356" s="217"/>
      <c r="AS356" s="168">
        <f t="shared" si="33"/>
        <v>0</v>
      </c>
      <c r="AT356" s="217"/>
      <c r="AU356" s="217"/>
      <c r="AV356" s="405"/>
      <c r="AW356" s="499">
        <f t="shared" si="35"/>
        <v>10</v>
      </c>
      <c r="AX356" s="217"/>
      <c r="AY356" s="217"/>
      <c r="AZ356" s="217"/>
      <c r="BA356" s="217"/>
      <c r="BB356" s="217"/>
      <c r="BC356" s="483"/>
      <c r="BD356" s="484"/>
    </row>
    <row r="357" spans="1:56" s="490" customFormat="1" ht="94.5" outlineLevel="1" x14ac:dyDescent="0.25">
      <c r="A357" s="485">
        <v>37.6</v>
      </c>
      <c r="B357" s="417" t="s">
        <v>556</v>
      </c>
      <c r="C357" s="382" t="s">
        <v>53</v>
      </c>
      <c r="D357" s="418"/>
      <c r="E357" s="418"/>
      <c r="F357" s="418"/>
      <c r="G357" s="420">
        <v>3</v>
      </c>
      <c r="H357" s="487"/>
      <c r="I357" s="487"/>
      <c r="J357" s="487"/>
      <c r="K357" s="488"/>
      <c r="L357" s="485"/>
      <c r="M357" s="485"/>
      <c r="N357" s="485"/>
      <c r="O357" s="547" t="s">
        <v>646</v>
      </c>
      <c r="P357" s="217"/>
      <c r="Q357" s="217"/>
      <c r="R357" s="217"/>
      <c r="S357" s="217">
        <f t="shared" si="32"/>
        <v>0</v>
      </c>
      <c r="T357" s="217"/>
      <c r="U357" s="217"/>
      <c r="V357" s="217"/>
      <c r="W357" s="217"/>
      <c r="X357" s="420">
        <f t="shared" si="34"/>
        <v>3</v>
      </c>
      <c r="Y357" s="217"/>
      <c r="Z357" s="217"/>
      <c r="AA357" s="217"/>
      <c r="AB357" s="217"/>
      <c r="AC357" s="218"/>
      <c r="AD357" s="219"/>
      <c r="AE357" s="219"/>
      <c r="AF357" s="219"/>
      <c r="AG357" s="219"/>
      <c r="AH357" s="219"/>
      <c r="AI357" s="219"/>
      <c r="AJ357" s="219"/>
      <c r="AK357" s="219"/>
      <c r="AL357" s="219"/>
      <c r="AM357" s="219"/>
      <c r="AN357" s="219"/>
      <c r="AO357" s="217"/>
      <c r="AP357" s="217"/>
      <c r="AQ357" s="217"/>
      <c r="AR357" s="217"/>
      <c r="AS357" s="168">
        <f t="shared" si="33"/>
        <v>0</v>
      </c>
      <c r="AT357" s="217"/>
      <c r="AU357" s="217"/>
      <c r="AV357" s="405"/>
      <c r="AW357" s="499">
        <f t="shared" si="35"/>
        <v>3</v>
      </c>
      <c r="AX357" s="217"/>
      <c r="AY357" s="217"/>
      <c r="AZ357" s="217"/>
      <c r="BA357" s="217"/>
      <c r="BB357" s="217"/>
      <c r="BC357" s="483"/>
      <c r="BD357" s="484"/>
    </row>
    <row r="358" spans="1:56" s="364" customFormat="1" ht="15.75" outlineLevel="1" x14ac:dyDescent="0.25">
      <c r="A358" s="369">
        <v>38</v>
      </c>
      <c r="B358" s="369" t="s">
        <v>447</v>
      </c>
      <c r="C358" s="368" t="s">
        <v>52</v>
      </c>
      <c r="D358" s="369"/>
      <c r="E358" s="369"/>
      <c r="F358" s="369"/>
      <c r="G358" s="368">
        <v>120</v>
      </c>
      <c r="H358" s="369"/>
      <c r="I358" s="369"/>
      <c r="J358" s="369"/>
      <c r="K358" s="369"/>
      <c r="L358" s="369"/>
      <c r="M358" s="369"/>
      <c r="N358" s="369"/>
      <c r="O358" s="369"/>
      <c r="P358" s="369"/>
      <c r="Q358" s="369"/>
      <c r="R358" s="369"/>
      <c r="S358" s="217">
        <f t="shared" si="32"/>
        <v>0</v>
      </c>
      <c r="T358" s="369"/>
      <c r="U358" s="369"/>
      <c r="V358" s="369"/>
      <c r="W358" s="369"/>
      <c r="X358" s="369"/>
      <c r="Y358" s="369"/>
      <c r="Z358" s="369"/>
      <c r="AA358" s="369"/>
      <c r="AB358" s="369"/>
      <c r="AC358" s="369"/>
      <c r="AD358" s="369"/>
      <c r="AE358" s="369"/>
      <c r="AF358" s="369"/>
      <c r="AG358" s="369"/>
      <c r="AH358" s="369"/>
      <c r="AI358" s="369"/>
      <c r="AJ358" s="369"/>
      <c r="AK358" s="369"/>
      <c r="AL358" s="369"/>
      <c r="AM358" s="369"/>
      <c r="AN358" s="369"/>
      <c r="AO358" s="369"/>
      <c r="AP358" s="369"/>
      <c r="AQ358" s="369"/>
      <c r="AR358" s="369"/>
      <c r="AS358" s="168">
        <f t="shared" si="33"/>
        <v>0</v>
      </c>
      <c r="AT358" s="369"/>
      <c r="AU358" s="369"/>
      <c r="AV358" s="388"/>
      <c r="AW358" s="368"/>
      <c r="AX358" s="369"/>
      <c r="AY358" s="369"/>
      <c r="AZ358" s="369"/>
      <c r="BA358" s="369"/>
      <c r="BB358" s="369"/>
      <c r="BC358" s="369"/>
      <c r="BD358" s="484"/>
    </row>
    <row r="359" spans="1:56" s="490" customFormat="1" ht="267.75" outlineLevel="1" x14ac:dyDescent="0.25">
      <c r="A359" s="485">
        <v>38.1</v>
      </c>
      <c r="B359" s="417" t="s">
        <v>557</v>
      </c>
      <c r="C359" s="382" t="s">
        <v>53</v>
      </c>
      <c r="D359" s="418"/>
      <c r="E359" s="418"/>
      <c r="F359" s="418"/>
      <c r="G359" s="420">
        <v>120</v>
      </c>
      <c r="H359" s="487"/>
      <c r="I359" s="487"/>
      <c r="J359" s="487"/>
      <c r="K359" s="488"/>
      <c r="L359" s="485"/>
      <c r="M359" s="485"/>
      <c r="N359" s="485"/>
      <c r="O359" s="547" t="s">
        <v>647</v>
      </c>
      <c r="P359" s="217"/>
      <c r="Q359" s="217"/>
      <c r="R359" s="217"/>
      <c r="S359" s="217">
        <f t="shared" si="32"/>
        <v>0</v>
      </c>
      <c r="T359" s="217"/>
      <c r="U359" s="217"/>
      <c r="V359" s="217"/>
      <c r="W359" s="420"/>
      <c r="X359" s="420">
        <v>120</v>
      </c>
      <c r="Y359" s="217"/>
      <c r="Z359" s="217"/>
      <c r="AA359" s="217"/>
      <c r="AB359" s="217"/>
      <c r="AC359" s="218"/>
      <c r="AD359" s="219"/>
      <c r="AE359" s="219"/>
      <c r="AF359" s="219"/>
      <c r="AG359" s="219"/>
      <c r="AH359" s="219"/>
      <c r="AI359" s="219"/>
      <c r="AJ359" s="219"/>
      <c r="AK359" s="219"/>
      <c r="AL359" s="219"/>
      <c r="AM359" s="219"/>
      <c r="AN359" s="219"/>
      <c r="AO359" s="217"/>
      <c r="AP359" s="217"/>
      <c r="AQ359" s="217"/>
      <c r="AR359" s="217"/>
      <c r="AS359" s="168">
        <f t="shared" si="33"/>
        <v>0</v>
      </c>
      <c r="AT359" s="217"/>
      <c r="AU359" s="217"/>
      <c r="AV359" s="428"/>
      <c r="AW359" s="499">
        <v>120</v>
      </c>
      <c r="AX359" s="217"/>
      <c r="AY359" s="217"/>
      <c r="AZ359" s="217"/>
      <c r="BA359" s="217"/>
      <c r="BB359" s="217"/>
      <c r="BC359" s="483"/>
      <c r="BD359" s="484"/>
    </row>
    <row r="360" spans="1:56" s="364" customFormat="1" ht="31.5" outlineLevel="1" x14ac:dyDescent="0.25">
      <c r="A360" s="369">
        <v>39</v>
      </c>
      <c r="B360" s="369" t="s">
        <v>448</v>
      </c>
      <c r="C360" s="368" t="s">
        <v>52</v>
      </c>
      <c r="D360" s="369"/>
      <c r="E360" s="369"/>
      <c r="F360" s="369"/>
      <c r="G360" s="368">
        <v>28</v>
      </c>
      <c r="H360" s="369"/>
      <c r="I360" s="369"/>
      <c r="J360" s="369"/>
      <c r="K360" s="369"/>
      <c r="L360" s="369"/>
      <c r="M360" s="369"/>
      <c r="N360" s="369"/>
      <c r="O360" s="369"/>
      <c r="P360" s="369"/>
      <c r="Q360" s="369"/>
      <c r="R360" s="369"/>
      <c r="S360" s="217">
        <f t="shared" si="32"/>
        <v>0</v>
      </c>
      <c r="T360" s="369"/>
      <c r="U360" s="369"/>
      <c r="V360" s="369"/>
      <c r="W360" s="369"/>
      <c r="X360" s="369"/>
      <c r="Y360" s="369"/>
      <c r="Z360" s="369"/>
      <c r="AA360" s="369"/>
      <c r="AB360" s="369"/>
      <c r="AC360" s="369"/>
      <c r="AD360" s="369"/>
      <c r="AE360" s="369"/>
      <c r="AF360" s="369"/>
      <c r="AG360" s="369"/>
      <c r="AH360" s="369"/>
      <c r="AI360" s="369"/>
      <c r="AJ360" s="369"/>
      <c r="AK360" s="369"/>
      <c r="AL360" s="369"/>
      <c r="AM360" s="369"/>
      <c r="AN360" s="369"/>
      <c r="AO360" s="369"/>
      <c r="AP360" s="369"/>
      <c r="AQ360" s="369"/>
      <c r="AR360" s="369"/>
      <c r="AS360" s="168">
        <f t="shared" si="33"/>
        <v>0</v>
      </c>
      <c r="AT360" s="369"/>
      <c r="AU360" s="369"/>
      <c r="AV360" s="388"/>
      <c r="AW360" s="368"/>
      <c r="AX360" s="369"/>
      <c r="AY360" s="369"/>
      <c r="AZ360" s="369"/>
      <c r="BA360" s="369"/>
      <c r="BB360" s="369"/>
      <c r="BC360" s="369"/>
      <c r="BD360" s="484"/>
    </row>
    <row r="361" spans="1:56" s="490" customFormat="1" ht="141.75" outlineLevel="1" x14ac:dyDescent="0.25">
      <c r="A361" s="485">
        <v>39.1</v>
      </c>
      <c r="B361" s="417" t="s">
        <v>558</v>
      </c>
      <c r="C361" s="382" t="s">
        <v>53</v>
      </c>
      <c r="D361" s="418"/>
      <c r="E361" s="418"/>
      <c r="F361" s="418"/>
      <c r="G361" s="420">
        <v>28</v>
      </c>
      <c r="H361" s="487"/>
      <c r="I361" s="487"/>
      <c r="J361" s="487"/>
      <c r="K361" s="488"/>
      <c r="L361" s="485"/>
      <c r="M361" s="485"/>
      <c r="N361" s="485"/>
      <c r="O361" s="547" t="s">
        <v>648</v>
      </c>
      <c r="P361" s="217"/>
      <c r="Q361" s="217"/>
      <c r="R361" s="217"/>
      <c r="S361" s="217">
        <f t="shared" si="32"/>
        <v>0</v>
      </c>
      <c r="T361" s="217"/>
      <c r="U361" s="217"/>
      <c r="V361" s="217"/>
      <c r="W361" s="420"/>
      <c r="X361" s="420">
        <v>28</v>
      </c>
      <c r="Y361" s="217"/>
      <c r="Z361" s="217"/>
      <c r="AA361" s="217"/>
      <c r="AB361" s="217"/>
      <c r="AC361" s="218"/>
      <c r="AD361" s="219"/>
      <c r="AE361" s="219"/>
      <c r="AF361" s="219"/>
      <c r="AG361" s="219"/>
      <c r="AH361" s="219"/>
      <c r="AI361" s="219"/>
      <c r="AJ361" s="219"/>
      <c r="AK361" s="219"/>
      <c r="AL361" s="219"/>
      <c r="AM361" s="219"/>
      <c r="AN361" s="219"/>
      <c r="AO361" s="217"/>
      <c r="AP361" s="217"/>
      <c r="AQ361" s="217"/>
      <c r="AR361" s="217"/>
      <c r="AS361" s="168">
        <f t="shared" si="33"/>
        <v>0</v>
      </c>
      <c r="AT361" s="217"/>
      <c r="AU361" s="217"/>
      <c r="AV361" s="428"/>
      <c r="AW361" s="499">
        <v>28</v>
      </c>
      <c r="AX361" s="217"/>
      <c r="AY361" s="217"/>
      <c r="AZ361" s="217"/>
      <c r="BA361" s="217"/>
      <c r="BB361" s="217"/>
      <c r="BC361" s="483"/>
      <c r="BD361" s="484"/>
    </row>
    <row r="362" spans="1:56" s="364" customFormat="1" ht="47.25" outlineLevel="1" x14ac:dyDescent="0.25">
      <c r="A362" s="369">
        <v>40</v>
      </c>
      <c r="B362" s="369" t="s">
        <v>449</v>
      </c>
      <c r="C362" s="368" t="s">
        <v>52</v>
      </c>
      <c r="D362" s="369"/>
      <c r="E362" s="369"/>
      <c r="F362" s="369"/>
      <c r="G362" s="368">
        <v>35</v>
      </c>
      <c r="H362" s="369"/>
      <c r="I362" s="369"/>
      <c r="J362" s="369"/>
      <c r="K362" s="369"/>
      <c r="L362" s="369"/>
      <c r="M362" s="369"/>
      <c r="N362" s="369"/>
      <c r="O362" s="369"/>
      <c r="P362" s="369"/>
      <c r="Q362" s="369"/>
      <c r="R362" s="369"/>
      <c r="S362" s="217">
        <f t="shared" si="32"/>
        <v>0</v>
      </c>
      <c r="T362" s="369"/>
      <c r="U362" s="369"/>
      <c r="V362" s="369"/>
      <c r="W362" s="369"/>
      <c r="X362" s="369"/>
      <c r="Y362" s="369"/>
      <c r="Z362" s="369"/>
      <c r="AA362" s="369"/>
      <c r="AB362" s="369"/>
      <c r="AC362" s="369"/>
      <c r="AD362" s="369"/>
      <c r="AE362" s="369"/>
      <c r="AF362" s="369"/>
      <c r="AG362" s="369"/>
      <c r="AH362" s="369"/>
      <c r="AI362" s="369"/>
      <c r="AJ362" s="369"/>
      <c r="AK362" s="369"/>
      <c r="AL362" s="369"/>
      <c r="AM362" s="369"/>
      <c r="AN362" s="369"/>
      <c r="AO362" s="369"/>
      <c r="AP362" s="369"/>
      <c r="AQ362" s="369"/>
      <c r="AR362" s="369"/>
      <c r="AS362" s="168">
        <f t="shared" si="33"/>
        <v>0</v>
      </c>
      <c r="AT362" s="369"/>
      <c r="AU362" s="369"/>
      <c r="AV362" s="388"/>
      <c r="AW362" s="368"/>
      <c r="AX362" s="369"/>
      <c r="AY362" s="369"/>
      <c r="AZ362" s="369"/>
      <c r="BA362" s="369"/>
      <c r="BB362" s="369"/>
      <c r="BC362" s="369"/>
      <c r="BD362" s="484"/>
    </row>
    <row r="363" spans="1:56" s="490" customFormat="1" ht="157.5" outlineLevel="1" x14ac:dyDescent="0.25">
      <c r="A363" s="485">
        <v>40.1</v>
      </c>
      <c r="B363" s="417" t="s">
        <v>559</v>
      </c>
      <c r="C363" s="382" t="s">
        <v>53</v>
      </c>
      <c r="D363" s="418"/>
      <c r="E363" s="418"/>
      <c r="F363" s="418"/>
      <c r="G363" s="420">
        <v>35</v>
      </c>
      <c r="H363" s="487"/>
      <c r="I363" s="487"/>
      <c r="J363" s="487"/>
      <c r="K363" s="488"/>
      <c r="L363" s="485"/>
      <c r="M363" s="485"/>
      <c r="N363" s="485"/>
      <c r="O363" s="547" t="s">
        <v>649</v>
      </c>
      <c r="P363" s="217"/>
      <c r="Q363" s="217"/>
      <c r="R363" s="217"/>
      <c r="S363" s="217">
        <f t="shared" si="32"/>
        <v>0</v>
      </c>
      <c r="T363" s="217"/>
      <c r="U363" s="217"/>
      <c r="V363" s="217"/>
      <c r="W363" s="420"/>
      <c r="X363" s="420">
        <v>35</v>
      </c>
      <c r="Y363" s="217"/>
      <c r="Z363" s="217"/>
      <c r="AA363" s="217"/>
      <c r="AB363" s="217"/>
      <c r="AC363" s="218"/>
      <c r="AD363" s="219"/>
      <c r="AE363" s="219"/>
      <c r="AF363" s="219"/>
      <c r="AG363" s="219"/>
      <c r="AH363" s="219"/>
      <c r="AI363" s="219"/>
      <c r="AJ363" s="219"/>
      <c r="AK363" s="219"/>
      <c r="AL363" s="219"/>
      <c r="AM363" s="219"/>
      <c r="AN363" s="219"/>
      <c r="AO363" s="217"/>
      <c r="AP363" s="217"/>
      <c r="AQ363" s="217"/>
      <c r="AR363" s="217"/>
      <c r="AS363" s="168">
        <f t="shared" si="33"/>
        <v>0</v>
      </c>
      <c r="AT363" s="217"/>
      <c r="AU363" s="217"/>
      <c r="AV363" s="428"/>
      <c r="AW363" s="499">
        <v>35</v>
      </c>
      <c r="AX363" s="217"/>
      <c r="AY363" s="217"/>
      <c r="AZ363" s="217"/>
      <c r="BA363" s="217"/>
      <c r="BB363" s="217"/>
      <c r="BC363" s="483"/>
      <c r="BD363" s="484"/>
    </row>
    <row r="364" spans="1:56" s="364" customFormat="1" ht="31.5" outlineLevel="1" x14ac:dyDescent="0.25">
      <c r="A364" s="369">
        <v>41</v>
      </c>
      <c r="B364" s="369" t="s">
        <v>450</v>
      </c>
      <c r="C364" s="368" t="s">
        <v>52</v>
      </c>
      <c r="D364" s="369"/>
      <c r="E364" s="369"/>
      <c r="F364" s="369"/>
      <c r="G364" s="368">
        <v>50</v>
      </c>
      <c r="H364" s="369"/>
      <c r="I364" s="369"/>
      <c r="J364" s="369"/>
      <c r="K364" s="369"/>
      <c r="L364" s="369"/>
      <c r="M364" s="369"/>
      <c r="N364" s="369"/>
      <c r="O364" s="369"/>
      <c r="P364" s="369"/>
      <c r="Q364" s="369"/>
      <c r="R364" s="369"/>
      <c r="S364" s="217">
        <f t="shared" si="32"/>
        <v>0</v>
      </c>
      <c r="T364" s="369"/>
      <c r="U364" s="369"/>
      <c r="V364" s="369"/>
      <c r="W364" s="369"/>
      <c r="X364" s="369"/>
      <c r="Y364" s="369"/>
      <c r="Z364" s="369"/>
      <c r="AA364" s="369"/>
      <c r="AB364" s="369"/>
      <c r="AC364" s="369"/>
      <c r="AD364" s="369"/>
      <c r="AE364" s="369"/>
      <c r="AF364" s="369"/>
      <c r="AG364" s="369"/>
      <c r="AH364" s="369"/>
      <c r="AI364" s="369"/>
      <c r="AJ364" s="369"/>
      <c r="AK364" s="369"/>
      <c r="AL364" s="369"/>
      <c r="AM364" s="369"/>
      <c r="AN364" s="369"/>
      <c r="AO364" s="369"/>
      <c r="AP364" s="369"/>
      <c r="AQ364" s="369"/>
      <c r="AR364" s="369"/>
      <c r="AS364" s="168">
        <f t="shared" si="33"/>
        <v>0</v>
      </c>
      <c r="AT364" s="369"/>
      <c r="AU364" s="369"/>
      <c r="AV364" s="388"/>
      <c r="AW364" s="368"/>
      <c r="AX364" s="369"/>
      <c r="AY364" s="369"/>
      <c r="AZ364" s="369"/>
      <c r="BA364" s="369"/>
      <c r="BB364" s="369"/>
      <c r="BC364" s="369"/>
      <c r="BD364" s="484"/>
    </row>
    <row r="365" spans="1:56" s="490" customFormat="1" ht="299.25" outlineLevel="1" x14ac:dyDescent="0.25">
      <c r="A365" s="485">
        <v>41.1</v>
      </c>
      <c r="B365" s="417" t="s">
        <v>560</v>
      </c>
      <c r="C365" s="382" t="s">
        <v>53</v>
      </c>
      <c r="D365" s="418"/>
      <c r="E365" s="418"/>
      <c r="F365" s="418"/>
      <c r="G365" s="429">
        <v>50</v>
      </c>
      <c r="H365" s="487"/>
      <c r="I365" s="487"/>
      <c r="J365" s="487"/>
      <c r="K365" s="488"/>
      <c r="L365" s="485"/>
      <c r="M365" s="485"/>
      <c r="N365" s="485"/>
      <c r="O365" s="548" t="s">
        <v>650</v>
      </c>
      <c r="P365" s="217"/>
      <c r="Q365" s="217"/>
      <c r="R365" s="217"/>
      <c r="S365" s="217">
        <f t="shared" si="32"/>
        <v>0</v>
      </c>
      <c r="T365" s="217"/>
      <c r="U365" s="217"/>
      <c r="V365" s="217"/>
      <c r="W365" s="217"/>
      <c r="X365" s="429"/>
      <c r="Y365" s="429">
        <v>50</v>
      </c>
      <c r="Z365" s="217"/>
      <c r="AA365" s="217"/>
      <c r="AB365" s="217"/>
      <c r="AC365" s="218"/>
      <c r="AD365" s="219"/>
      <c r="AE365" s="219"/>
      <c r="AF365" s="219"/>
      <c r="AG365" s="219"/>
      <c r="AH365" s="219"/>
      <c r="AI365" s="219"/>
      <c r="AJ365" s="219"/>
      <c r="AK365" s="219"/>
      <c r="AL365" s="219"/>
      <c r="AM365" s="219"/>
      <c r="AN365" s="219"/>
      <c r="AO365" s="217"/>
      <c r="AP365" s="217"/>
      <c r="AQ365" s="217"/>
      <c r="AR365" s="217"/>
      <c r="AS365" s="168">
        <f t="shared" si="33"/>
        <v>0</v>
      </c>
      <c r="AT365" s="217"/>
      <c r="AU365" s="217"/>
      <c r="AV365" s="405"/>
      <c r="AW365" s="429"/>
      <c r="AX365" s="549">
        <v>50</v>
      </c>
      <c r="AY365" s="217"/>
      <c r="AZ365" s="217"/>
      <c r="BA365" s="217"/>
      <c r="BB365" s="217"/>
      <c r="BC365" s="483"/>
      <c r="BD365" s="484"/>
    </row>
    <row r="366" spans="1:56" s="364" customFormat="1" ht="31.5" outlineLevel="1" x14ac:dyDescent="0.25">
      <c r="A366" s="369">
        <v>42</v>
      </c>
      <c r="B366" s="369" t="s">
        <v>451</v>
      </c>
      <c r="C366" s="368" t="s">
        <v>52</v>
      </c>
      <c r="D366" s="369"/>
      <c r="E366" s="369"/>
      <c r="F366" s="369"/>
      <c r="G366" s="368">
        <v>26</v>
      </c>
      <c r="H366" s="369"/>
      <c r="I366" s="369"/>
      <c r="J366" s="369"/>
      <c r="K366" s="369"/>
      <c r="L366" s="369"/>
      <c r="M366" s="369"/>
      <c r="N366" s="369"/>
      <c r="O366" s="369"/>
      <c r="P366" s="369"/>
      <c r="Q366" s="369"/>
      <c r="R366" s="369"/>
      <c r="S366" s="217">
        <f t="shared" si="32"/>
        <v>0</v>
      </c>
      <c r="T366" s="369"/>
      <c r="U366" s="369"/>
      <c r="V366" s="369"/>
      <c r="W366" s="369"/>
      <c r="X366" s="369"/>
      <c r="Y366" s="369"/>
      <c r="Z366" s="369"/>
      <c r="AA366" s="369"/>
      <c r="AB366" s="369"/>
      <c r="AC366" s="369"/>
      <c r="AD366" s="369"/>
      <c r="AE366" s="369"/>
      <c r="AF366" s="369"/>
      <c r="AG366" s="369"/>
      <c r="AH366" s="369"/>
      <c r="AI366" s="369"/>
      <c r="AJ366" s="369"/>
      <c r="AK366" s="369"/>
      <c r="AL366" s="369"/>
      <c r="AM366" s="369"/>
      <c r="AN366" s="369"/>
      <c r="AO366" s="369"/>
      <c r="AP366" s="369"/>
      <c r="AQ366" s="369"/>
      <c r="AR366" s="369"/>
      <c r="AS366" s="168">
        <f t="shared" si="33"/>
        <v>0</v>
      </c>
      <c r="AT366" s="369"/>
      <c r="AU366" s="369"/>
      <c r="AV366" s="388"/>
      <c r="AW366" s="368"/>
      <c r="AX366" s="369"/>
      <c r="AY366" s="369"/>
      <c r="AZ366" s="369"/>
      <c r="BA366" s="369"/>
      <c r="BB366" s="369"/>
      <c r="BC366" s="369"/>
      <c r="BD366" s="484"/>
    </row>
    <row r="367" spans="1:56" s="490" customFormat="1" ht="78.75" outlineLevel="1" x14ac:dyDescent="0.25">
      <c r="A367" s="485">
        <v>42.1</v>
      </c>
      <c r="B367" s="417" t="s">
        <v>561</v>
      </c>
      <c r="C367" s="382" t="s">
        <v>53</v>
      </c>
      <c r="D367" s="418"/>
      <c r="E367" s="418"/>
      <c r="F367" s="418"/>
      <c r="G367" s="429">
        <v>26</v>
      </c>
      <c r="H367" s="487"/>
      <c r="I367" s="487"/>
      <c r="J367" s="487"/>
      <c r="K367" s="488"/>
      <c r="L367" s="485"/>
      <c r="M367" s="485"/>
      <c r="N367" s="485"/>
      <c r="O367" s="547" t="s">
        <v>651</v>
      </c>
      <c r="P367" s="217"/>
      <c r="Q367" s="217"/>
      <c r="R367" s="217"/>
      <c r="S367" s="217">
        <f t="shared" si="32"/>
        <v>0</v>
      </c>
      <c r="T367" s="217"/>
      <c r="U367" s="217"/>
      <c r="V367" s="217"/>
      <c r="W367" s="217"/>
      <c r="X367" s="429"/>
      <c r="Y367" s="429">
        <v>26</v>
      </c>
      <c r="Z367" s="217"/>
      <c r="AA367" s="217"/>
      <c r="AB367" s="217"/>
      <c r="AC367" s="218"/>
      <c r="AD367" s="219"/>
      <c r="AE367" s="219"/>
      <c r="AF367" s="219"/>
      <c r="AG367" s="219"/>
      <c r="AH367" s="219"/>
      <c r="AI367" s="219"/>
      <c r="AJ367" s="219"/>
      <c r="AK367" s="219"/>
      <c r="AL367" s="219"/>
      <c r="AM367" s="219"/>
      <c r="AN367" s="219"/>
      <c r="AO367" s="217"/>
      <c r="AP367" s="217"/>
      <c r="AQ367" s="217"/>
      <c r="AR367" s="217"/>
      <c r="AS367" s="168">
        <f t="shared" si="33"/>
        <v>0</v>
      </c>
      <c r="AT367" s="217"/>
      <c r="AU367" s="217"/>
      <c r="AV367" s="405"/>
      <c r="AW367" s="429"/>
      <c r="AX367" s="549">
        <v>26</v>
      </c>
      <c r="AY367" s="217"/>
      <c r="AZ367" s="217"/>
      <c r="BA367" s="217"/>
      <c r="BB367" s="217"/>
      <c r="BC367" s="483"/>
      <c r="BD367" s="484"/>
    </row>
    <row r="368" spans="1:56" s="364" customFormat="1" ht="15.75" outlineLevel="1" x14ac:dyDescent="0.25">
      <c r="A368" s="369">
        <v>43</v>
      </c>
      <c r="B368" s="369" t="s">
        <v>452</v>
      </c>
      <c r="C368" s="368" t="s">
        <v>52</v>
      </c>
      <c r="D368" s="369"/>
      <c r="E368" s="369"/>
      <c r="F368" s="369"/>
      <c r="G368" s="368">
        <v>275</v>
      </c>
      <c r="H368" s="369"/>
      <c r="I368" s="369"/>
      <c r="J368" s="369"/>
      <c r="K368" s="369"/>
      <c r="L368" s="369"/>
      <c r="M368" s="369"/>
      <c r="N368" s="369"/>
      <c r="O368" s="369"/>
      <c r="P368" s="369"/>
      <c r="Q368" s="369"/>
      <c r="R368" s="369"/>
      <c r="S368" s="217">
        <f t="shared" si="32"/>
        <v>0</v>
      </c>
      <c r="T368" s="369"/>
      <c r="U368" s="369"/>
      <c r="V368" s="369"/>
      <c r="W368" s="369"/>
      <c r="X368" s="369"/>
      <c r="Y368" s="369"/>
      <c r="Z368" s="369"/>
      <c r="AA368" s="369"/>
      <c r="AB368" s="369"/>
      <c r="AC368" s="369"/>
      <c r="AD368" s="369"/>
      <c r="AE368" s="369"/>
      <c r="AF368" s="369"/>
      <c r="AG368" s="369"/>
      <c r="AH368" s="369"/>
      <c r="AI368" s="369"/>
      <c r="AJ368" s="369"/>
      <c r="AK368" s="369"/>
      <c r="AL368" s="369"/>
      <c r="AM368" s="369"/>
      <c r="AN368" s="369"/>
      <c r="AO368" s="369"/>
      <c r="AP368" s="369"/>
      <c r="AQ368" s="369"/>
      <c r="AR368" s="369"/>
      <c r="AS368" s="168">
        <f t="shared" si="33"/>
        <v>0</v>
      </c>
      <c r="AT368" s="369"/>
      <c r="AU368" s="369"/>
      <c r="AV368" s="388"/>
      <c r="AW368" s="368"/>
      <c r="AX368" s="369"/>
      <c r="AY368" s="369"/>
      <c r="AZ368" s="369"/>
      <c r="BA368" s="369"/>
      <c r="BB368" s="369"/>
      <c r="BC368" s="369"/>
      <c r="BD368" s="484"/>
    </row>
    <row r="369" spans="1:56" s="490" customFormat="1" ht="267.75" outlineLevel="1" x14ac:dyDescent="0.25">
      <c r="A369" s="485">
        <v>43.1</v>
      </c>
      <c r="B369" s="417" t="s">
        <v>562</v>
      </c>
      <c r="C369" s="382" t="s">
        <v>53</v>
      </c>
      <c r="D369" s="418"/>
      <c r="E369" s="418"/>
      <c r="F369" s="418"/>
      <c r="G369" s="420">
        <v>275</v>
      </c>
      <c r="H369" s="487"/>
      <c r="I369" s="487"/>
      <c r="J369" s="487"/>
      <c r="K369" s="488"/>
      <c r="L369" s="485"/>
      <c r="M369" s="485"/>
      <c r="N369" s="485"/>
      <c r="O369" s="547" t="s">
        <v>748</v>
      </c>
      <c r="P369" s="217"/>
      <c r="Q369" s="217"/>
      <c r="R369" s="217"/>
      <c r="S369" s="217">
        <f t="shared" si="32"/>
        <v>0</v>
      </c>
      <c r="T369" s="217"/>
      <c r="U369" s="217"/>
      <c r="V369" s="217"/>
      <c r="W369" s="217"/>
      <c r="X369" s="420"/>
      <c r="Y369" s="420">
        <v>275</v>
      </c>
      <c r="Z369" s="217"/>
      <c r="AA369" s="217"/>
      <c r="AB369" s="217"/>
      <c r="AC369" s="218"/>
      <c r="AD369" s="219"/>
      <c r="AE369" s="219"/>
      <c r="AF369" s="219"/>
      <c r="AG369" s="219"/>
      <c r="AH369" s="219"/>
      <c r="AI369" s="219"/>
      <c r="AJ369" s="219"/>
      <c r="AK369" s="219"/>
      <c r="AL369" s="219"/>
      <c r="AM369" s="219"/>
      <c r="AN369" s="219"/>
      <c r="AO369" s="217"/>
      <c r="AP369" s="217"/>
      <c r="AQ369" s="217"/>
      <c r="AR369" s="217"/>
      <c r="AS369" s="168">
        <f t="shared" si="33"/>
        <v>0</v>
      </c>
      <c r="AT369" s="217"/>
      <c r="AU369" s="217"/>
      <c r="AV369" s="405"/>
      <c r="AW369" s="420"/>
      <c r="AX369" s="499">
        <v>275</v>
      </c>
      <c r="AY369" s="217"/>
      <c r="AZ369" s="217"/>
      <c r="BA369" s="217"/>
      <c r="BB369" s="217"/>
      <c r="BC369" s="483"/>
      <c r="BD369" s="484"/>
    </row>
    <row r="370" spans="1:56" s="364" customFormat="1" ht="31.5" outlineLevel="1" x14ac:dyDescent="0.25">
      <c r="A370" s="369">
        <v>44</v>
      </c>
      <c r="B370" s="369" t="s">
        <v>453</v>
      </c>
      <c r="C370" s="368" t="s">
        <v>52</v>
      </c>
      <c r="D370" s="369"/>
      <c r="E370" s="369"/>
      <c r="F370" s="369"/>
      <c r="G370" s="368">
        <v>30</v>
      </c>
      <c r="H370" s="369"/>
      <c r="I370" s="369"/>
      <c r="J370" s="369"/>
      <c r="K370" s="369"/>
      <c r="L370" s="369"/>
      <c r="M370" s="369"/>
      <c r="N370" s="369"/>
      <c r="O370" s="369"/>
      <c r="P370" s="369"/>
      <c r="Q370" s="369"/>
      <c r="R370" s="369"/>
      <c r="S370" s="217">
        <f t="shared" si="32"/>
        <v>0</v>
      </c>
      <c r="T370" s="369"/>
      <c r="U370" s="369"/>
      <c r="V370" s="369"/>
      <c r="W370" s="369"/>
      <c r="X370" s="369"/>
      <c r="Y370" s="369"/>
      <c r="Z370" s="369"/>
      <c r="AA370" s="369"/>
      <c r="AB370" s="369"/>
      <c r="AC370" s="369"/>
      <c r="AD370" s="369"/>
      <c r="AE370" s="369"/>
      <c r="AF370" s="369"/>
      <c r="AG370" s="369"/>
      <c r="AH370" s="369"/>
      <c r="AI370" s="369"/>
      <c r="AJ370" s="369"/>
      <c r="AK370" s="369"/>
      <c r="AL370" s="369"/>
      <c r="AM370" s="369"/>
      <c r="AN370" s="369"/>
      <c r="AO370" s="369"/>
      <c r="AP370" s="369"/>
      <c r="AQ370" s="369"/>
      <c r="AR370" s="369"/>
      <c r="AS370" s="168">
        <f t="shared" si="33"/>
        <v>0</v>
      </c>
      <c r="AT370" s="369"/>
      <c r="AU370" s="369"/>
      <c r="AV370" s="388"/>
      <c r="AW370" s="368"/>
      <c r="AX370" s="369"/>
      <c r="AY370" s="369"/>
      <c r="AZ370" s="369"/>
      <c r="BA370" s="369"/>
      <c r="BB370" s="369"/>
      <c r="BC370" s="369"/>
      <c r="BD370" s="484"/>
    </row>
    <row r="371" spans="1:56" s="490" customFormat="1" ht="78.75" outlineLevel="1" x14ac:dyDescent="0.25">
      <c r="A371" s="485">
        <v>44.1</v>
      </c>
      <c r="B371" s="421" t="s">
        <v>454</v>
      </c>
      <c r="C371" s="382" t="s">
        <v>53</v>
      </c>
      <c r="D371" s="418"/>
      <c r="E371" s="418"/>
      <c r="F371" s="418"/>
      <c r="G371" s="420">
        <v>30</v>
      </c>
      <c r="H371" s="487"/>
      <c r="I371" s="487"/>
      <c r="J371" s="487"/>
      <c r="K371" s="488"/>
      <c r="L371" s="485"/>
      <c r="M371" s="485"/>
      <c r="N371" s="485"/>
      <c r="O371" s="547" t="s">
        <v>652</v>
      </c>
      <c r="P371" s="217"/>
      <c r="Q371" s="217"/>
      <c r="R371" s="217"/>
      <c r="S371" s="217">
        <f t="shared" si="32"/>
        <v>0</v>
      </c>
      <c r="T371" s="217"/>
      <c r="U371" s="217"/>
      <c r="V371" s="217"/>
      <c r="W371" s="217"/>
      <c r="X371" s="420"/>
      <c r="Y371" s="420">
        <v>30</v>
      </c>
      <c r="Z371" s="217"/>
      <c r="AA371" s="217"/>
      <c r="AB371" s="217"/>
      <c r="AC371" s="218"/>
      <c r="AD371" s="219"/>
      <c r="AE371" s="219"/>
      <c r="AF371" s="219"/>
      <c r="AG371" s="219"/>
      <c r="AH371" s="219"/>
      <c r="AI371" s="219"/>
      <c r="AJ371" s="219"/>
      <c r="AK371" s="219"/>
      <c r="AL371" s="219"/>
      <c r="AM371" s="219"/>
      <c r="AN371" s="219"/>
      <c r="AO371" s="217"/>
      <c r="AP371" s="217"/>
      <c r="AQ371" s="217"/>
      <c r="AR371" s="217"/>
      <c r="AS371" s="168">
        <f t="shared" si="33"/>
        <v>0</v>
      </c>
      <c r="AT371" s="217"/>
      <c r="AU371" s="217"/>
      <c r="AV371" s="405"/>
      <c r="AW371" s="420"/>
      <c r="AX371" s="499">
        <v>30</v>
      </c>
      <c r="AY371" s="217"/>
      <c r="AZ371" s="217"/>
      <c r="BA371" s="217"/>
      <c r="BB371" s="217"/>
      <c r="BC371" s="483"/>
      <c r="BD371" s="484"/>
    </row>
    <row r="372" spans="1:56" s="364" customFormat="1" ht="31.5" outlineLevel="1" x14ac:dyDescent="0.25">
      <c r="A372" s="369">
        <v>45</v>
      </c>
      <c r="B372" s="369" t="s">
        <v>653</v>
      </c>
      <c r="C372" s="368" t="s">
        <v>52</v>
      </c>
      <c r="D372" s="369"/>
      <c r="E372" s="369"/>
      <c r="F372" s="369"/>
      <c r="G372" s="368">
        <v>70</v>
      </c>
      <c r="H372" s="369"/>
      <c r="I372" s="369"/>
      <c r="J372" s="369"/>
      <c r="K372" s="369"/>
      <c r="L372" s="369"/>
      <c r="M372" s="369"/>
      <c r="N372" s="369"/>
      <c r="O372" s="369"/>
      <c r="P372" s="369"/>
      <c r="Q372" s="369"/>
      <c r="R372" s="369"/>
      <c r="S372" s="217">
        <f t="shared" si="32"/>
        <v>0</v>
      </c>
      <c r="T372" s="369"/>
      <c r="U372" s="369"/>
      <c r="V372" s="369"/>
      <c r="W372" s="369"/>
      <c r="X372" s="369"/>
      <c r="Y372" s="369"/>
      <c r="Z372" s="369"/>
      <c r="AA372" s="369"/>
      <c r="AB372" s="369"/>
      <c r="AC372" s="369"/>
      <c r="AD372" s="369"/>
      <c r="AE372" s="369"/>
      <c r="AF372" s="369"/>
      <c r="AG372" s="369"/>
      <c r="AH372" s="369"/>
      <c r="AI372" s="369"/>
      <c r="AJ372" s="369"/>
      <c r="AK372" s="369"/>
      <c r="AL372" s="369"/>
      <c r="AM372" s="369"/>
      <c r="AN372" s="369"/>
      <c r="AO372" s="369"/>
      <c r="AP372" s="369"/>
      <c r="AQ372" s="369"/>
      <c r="AR372" s="369"/>
      <c r="AS372" s="168">
        <f t="shared" si="33"/>
        <v>0</v>
      </c>
      <c r="AT372" s="369"/>
      <c r="AU372" s="369"/>
      <c r="AV372" s="388"/>
      <c r="AW372" s="368"/>
      <c r="AX372" s="369"/>
      <c r="AY372" s="369"/>
      <c r="AZ372" s="369"/>
      <c r="BA372" s="369"/>
      <c r="BB372" s="369"/>
      <c r="BC372" s="369"/>
      <c r="BD372" s="484"/>
    </row>
    <row r="373" spans="1:56" s="490" customFormat="1" ht="126" outlineLevel="1" x14ac:dyDescent="0.25">
      <c r="A373" s="485">
        <v>45.1</v>
      </c>
      <c r="B373" s="417" t="s">
        <v>563</v>
      </c>
      <c r="C373" s="382" t="s">
        <v>53</v>
      </c>
      <c r="D373" s="418"/>
      <c r="E373" s="418"/>
      <c r="F373" s="418"/>
      <c r="G373" s="420">
        <v>70</v>
      </c>
      <c r="H373" s="487"/>
      <c r="I373" s="487"/>
      <c r="J373" s="487"/>
      <c r="K373" s="488"/>
      <c r="L373" s="485"/>
      <c r="M373" s="485"/>
      <c r="N373" s="485"/>
      <c r="O373" s="547" t="s">
        <v>654</v>
      </c>
      <c r="P373" s="217"/>
      <c r="Q373" s="217"/>
      <c r="R373" s="217"/>
      <c r="S373" s="217">
        <f t="shared" si="32"/>
        <v>0</v>
      </c>
      <c r="T373" s="217"/>
      <c r="U373" s="217"/>
      <c r="V373" s="217"/>
      <c r="W373" s="217"/>
      <c r="X373" s="420"/>
      <c r="Y373" s="420">
        <v>70</v>
      </c>
      <c r="Z373" s="217"/>
      <c r="AA373" s="217"/>
      <c r="AB373" s="217"/>
      <c r="AC373" s="218"/>
      <c r="AD373" s="219"/>
      <c r="AE373" s="219"/>
      <c r="AF373" s="219"/>
      <c r="AG373" s="219"/>
      <c r="AH373" s="219"/>
      <c r="AI373" s="219"/>
      <c r="AJ373" s="219"/>
      <c r="AK373" s="219"/>
      <c r="AL373" s="219"/>
      <c r="AM373" s="219"/>
      <c r="AN373" s="219"/>
      <c r="AO373" s="217"/>
      <c r="AP373" s="217"/>
      <c r="AQ373" s="217"/>
      <c r="AR373" s="217"/>
      <c r="AS373" s="168">
        <f t="shared" si="33"/>
        <v>0</v>
      </c>
      <c r="AT373" s="217"/>
      <c r="AU373" s="217"/>
      <c r="AV373" s="405"/>
      <c r="AW373" s="420"/>
      <c r="AX373" s="499">
        <v>70</v>
      </c>
      <c r="AY373" s="217"/>
      <c r="AZ373" s="217"/>
      <c r="BA373" s="217"/>
      <c r="BB373" s="217"/>
      <c r="BC373" s="483"/>
      <c r="BD373" s="484"/>
    </row>
    <row r="374" spans="1:56" s="364" customFormat="1" ht="15.75" outlineLevel="1" x14ac:dyDescent="0.25">
      <c r="A374" s="369">
        <v>46</v>
      </c>
      <c r="B374" s="369" t="s">
        <v>455</v>
      </c>
      <c r="C374" s="368" t="s">
        <v>52</v>
      </c>
      <c r="D374" s="369"/>
      <c r="E374" s="369"/>
      <c r="F374" s="369"/>
      <c r="G374" s="368">
        <v>35</v>
      </c>
      <c r="H374" s="369"/>
      <c r="I374" s="369"/>
      <c r="J374" s="369"/>
      <c r="K374" s="369"/>
      <c r="L374" s="369"/>
      <c r="M374" s="369"/>
      <c r="N374" s="369"/>
      <c r="O374" s="369"/>
      <c r="P374" s="369"/>
      <c r="Q374" s="369"/>
      <c r="R374" s="369"/>
      <c r="S374" s="217">
        <f t="shared" si="32"/>
        <v>0</v>
      </c>
      <c r="T374" s="369"/>
      <c r="U374" s="369"/>
      <c r="V374" s="369"/>
      <c r="W374" s="369"/>
      <c r="X374" s="369"/>
      <c r="Y374" s="369"/>
      <c r="Z374" s="369"/>
      <c r="AA374" s="369"/>
      <c r="AB374" s="369"/>
      <c r="AC374" s="369"/>
      <c r="AD374" s="369"/>
      <c r="AE374" s="369"/>
      <c r="AF374" s="369"/>
      <c r="AG374" s="369"/>
      <c r="AH374" s="369"/>
      <c r="AI374" s="369"/>
      <c r="AJ374" s="369"/>
      <c r="AK374" s="369"/>
      <c r="AL374" s="369"/>
      <c r="AM374" s="369"/>
      <c r="AN374" s="369"/>
      <c r="AO374" s="369"/>
      <c r="AP374" s="369"/>
      <c r="AQ374" s="369"/>
      <c r="AR374" s="369"/>
      <c r="AS374" s="168">
        <f t="shared" si="33"/>
        <v>0</v>
      </c>
      <c r="AT374" s="369"/>
      <c r="AU374" s="369"/>
      <c r="AV374" s="388"/>
      <c r="AW374" s="368"/>
      <c r="AX374" s="369"/>
      <c r="AY374" s="369"/>
      <c r="AZ374" s="369"/>
      <c r="BA374" s="369"/>
      <c r="BB374" s="369"/>
      <c r="BC374" s="369"/>
      <c r="BD374" s="484"/>
    </row>
    <row r="375" spans="1:56" s="490" customFormat="1" ht="47.25" outlineLevel="1" x14ac:dyDescent="0.25">
      <c r="A375" s="485">
        <v>46.1</v>
      </c>
      <c r="B375" s="417" t="s">
        <v>564</v>
      </c>
      <c r="C375" s="382" t="s">
        <v>53</v>
      </c>
      <c r="D375" s="418"/>
      <c r="E375" s="418"/>
      <c r="F375" s="418"/>
      <c r="G375" s="420">
        <v>35</v>
      </c>
      <c r="H375" s="487"/>
      <c r="I375" s="487"/>
      <c r="J375" s="487"/>
      <c r="K375" s="488"/>
      <c r="L375" s="485"/>
      <c r="M375" s="485"/>
      <c r="N375" s="485"/>
      <c r="O375" s="547" t="s">
        <v>655</v>
      </c>
      <c r="P375" s="217"/>
      <c r="Q375" s="217"/>
      <c r="R375" s="217"/>
      <c r="S375" s="217">
        <f t="shared" si="32"/>
        <v>0</v>
      </c>
      <c r="T375" s="217"/>
      <c r="U375" s="217"/>
      <c r="V375" s="217"/>
      <c r="W375" s="217"/>
      <c r="X375" s="217"/>
      <c r="Y375" s="420"/>
      <c r="Z375" s="420">
        <v>35</v>
      </c>
      <c r="AA375" s="217"/>
      <c r="AB375" s="217"/>
      <c r="AC375" s="218"/>
      <c r="AD375" s="219"/>
      <c r="AE375" s="219"/>
      <c r="AF375" s="219"/>
      <c r="AG375" s="219"/>
      <c r="AH375" s="219"/>
      <c r="AI375" s="219"/>
      <c r="AJ375" s="219"/>
      <c r="AK375" s="219"/>
      <c r="AL375" s="219"/>
      <c r="AM375" s="219"/>
      <c r="AN375" s="219"/>
      <c r="AO375" s="217"/>
      <c r="AP375" s="217"/>
      <c r="AQ375" s="217"/>
      <c r="AR375" s="217"/>
      <c r="AS375" s="168">
        <f t="shared" si="33"/>
        <v>0</v>
      </c>
      <c r="AT375" s="217"/>
      <c r="AU375" s="217"/>
      <c r="AV375" s="405"/>
      <c r="AW375" s="409"/>
      <c r="AX375" s="420"/>
      <c r="AY375" s="499">
        <v>35</v>
      </c>
      <c r="AZ375" s="217"/>
      <c r="BA375" s="217"/>
      <c r="BB375" s="217"/>
      <c r="BC375" s="483"/>
      <c r="BD375" s="484"/>
    </row>
    <row r="376" spans="1:56" s="364" customFormat="1" ht="31.5" outlineLevel="1" x14ac:dyDescent="0.25">
      <c r="A376" s="369">
        <v>47</v>
      </c>
      <c r="B376" s="369" t="s">
        <v>456</v>
      </c>
      <c r="C376" s="368" t="s">
        <v>52</v>
      </c>
      <c r="D376" s="369"/>
      <c r="E376" s="369"/>
      <c r="F376" s="369"/>
      <c r="G376" s="368">
        <v>40</v>
      </c>
      <c r="H376" s="369"/>
      <c r="I376" s="369"/>
      <c r="J376" s="369"/>
      <c r="K376" s="369"/>
      <c r="L376" s="369"/>
      <c r="M376" s="369"/>
      <c r="N376" s="369"/>
      <c r="O376" s="369"/>
      <c r="P376" s="369"/>
      <c r="Q376" s="369"/>
      <c r="R376" s="369"/>
      <c r="S376" s="217">
        <f t="shared" si="32"/>
        <v>0</v>
      </c>
      <c r="T376" s="369"/>
      <c r="U376" s="369"/>
      <c r="V376" s="369"/>
      <c r="W376" s="369"/>
      <c r="X376" s="369"/>
      <c r="Y376" s="369"/>
      <c r="Z376" s="369"/>
      <c r="AA376" s="369"/>
      <c r="AB376" s="369"/>
      <c r="AC376" s="369"/>
      <c r="AD376" s="369"/>
      <c r="AE376" s="369"/>
      <c r="AF376" s="369"/>
      <c r="AG376" s="369"/>
      <c r="AH376" s="369"/>
      <c r="AI376" s="369"/>
      <c r="AJ376" s="369"/>
      <c r="AK376" s="369"/>
      <c r="AL376" s="369"/>
      <c r="AM376" s="369"/>
      <c r="AN376" s="369"/>
      <c r="AO376" s="369"/>
      <c r="AP376" s="369"/>
      <c r="AQ376" s="369"/>
      <c r="AR376" s="369"/>
      <c r="AS376" s="168">
        <f t="shared" si="33"/>
        <v>0</v>
      </c>
      <c r="AT376" s="369"/>
      <c r="AU376" s="369"/>
      <c r="AV376" s="388"/>
      <c r="AW376" s="368"/>
      <c r="AX376" s="369"/>
      <c r="AY376" s="369"/>
      <c r="AZ376" s="369"/>
      <c r="BA376" s="369"/>
      <c r="BB376" s="369"/>
      <c r="BC376" s="369"/>
      <c r="BD376" s="484"/>
    </row>
    <row r="377" spans="1:56" s="490" customFormat="1" ht="409.5" outlineLevel="1" x14ac:dyDescent="0.25">
      <c r="A377" s="485">
        <v>47.1</v>
      </c>
      <c r="B377" s="417" t="s">
        <v>565</v>
      </c>
      <c r="C377" s="382" t="s">
        <v>53</v>
      </c>
      <c r="D377" s="418"/>
      <c r="E377" s="418"/>
      <c r="F377" s="418"/>
      <c r="G377" s="420">
        <v>40</v>
      </c>
      <c r="H377" s="487"/>
      <c r="I377" s="487"/>
      <c r="J377" s="487"/>
      <c r="K377" s="488"/>
      <c r="L377" s="485"/>
      <c r="M377" s="485"/>
      <c r="N377" s="485"/>
      <c r="O377" s="547" t="s">
        <v>656</v>
      </c>
      <c r="P377" s="217"/>
      <c r="Q377" s="217"/>
      <c r="R377" s="217"/>
      <c r="S377" s="217">
        <f t="shared" si="32"/>
        <v>0</v>
      </c>
      <c r="T377" s="217"/>
      <c r="U377" s="217"/>
      <c r="V377" s="217"/>
      <c r="W377" s="217"/>
      <c r="X377" s="217"/>
      <c r="Y377" s="420"/>
      <c r="Z377" s="420">
        <v>40</v>
      </c>
      <c r="AA377" s="217"/>
      <c r="AB377" s="217"/>
      <c r="AC377" s="218"/>
      <c r="AD377" s="219"/>
      <c r="AE377" s="219"/>
      <c r="AF377" s="219"/>
      <c r="AG377" s="219"/>
      <c r="AH377" s="219"/>
      <c r="AI377" s="219"/>
      <c r="AJ377" s="219"/>
      <c r="AK377" s="219"/>
      <c r="AL377" s="219"/>
      <c r="AM377" s="219"/>
      <c r="AN377" s="219"/>
      <c r="AO377" s="217"/>
      <c r="AP377" s="217"/>
      <c r="AQ377" s="217"/>
      <c r="AR377" s="217"/>
      <c r="AS377" s="168">
        <f t="shared" si="33"/>
        <v>0</v>
      </c>
      <c r="AT377" s="217"/>
      <c r="AU377" s="217"/>
      <c r="AV377" s="405"/>
      <c r="AW377" s="409"/>
      <c r="AX377" s="420"/>
      <c r="AY377" s="499">
        <v>40</v>
      </c>
      <c r="AZ377" s="217"/>
      <c r="BA377" s="217"/>
      <c r="BB377" s="217"/>
      <c r="BC377" s="483"/>
      <c r="BD377" s="484"/>
    </row>
    <row r="378" spans="1:56" s="364" customFormat="1" ht="47.25" outlineLevel="1" x14ac:dyDescent="0.25">
      <c r="A378" s="369">
        <v>48</v>
      </c>
      <c r="B378" s="369" t="s">
        <v>457</v>
      </c>
      <c r="C378" s="368" t="s">
        <v>52</v>
      </c>
      <c r="D378" s="369"/>
      <c r="E378" s="369"/>
      <c r="F378" s="369"/>
      <c r="G378" s="368">
        <v>50</v>
      </c>
      <c r="H378" s="369"/>
      <c r="I378" s="369"/>
      <c r="J378" s="369"/>
      <c r="K378" s="369"/>
      <c r="L378" s="369"/>
      <c r="M378" s="369"/>
      <c r="N378" s="369"/>
      <c r="O378" s="369"/>
      <c r="P378" s="369"/>
      <c r="Q378" s="369"/>
      <c r="R378" s="369"/>
      <c r="S378" s="217">
        <f t="shared" si="32"/>
        <v>0</v>
      </c>
      <c r="T378" s="369"/>
      <c r="U378" s="369"/>
      <c r="V378" s="369"/>
      <c r="W378" s="369"/>
      <c r="X378" s="369"/>
      <c r="Y378" s="369"/>
      <c r="Z378" s="369"/>
      <c r="AA378" s="369"/>
      <c r="AB378" s="369"/>
      <c r="AC378" s="369"/>
      <c r="AD378" s="369"/>
      <c r="AE378" s="369"/>
      <c r="AF378" s="369"/>
      <c r="AG378" s="369"/>
      <c r="AH378" s="369"/>
      <c r="AI378" s="369"/>
      <c r="AJ378" s="369"/>
      <c r="AK378" s="369"/>
      <c r="AL378" s="369"/>
      <c r="AM378" s="369"/>
      <c r="AN378" s="369"/>
      <c r="AO378" s="369"/>
      <c r="AP378" s="369"/>
      <c r="AQ378" s="369"/>
      <c r="AR378" s="369"/>
      <c r="AS378" s="168">
        <f t="shared" si="33"/>
        <v>0</v>
      </c>
      <c r="AT378" s="369"/>
      <c r="AU378" s="369"/>
      <c r="AV378" s="388"/>
      <c r="AW378" s="368"/>
      <c r="AX378" s="369"/>
      <c r="AY378" s="369"/>
      <c r="AZ378" s="369"/>
      <c r="BA378" s="369"/>
      <c r="BB378" s="369"/>
      <c r="BC378" s="369"/>
      <c r="BD378" s="484"/>
    </row>
    <row r="379" spans="1:56" s="490" customFormat="1" ht="157.5" outlineLevel="1" x14ac:dyDescent="0.25">
      <c r="A379" s="485">
        <v>48.1</v>
      </c>
      <c r="B379" s="417" t="s">
        <v>566</v>
      </c>
      <c r="C379" s="382" t="s">
        <v>53</v>
      </c>
      <c r="D379" s="418"/>
      <c r="E379" s="418"/>
      <c r="F379" s="418"/>
      <c r="G379" s="420">
        <v>50</v>
      </c>
      <c r="H379" s="487"/>
      <c r="I379" s="487"/>
      <c r="J379" s="487"/>
      <c r="K379" s="488"/>
      <c r="L379" s="485"/>
      <c r="M379" s="485"/>
      <c r="N379" s="485"/>
      <c r="O379" s="547" t="s">
        <v>657</v>
      </c>
      <c r="P379" s="217"/>
      <c r="Q379" s="217"/>
      <c r="R379" s="217"/>
      <c r="S379" s="217">
        <f t="shared" si="32"/>
        <v>0</v>
      </c>
      <c r="T379" s="217"/>
      <c r="U379" s="217"/>
      <c r="V379" s="217"/>
      <c r="W379" s="217"/>
      <c r="X379" s="217"/>
      <c r="Y379" s="420"/>
      <c r="Z379" s="420">
        <v>50</v>
      </c>
      <c r="AA379" s="217"/>
      <c r="AB379" s="217"/>
      <c r="AC379" s="218"/>
      <c r="AD379" s="219"/>
      <c r="AE379" s="219"/>
      <c r="AF379" s="219"/>
      <c r="AG379" s="219"/>
      <c r="AH379" s="219"/>
      <c r="AI379" s="219"/>
      <c r="AJ379" s="219"/>
      <c r="AK379" s="219"/>
      <c r="AL379" s="219"/>
      <c r="AM379" s="219"/>
      <c r="AN379" s="219"/>
      <c r="AO379" s="217"/>
      <c r="AP379" s="217"/>
      <c r="AQ379" s="217"/>
      <c r="AR379" s="217"/>
      <c r="AS379" s="168">
        <f t="shared" si="33"/>
        <v>0</v>
      </c>
      <c r="AT379" s="217"/>
      <c r="AU379" s="217"/>
      <c r="AV379" s="405"/>
      <c r="AW379" s="409"/>
      <c r="AX379" s="420"/>
      <c r="AY379" s="499">
        <v>50</v>
      </c>
      <c r="AZ379" s="217"/>
      <c r="BA379" s="217"/>
      <c r="BB379" s="217"/>
      <c r="BC379" s="483"/>
      <c r="BD379" s="484"/>
    </row>
    <row r="380" spans="1:56" s="364" customFormat="1" ht="15.75" outlineLevel="1" x14ac:dyDescent="0.25">
      <c r="A380" s="369">
        <v>49</v>
      </c>
      <c r="B380" s="369" t="s">
        <v>458</v>
      </c>
      <c r="C380" s="368" t="s">
        <v>52</v>
      </c>
      <c r="D380" s="369"/>
      <c r="E380" s="369"/>
      <c r="F380" s="369"/>
      <c r="G380" s="368">
        <v>310</v>
      </c>
      <c r="H380" s="369"/>
      <c r="I380" s="369"/>
      <c r="J380" s="369"/>
      <c r="K380" s="369"/>
      <c r="L380" s="369"/>
      <c r="M380" s="369"/>
      <c r="N380" s="369"/>
      <c r="O380" s="369"/>
      <c r="P380" s="369"/>
      <c r="Q380" s="369"/>
      <c r="R380" s="369"/>
      <c r="S380" s="217">
        <f t="shared" si="32"/>
        <v>0</v>
      </c>
      <c r="T380" s="369"/>
      <c r="U380" s="369"/>
      <c r="V380" s="369"/>
      <c r="W380" s="369"/>
      <c r="X380" s="369"/>
      <c r="Y380" s="369"/>
      <c r="Z380" s="369"/>
      <c r="AA380" s="369"/>
      <c r="AB380" s="369"/>
      <c r="AC380" s="369"/>
      <c r="AD380" s="369"/>
      <c r="AE380" s="369"/>
      <c r="AF380" s="369"/>
      <c r="AG380" s="369"/>
      <c r="AH380" s="369"/>
      <c r="AI380" s="369"/>
      <c r="AJ380" s="369"/>
      <c r="AK380" s="369"/>
      <c r="AL380" s="369"/>
      <c r="AM380" s="369"/>
      <c r="AN380" s="369"/>
      <c r="AO380" s="369"/>
      <c r="AP380" s="369"/>
      <c r="AQ380" s="369"/>
      <c r="AR380" s="369"/>
      <c r="AS380" s="168">
        <f t="shared" si="33"/>
        <v>0</v>
      </c>
      <c r="AT380" s="369"/>
      <c r="AU380" s="369"/>
      <c r="AV380" s="388"/>
      <c r="AW380" s="368"/>
      <c r="AX380" s="369"/>
      <c r="AY380" s="369"/>
      <c r="AZ380" s="369"/>
      <c r="BA380" s="369"/>
      <c r="BB380" s="369"/>
      <c r="BC380" s="369"/>
      <c r="BD380" s="484"/>
    </row>
    <row r="381" spans="1:56" s="490" customFormat="1" ht="267.75" outlineLevel="1" x14ac:dyDescent="0.25">
      <c r="A381" s="485">
        <v>49.1</v>
      </c>
      <c r="B381" s="417" t="s">
        <v>567</v>
      </c>
      <c r="C381" s="382" t="s">
        <v>53</v>
      </c>
      <c r="D381" s="418"/>
      <c r="E381" s="418"/>
      <c r="F381" s="418"/>
      <c r="G381" s="420">
        <v>310</v>
      </c>
      <c r="H381" s="487"/>
      <c r="I381" s="487"/>
      <c r="J381" s="487"/>
      <c r="K381" s="488"/>
      <c r="L381" s="485"/>
      <c r="M381" s="485"/>
      <c r="N381" s="485"/>
      <c r="O381" s="547" t="s">
        <v>749</v>
      </c>
      <c r="P381" s="217"/>
      <c r="Q381" s="217"/>
      <c r="R381" s="217"/>
      <c r="S381" s="217">
        <f t="shared" si="32"/>
        <v>0</v>
      </c>
      <c r="T381" s="217"/>
      <c r="U381" s="217"/>
      <c r="V381" s="217"/>
      <c r="W381" s="217"/>
      <c r="X381" s="217"/>
      <c r="Y381" s="420"/>
      <c r="Z381" s="420">
        <v>310</v>
      </c>
      <c r="AA381" s="217"/>
      <c r="AB381" s="217"/>
      <c r="AC381" s="218"/>
      <c r="AD381" s="219"/>
      <c r="AE381" s="219"/>
      <c r="AF381" s="219"/>
      <c r="AG381" s="219"/>
      <c r="AH381" s="219"/>
      <c r="AI381" s="219"/>
      <c r="AJ381" s="219"/>
      <c r="AK381" s="219"/>
      <c r="AL381" s="219"/>
      <c r="AM381" s="219"/>
      <c r="AN381" s="219"/>
      <c r="AO381" s="217"/>
      <c r="AP381" s="217"/>
      <c r="AQ381" s="217"/>
      <c r="AR381" s="217"/>
      <c r="AS381" s="168">
        <f t="shared" si="33"/>
        <v>0</v>
      </c>
      <c r="AT381" s="217"/>
      <c r="AU381" s="217"/>
      <c r="AV381" s="405"/>
      <c r="AW381" s="409"/>
      <c r="AX381" s="420"/>
      <c r="AY381" s="499">
        <v>310</v>
      </c>
      <c r="AZ381" s="217"/>
      <c r="BA381" s="217"/>
      <c r="BB381" s="217"/>
      <c r="BC381" s="483"/>
      <c r="BD381" s="484"/>
    </row>
    <row r="382" spans="1:56" s="364" customFormat="1" ht="31.5" outlineLevel="1" x14ac:dyDescent="0.25">
      <c r="A382" s="369">
        <v>50</v>
      </c>
      <c r="B382" s="369" t="s">
        <v>658</v>
      </c>
      <c r="C382" s="368" t="s">
        <v>52</v>
      </c>
      <c r="D382" s="369"/>
      <c r="E382" s="369"/>
      <c r="F382" s="369"/>
      <c r="G382" s="368">
        <v>90</v>
      </c>
      <c r="H382" s="369"/>
      <c r="I382" s="369"/>
      <c r="J382" s="369"/>
      <c r="K382" s="369"/>
      <c r="L382" s="369"/>
      <c r="M382" s="369"/>
      <c r="N382" s="369"/>
      <c r="O382" s="369"/>
      <c r="P382" s="369"/>
      <c r="Q382" s="369"/>
      <c r="R382" s="369"/>
      <c r="S382" s="217">
        <f t="shared" si="32"/>
        <v>0</v>
      </c>
      <c r="T382" s="369"/>
      <c r="U382" s="369"/>
      <c r="V382" s="369"/>
      <c r="W382" s="369"/>
      <c r="X382" s="369"/>
      <c r="Y382" s="369"/>
      <c r="Z382" s="369"/>
      <c r="AA382" s="369"/>
      <c r="AB382" s="369"/>
      <c r="AC382" s="369"/>
      <c r="AD382" s="369"/>
      <c r="AE382" s="369"/>
      <c r="AF382" s="369"/>
      <c r="AG382" s="369"/>
      <c r="AH382" s="369"/>
      <c r="AI382" s="369"/>
      <c r="AJ382" s="369"/>
      <c r="AK382" s="369"/>
      <c r="AL382" s="369"/>
      <c r="AM382" s="369"/>
      <c r="AN382" s="369"/>
      <c r="AO382" s="369"/>
      <c r="AP382" s="369"/>
      <c r="AQ382" s="369"/>
      <c r="AR382" s="369"/>
      <c r="AS382" s="168">
        <f t="shared" si="33"/>
        <v>0</v>
      </c>
      <c r="AT382" s="369"/>
      <c r="AU382" s="369"/>
      <c r="AV382" s="388"/>
      <c r="AW382" s="368"/>
      <c r="AX382" s="369"/>
      <c r="AY382" s="369"/>
      <c r="AZ382" s="369"/>
      <c r="BA382" s="369"/>
      <c r="BB382" s="369"/>
      <c r="BC382" s="369"/>
      <c r="BD382" s="484"/>
    </row>
    <row r="383" spans="1:56" s="490" customFormat="1" ht="126" outlineLevel="1" x14ac:dyDescent="0.25">
      <c r="A383" s="485">
        <v>50.1</v>
      </c>
      <c r="B383" s="388" t="s">
        <v>563</v>
      </c>
      <c r="C383" s="382" t="s">
        <v>53</v>
      </c>
      <c r="D383" s="418"/>
      <c r="E383" s="418"/>
      <c r="F383" s="418"/>
      <c r="G383" s="420">
        <v>90</v>
      </c>
      <c r="H383" s="487"/>
      <c r="I383" s="487"/>
      <c r="J383" s="487"/>
      <c r="K383" s="488"/>
      <c r="L383" s="485"/>
      <c r="M383" s="485"/>
      <c r="N383" s="485"/>
      <c r="O383" s="547" t="s">
        <v>654</v>
      </c>
      <c r="P383" s="217"/>
      <c r="Q383" s="217"/>
      <c r="R383" s="217"/>
      <c r="S383" s="217">
        <f t="shared" si="32"/>
        <v>0</v>
      </c>
      <c r="T383" s="217"/>
      <c r="U383" s="217"/>
      <c r="V383" s="217"/>
      <c r="W383" s="217"/>
      <c r="X383" s="217"/>
      <c r="Y383" s="217"/>
      <c r="Z383" s="420"/>
      <c r="AA383" s="420">
        <v>90</v>
      </c>
      <c r="AB383" s="217"/>
      <c r="AC383" s="218"/>
      <c r="AD383" s="219"/>
      <c r="AE383" s="219"/>
      <c r="AF383" s="219"/>
      <c r="AG383" s="219"/>
      <c r="AH383" s="219"/>
      <c r="AI383" s="219"/>
      <c r="AJ383" s="219"/>
      <c r="AK383" s="219"/>
      <c r="AL383" s="219"/>
      <c r="AM383" s="219"/>
      <c r="AN383" s="219"/>
      <c r="AO383" s="217"/>
      <c r="AP383" s="217"/>
      <c r="AQ383" s="217"/>
      <c r="AR383" s="217"/>
      <c r="AS383" s="168">
        <f t="shared" si="33"/>
        <v>0</v>
      </c>
      <c r="AT383" s="217"/>
      <c r="AU383" s="217"/>
      <c r="AV383" s="405"/>
      <c r="AW383" s="409"/>
      <c r="AX383" s="217"/>
      <c r="AY383" s="420"/>
      <c r="AZ383" s="499">
        <v>90</v>
      </c>
      <c r="BA383" s="217"/>
      <c r="BB383" s="217"/>
      <c r="BC383" s="483"/>
      <c r="BD383" s="484"/>
    </row>
    <row r="384" spans="1:56" s="364" customFormat="1" ht="15.75" outlineLevel="1" x14ac:dyDescent="0.25">
      <c r="A384" s="369">
        <v>51</v>
      </c>
      <c r="B384" s="369" t="s">
        <v>459</v>
      </c>
      <c r="C384" s="368" t="s">
        <v>52</v>
      </c>
      <c r="D384" s="369"/>
      <c r="E384" s="369"/>
      <c r="F384" s="369"/>
      <c r="G384" s="368">
        <v>60</v>
      </c>
      <c r="H384" s="369"/>
      <c r="I384" s="369"/>
      <c r="J384" s="369"/>
      <c r="K384" s="369"/>
      <c r="L384" s="369"/>
      <c r="M384" s="369"/>
      <c r="N384" s="369"/>
      <c r="O384" s="369"/>
      <c r="P384" s="369"/>
      <c r="Q384" s="369"/>
      <c r="R384" s="369"/>
      <c r="S384" s="217">
        <f t="shared" si="32"/>
        <v>0</v>
      </c>
      <c r="T384" s="369"/>
      <c r="U384" s="369"/>
      <c r="V384" s="369"/>
      <c r="W384" s="369"/>
      <c r="X384" s="369"/>
      <c r="Y384" s="369"/>
      <c r="Z384" s="369"/>
      <c r="AA384" s="369"/>
      <c r="AB384" s="369"/>
      <c r="AC384" s="369"/>
      <c r="AD384" s="369"/>
      <c r="AE384" s="369"/>
      <c r="AF384" s="369"/>
      <c r="AG384" s="369"/>
      <c r="AH384" s="369"/>
      <c r="AI384" s="369"/>
      <c r="AJ384" s="369"/>
      <c r="AK384" s="369"/>
      <c r="AL384" s="369"/>
      <c r="AM384" s="369"/>
      <c r="AN384" s="369"/>
      <c r="AO384" s="369"/>
      <c r="AP384" s="369"/>
      <c r="AQ384" s="369"/>
      <c r="AR384" s="369"/>
      <c r="AS384" s="168">
        <f t="shared" si="33"/>
        <v>0</v>
      </c>
      <c r="AT384" s="369"/>
      <c r="AU384" s="369"/>
      <c r="AV384" s="388"/>
      <c r="AW384" s="368"/>
      <c r="AX384" s="369"/>
      <c r="AY384" s="369"/>
      <c r="AZ384" s="369"/>
      <c r="BA384" s="369"/>
      <c r="BB384" s="369"/>
      <c r="BC384" s="369"/>
      <c r="BD384" s="484"/>
    </row>
    <row r="385" spans="1:69" s="490" customFormat="1" ht="299.25" outlineLevel="1" x14ac:dyDescent="0.25">
      <c r="A385" s="485">
        <v>51.1</v>
      </c>
      <c r="B385" s="417" t="s">
        <v>568</v>
      </c>
      <c r="C385" s="382" t="s">
        <v>53</v>
      </c>
      <c r="D385" s="418"/>
      <c r="E385" s="418"/>
      <c r="F385" s="418"/>
      <c r="G385" s="420">
        <v>60</v>
      </c>
      <c r="H385" s="487"/>
      <c r="I385" s="487"/>
      <c r="J385" s="487"/>
      <c r="K385" s="488"/>
      <c r="L385" s="485"/>
      <c r="M385" s="485"/>
      <c r="N385" s="485"/>
      <c r="O385" s="547" t="s">
        <v>650</v>
      </c>
      <c r="P385" s="217"/>
      <c r="Q385" s="217"/>
      <c r="R385" s="217"/>
      <c r="S385" s="217">
        <f t="shared" si="32"/>
        <v>0</v>
      </c>
      <c r="T385" s="217"/>
      <c r="U385" s="217"/>
      <c r="V385" s="217"/>
      <c r="W385" s="217"/>
      <c r="X385" s="217"/>
      <c r="Y385" s="217"/>
      <c r="Z385" s="217"/>
      <c r="AA385" s="420"/>
      <c r="AB385" s="420">
        <v>60</v>
      </c>
      <c r="AC385" s="218"/>
      <c r="AD385" s="219"/>
      <c r="AE385" s="219"/>
      <c r="AF385" s="219"/>
      <c r="AG385" s="219"/>
      <c r="AH385" s="219"/>
      <c r="AI385" s="219"/>
      <c r="AJ385" s="219"/>
      <c r="AK385" s="219"/>
      <c r="AL385" s="219"/>
      <c r="AM385" s="219"/>
      <c r="AN385" s="219"/>
      <c r="AO385" s="217"/>
      <c r="AP385" s="217"/>
      <c r="AQ385" s="217"/>
      <c r="AR385" s="217"/>
      <c r="AS385" s="168">
        <f t="shared" si="33"/>
        <v>0</v>
      </c>
      <c r="AT385" s="217"/>
      <c r="AU385" s="217"/>
      <c r="AV385" s="405"/>
      <c r="AW385" s="409"/>
      <c r="AX385" s="217"/>
      <c r="AY385" s="217"/>
      <c r="AZ385" s="420"/>
      <c r="BA385" s="499">
        <v>60</v>
      </c>
      <c r="BB385" s="217"/>
      <c r="BC385" s="483"/>
      <c r="BD385" s="484"/>
    </row>
    <row r="386" spans="1:69" s="364" customFormat="1" ht="15.75" outlineLevel="1" x14ac:dyDescent="0.25">
      <c r="A386" s="369">
        <v>52</v>
      </c>
      <c r="B386" s="369" t="s">
        <v>659</v>
      </c>
      <c r="C386" s="368" t="s">
        <v>52</v>
      </c>
      <c r="D386" s="369"/>
      <c r="E386" s="369"/>
      <c r="F386" s="369"/>
      <c r="G386" s="368">
        <v>40</v>
      </c>
      <c r="H386" s="369"/>
      <c r="I386" s="369"/>
      <c r="J386" s="369"/>
      <c r="K386" s="369"/>
      <c r="L386" s="369"/>
      <c r="M386" s="369"/>
      <c r="N386" s="369"/>
      <c r="O386" s="369"/>
      <c r="P386" s="369"/>
      <c r="Q386" s="369"/>
      <c r="R386" s="369"/>
      <c r="S386" s="217">
        <f t="shared" si="32"/>
        <v>0</v>
      </c>
      <c r="T386" s="369"/>
      <c r="U386" s="369"/>
      <c r="V386" s="369"/>
      <c r="W386" s="369"/>
      <c r="X386" s="369"/>
      <c r="Y386" s="369"/>
      <c r="Z386" s="369"/>
      <c r="AA386" s="369"/>
      <c r="AB386" s="369"/>
      <c r="AC386" s="369"/>
      <c r="AD386" s="369"/>
      <c r="AE386" s="369"/>
      <c r="AF386" s="369"/>
      <c r="AG386" s="369"/>
      <c r="AH386" s="369"/>
      <c r="AI386" s="369"/>
      <c r="AJ386" s="369"/>
      <c r="AK386" s="369"/>
      <c r="AL386" s="369"/>
      <c r="AM386" s="369"/>
      <c r="AN386" s="369"/>
      <c r="AO386" s="369"/>
      <c r="AP386" s="369"/>
      <c r="AQ386" s="369"/>
      <c r="AR386" s="369"/>
      <c r="AS386" s="168">
        <f t="shared" si="33"/>
        <v>0</v>
      </c>
      <c r="AT386" s="369"/>
      <c r="AU386" s="369"/>
      <c r="AV386" s="388"/>
      <c r="AW386" s="368"/>
      <c r="AX386" s="369"/>
      <c r="AY386" s="369"/>
      <c r="AZ386" s="369"/>
      <c r="BA386" s="369"/>
      <c r="BB386" s="369"/>
      <c r="BC386" s="369"/>
      <c r="BD386" s="484"/>
    </row>
    <row r="387" spans="1:69" s="490" customFormat="1" ht="141.75" outlineLevel="1" x14ac:dyDescent="0.25">
      <c r="A387" s="485">
        <v>52.1</v>
      </c>
      <c r="B387" s="417" t="s">
        <v>569</v>
      </c>
      <c r="C387" s="382" t="s">
        <v>53</v>
      </c>
      <c r="D387" s="418"/>
      <c r="E387" s="418"/>
      <c r="F387" s="418"/>
      <c r="G387" s="420">
        <v>40</v>
      </c>
      <c r="H387" s="487"/>
      <c r="I387" s="487"/>
      <c r="J387" s="487"/>
      <c r="K387" s="488"/>
      <c r="L387" s="485"/>
      <c r="M387" s="485"/>
      <c r="N387" s="485"/>
      <c r="O387" s="547" t="s">
        <v>660</v>
      </c>
      <c r="P387" s="217"/>
      <c r="Q387" s="217"/>
      <c r="R387" s="217"/>
      <c r="S387" s="217">
        <f t="shared" si="32"/>
        <v>0</v>
      </c>
      <c r="T387" s="217"/>
      <c r="U387" s="217"/>
      <c r="V387" s="217"/>
      <c r="W387" s="217"/>
      <c r="X387" s="217"/>
      <c r="Y387" s="217"/>
      <c r="Z387" s="217"/>
      <c r="AA387" s="420">
        <v>40</v>
      </c>
      <c r="AB387" s="550"/>
      <c r="AC387" s="218"/>
      <c r="AD387" s="219"/>
      <c r="AE387" s="219"/>
      <c r="AF387" s="219"/>
      <c r="AG387" s="219"/>
      <c r="AH387" s="219"/>
      <c r="AI387" s="219"/>
      <c r="AJ387" s="219"/>
      <c r="AK387" s="219"/>
      <c r="AL387" s="219"/>
      <c r="AM387" s="219"/>
      <c r="AN387" s="219"/>
      <c r="AO387" s="217"/>
      <c r="AP387" s="217"/>
      <c r="AQ387" s="217"/>
      <c r="AR387" s="217"/>
      <c r="AS387" s="168">
        <f t="shared" si="33"/>
        <v>0</v>
      </c>
      <c r="AT387" s="217"/>
      <c r="AU387" s="217"/>
      <c r="AV387" s="405"/>
      <c r="AW387" s="409"/>
      <c r="AX387" s="217"/>
      <c r="AY387" s="217"/>
      <c r="AZ387" s="499">
        <v>40</v>
      </c>
      <c r="BA387" s="550"/>
      <c r="BB387" s="217"/>
      <c r="BC387" s="483"/>
      <c r="BD387" s="484"/>
    </row>
    <row r="388" spans="1:69" s="364" customFormat="1" ht="15.75" outlineLevel="1" x14ac:dyDescent="0.25">
      <c r="A388" s="369">
        <v>53</v>
      </c>
      <c r="B388" s="369" t="s">
        <v>661</v>
      </c>
      <c r="C388" s="368" t="s">
        <v>52</v>
      </c>
      <c r="D388" s="369"/>
      <c r="E388" s="369"/>
      <c r="F388" s="369"/>
      <c r="G388" s="368">
        <v>35</v>
      </c>
      <c r="H388" s="369"/>
      <c r="I388" s="369"/>
      <c r="J388" s="369"/>
      <c r="K388" s="369"/>
      <c r="L388" s="369"/>
      <c r="M388" s="369"/>
      <c r="N388" s="369"/>
      <c r="O388" s="369"/>
      <c r="P388" s="369"/>
      <c r="Q388" s="369"/>
      <c r="R388" s="369"/>
      <c r="S388" s="217">
        <f t="shared" si="32"/>
        <v>0</v>
      </c>
      <c r="T388" s="369"/>
      <c r="U388" s="369"/>
      <c r="V388" s="369"/>
      <c r="W388" s="369"/>
      <c r="X388" s="369"/>
      <c r="Y388" s="369"/>
      <c r="Z388" s="369"/>
      <c r="AA388" s="369"/>
      <c r="AB388" s="369"/>
      <c r="AC388" s="369"/>
      <c r="AD388" s="369"/>
      <c r="AE388" s="369"/>
      <c r="AF388" s="369"/>
      <c r="AG388" s="369"/>
      <c r="AH388" s="369"/>
      <c r="AI388" s="369"/>
      <c r="AJ388" s="369"/>
      <c r="AK388" s="369"/>
      <c r="AL388" s="369"/>
      <c r="AM388" s="369"/>
      <c r="AN388" s="369"/>
      <c r="AO388" s="369"/>
      <c r="AP388" s="369"/>
      <c r="AQ388" s="369"/>
      <c r="AR388" s="369"/>
      <c r="AS388" s="168">
        <f t="shared" si="33"/>
        <v>0</v>
      </c>
      <c r="AT388" s="369"/>
      <c r="AU388" s="369"/>
      <c r="AV388" s="388"/>
      <c r="AW388" s="368"/>
      <c r="AX388" s="369"/>
      <c r="AY388" s="369"/>
      <c r="AZ388" s="369"/>
      <c r="BA388" s="369"/>
      <c r="BB388" s="369"/>
      <c r="BC388" s="369"/>
      <c r="BD388" s="484"/>
    </row>
    <row r="389" spans="1:69" s="490" customFormat="1" ht="283.5" outlineLevel="1" x14ac:dyDescent="0.25">
      <c r="A389" s="485">
        <v>53.1</v>
      </c>
      <c r="B389" s="421" t="s">
        <v>570</v>
      </c>
      <c r="C389" s="382" t="s">
        <v>53</v>
      </c>
      <c r="D389" s="418"/>
      <c r="E389" s="418"/>
      <c r="F389" s="418"/>
      <c r="G389" s="420">
        <v>35</v>
      </c>
      <c r="H389" s="487"/>
      <c r="I389" s="487"/>
      <c r="J389" s="487"/>
      <c r="K389" s="488"/>
      <c r="L389" s="485"/>
      <c r="M389" s="485"/>
      <c r="N389" s="485"/>
      <c r="O389" s="547" t="s">
        <v>662</v>
      </c>
      <c r="P389" s="217"/>
      <c r="Q389" s="217"/>
      <c r="R389" s="217"/>
      <c r="S389" s="217">
        <f t="shared" si="32"/>
        <v>0</v>
      </c>
      <c r="T389" s="217"/>
      <c r="U389" s="217"/>
      <c r="V389" s="217"/>
      <c r="W389" s="217"/>
      <c r="X389" s="217"/>
      <c r="Y389" s="217"/>
      <c r="Z389" s="217"/>
      <c r="AA389" s="420"/>
      <c r="AB389" s="420">
        <v>35</v>
      </c>
      <c r="AC389" s="218"/>
      <c r="AD389" s="219"/>
      <c r="AE389" s="219"/>
      <c r="AF389" s="219"/>
      <c r="AG389" s="219"/>
      <c r="AH389" s="219"/>
      <c r="AI389" s="219"/>
      <c r="AJ389" s="219"/>
      <c r="AK389" s="219"/>
      <c r="AL389" s="219"/>
      <c r="AM389" s="219"/>
      <c r="AN389" s="219"/>
      <c r="AO389" s="217"/>
      <c r="AP389" s="217"/>
      <c r="AQ389" s="217"/>
      <c r="AR389" s="217"/>
      <c r="AS389" s="168">
        <f t="shared" si="33"/>
        <v>0</v>
      </c>
      <c r="AT389" s="217"/>
      <c r="AU389" s="217"/>
      <c r="AV389" s="405"/>
      <c r="AW389" s="409"/>
      <c r="AX389" s="217"/>
      <c r="AY389" s="217"/>
      <c r="AZ389" s="420"/>
      <c r="BA389" s="499">
        <v>35</v>
      </c>
      <c r="BB389" s="217"/>
      <c r="BC389" s="483"/>
      <c r="BD389" s="484"/>
    </row>
    <row r="390" spans="1:69" s="364" customFormat="1" ht="50.45" customHeight="1" outlineLevel="1" x14ac:dyDescent="0.25">
      <c r="A390" s="369">
        <v>54</v>
      </c>
      <c r="B390" s="369" t="s">
        <v>461</v>
      </c>
      <c r="C390" s="368" t="s">
        <v>52</v>
      </c>
      <c r="D390" s="369"/>
      <c r="E390" s="369"/>
      <c r="F390" s="369"/>
      <c r="G390" s="370">
        <f>+G391+G392</f>
        <v>1.9374419999999999</v>
      </c>
      <c r="H390" s="369"/>
      <c r="I390" s="369"/>
      <c r="J390" s="369"/>
      <c r="K390" s="369"/>
      <c r="L390" s="369"/>
      <c r="M390" s="369"/>
      <c r="N390" s="369"/>
      <c r="O390" s="369"/>
      <c r="P390" s="369"/>
      <c r="Q390" s="369"/>
      <c r="R390" s="369"/>
      <c r="S390" s="217">
        <f t="shared" si="32"/>
        <v>0</v>
      </c>
      <c r="T390" s="369"/>
      <c r="U390" s="369"/>
      <c r="V390" s="369"/>
      <c r="W390" s="369"/>
      <c r="X390" s="369"/>
      <c r="Y390" s="369"/>
      <c r="Z390" s="369"/>
      <c r="AA390" s="369"/>
      <c r="AB390" s="369"/>
      <c r="AC390" s="369"/>
      <c r="AD390" s="369"/>
      <c r="AE390" s="369"/>
      <c r="AF390" s="369"/>
      <c r="AG390" s="369"/>
      <c r="AH390" s="369"/>
      <c r="AI390" s="369"/>
      <c r="AJ390" s="369"/>
      <c r="AK390" s="369"/>
      <c r="AL390" s="369"/>
      <c r="AM390" s="369"/>
      <c r="AN390" s="369"/>
      <c r="AO390" s="369"/>
      <c r="AP390" s="369"/>
      <c r="AQ390" s="369"/>
      <c r="AR390" s="369"/>
      <c r="AS390" s="168">
        <f t="shared" si="33"/>
        <v>0</v>
      </c>
      <c r="AT390" s="369"/>
      <c r="AU390" s="369"/>
      <c r="AV390" s="388"/>
      <c r="AW390" s="368"/>
      <c r="AX390" s="369"/>
      <c r="AY390" s="369"/>
      <c r="AZ390" s="369"/>
      <c r="BA390" s="369"/>
      <c r="BB390" s="369"/>
      <c r="BC390" s="369"/>
      <c r="BD390" s="484"/>
    </row>
    <row r="391" spans="1:69" s="490" customFormat="1" ht="63" outlineLevel="1" x14ac:dyDescent="0.25">
      <c r="A391" s="485">
        <v>54.1</v>
      </c>
      <c r="B391" s="421" t="s">
        <v>462</v>
      </c>
      <c r="C391" s="382" t="s">
        <v>53</v>
      </c>
      <c r="D391" s="418"/>
      <c r="E391" s="418"/>
      <c r="F391" s="418"/>
      <c r="G391" s="551">
        <f>1.35*1.18</f>
        <v>1.593</v>
      </c>
      <c r="H391" s="487"/>
      <c r="I391" s="487"/>
      <c r="J391" s="487"/>
      <c r="K391" s="488"/>
      <c r="L391" s="485"/>
      <c r="M391" s="485"/>
      <c r="N391" s="485"/>
      <c r="O391" s="487"/>
      <c r="P391" s="217"/>
      <c r="Q391" s="217"/>
      <c r="R391" s="217"/>
      <c r="S391" s="217">
        <f t="shared" si="32"/>
        <v>0</v>
      </c>
      <c r="T391" s="217"/>
      <c r="U391" s="217"/>
      <c r="V391" s="217"/>
      <c r="W391" s="419"/>
      <c r="X391" s="217">
        <f>+G391</f>
        <v>1.593</v>
      </c>
      <c r="Y391" s="217"/>
      <c r="Z391" s="217"/>
      <c r="AA391" s="217"/>
      <c r="AB391" s="217"/>
      <c r="AC391" s="218"/>
      <c r="AD391" s="219"/>
      <c r="AE391" s="219"/>
      <c r="AF391" s="219"/>
      <c r="AG391" s="219"/>
      <c r="AH391" s="219"/>
      <c r="AI391" s="219"/>
      <c r="AJ391" s="219"/>
      <c r="AK391" s="219"/>
      <c r="AL391" s="219"/>
      <c r="AM391" s="219"/>
      <c r="AN391" s="219"/>
      <c r="AO391" s="217"/>
      <c r="AP391" s="217"/>
      <c r="AQ391" s="217"/>
      <c r="AR391" s="217"/>
      <c r="AS391" s="168">
        <f t="shared" si="33"/>
        <v>0</v>
      </c>
      <c r="AT391" s="217"/>
      <c r="AU391" s="217"/>
      <c r="AV391" s="405"/>
      <c r="AW391" s="552">
        <f>+X391</f>
        <v>1.593</v>
      </c>
      <c r="AX391" s="217"/>
      <c r="AY391" s="217"/>
      <c r="AZ391" s="217"/>
      <c r="BA391" s="217"/>
      <c r="BB391" s="377"/>
      <c r="BC391" s="483"/>
      <c r="BD391" s="484"/>
    </row>
    <row r="392" spans="1:69" s="557" customFormat="1" ht="47.25" outlineLevel="1" x14ac:dyDescent="0.25">
      <c r="A392" s="485">
        <v>54.2</v>
      </c>
      <c r="B392" s="421" t="s">
        <v>463</v>
      </c>
      <c r="C392" s="382" t="s">
        <v>53</v>
      </c>
      <c r="D392" s="485"/>
      <c r="E392" s="488"/>
      <c r="F392" s="488"/>
      <c r="G392" s="551">
        <f>0.2919*1.18</f>
        <v>0.34444199999999997</v>
      </c>
      <c r="H392" s="487"/>
      <c r="I392" s="553"/>
      <c r="J392" s="553"/>
      <c r="K392" s="554"/>
      <c r="L392" s="555"/>
      <c r="M392" s="555"/>
      <c r="N392" s="555"/>
      <c r="O392" s="553"/>
      <c r="P392" s="217"/>
      <c r="Q392" s="217"/>
      <c r="R392" s="217"/>
      <c r="S392" s="217">
        <f t="shared" si="32"/>
        <v>0</v>
      </c>
      <c r="T392" s="217"/>
      <c r="U392" s="430"/>
      <c r="V392" s="430"/>
      <c r="W392" s="419"/>
      <c r="X392" s="217">
        <f>+G392</f>
        <v>0.34444199999999997</v>
      </c>
      <c r="Y392" s="430"/>
      <c r="Z392" s="430"/>
      <c r="AA392" s="430"/>
      <c r="AB392" s="430"/>
      <c r="AC392" s="218"/>
      <c r="AD392" s="219"/>
      <c r="AE392" s="219"/>
      <c r="AF392" s="219"/>
      <c r="AG392" s="556"/>
      <c r="AH392" s="556"/>
      <c r="AI392" s="556"/>
      <c r="AJ392" s="556"/>
      <c r="AK392" s="556"/>
      <c r="AL392" s="556"/>
      <c r="AM392" s="556"/>
      <c r="AN392" s="556"/>
      <c r="AO392" s="217"/>
      <c r="AP392" s="217"/>
      <c r="AQ392" s="217"/>
      <c r="AR392" s="217"/>
      <c r="AS392" s="168">
        <f t="shared" si="33"/>
        <v>0</v>
      </c>
      <c r="AT392" s="430"/>
      <c r="AU392" s="430"/>
      <c r="AV392" s="405"/>
      <c r="AW392" s="552">
        <f>+X392</f>
        <v>0.34444199999999997</v>
      </c>
      <c r="AX392" s="430"/>
      <c r="AY392" s="430"/>
      <c r="AZ392" s="430"/>
      <c r="BA392" s="430"/>
      <c r="BB392" s="430"/>
      <c r="BC392" s="497"/>
      <c r="BD392" s="484"/>
      <c r="BJ392" s="558">
        <f>P392-AO392</f>
        <v>0</v>
      </c>
      <c r="BK392" s="558">
        <f>Q392-AP392</f>
        <v>0</v>
      </c>
      <c r="BL392" s="558">
        <f>R392-AQ392</f>
        <v>0</v>
      </c>
      <c r="BM392" s="558">
        <f>T392-AR392</f>
        <v>0</v>
      </c>
      <c r="BN392" s="558">
        <f>U392-AT392</f>
        <v>0</v>
      </c>
      <c r="BO392" s="558">
        <f>V392-AU392</f>
        <v>0</v>
      </c>
      <c r="BP392" s="558">
        <f>W392-AV392</f>
        <v>0</v>
      </c>
      <c r="BQ392" s="558">
        <f>SUM(BJ392:BP392)</f>
        <v>0</v>
      </c>
    </row>
    <row r="393" spans="1:69" s="369" customFormat="1" ht="47.25" outlineLevel="1" x14ac:dyDescent="0.25">
      <c r="A393" s="369">
        <v>55</v>
      </c>
      <c r="B393" s="369" t="s">
        <v>663</v>
      </c>
      <c r="C393" s="369" t="s">
        <v>52</v>
      </c>
      <c r="G393" s="369">
        <f>+G394+G395</f>
        <v>74.11</v>
      </c>
      <c r="S393" s="217">
        <f t="shared" ref="S393:S456" si="36">SUM(P393:R393)</f>
        <v>0</v>
      </c>
      <c r="AS393" s="168">
        <f t="shared" si="33"/>
        <v>0</v>
      </c>
      <c r="BD393" s="484"/>
    </row>
    <row r="394" spans="1:69" s="557" customFormat="1" ht="47.25" outlineLevel="1" x14ac:dyDescent="0.25">
      <c r="A394" s="485">
        <v>55.1</v>
      </c>
      <c r="B394" s="421" t="s">
        <v>664</v>
      </c>
      <c r="C394" s="382" t="s">
        <v>53</v>
      </c>
      <c r="D394" s="485"/>
      <c r="E394" s="488"/>
      <c r="F394" s="488"/>
      <c r="G394" s="551">
        <v>68.400000000000006</v>
      </c>
      <c r="H394" s="487"/>
      <c r="I394" s="553"/>
      <c r="J394" s="553"/>
      <c r="K394" s="554"/>
      <c r="L394" s="555"/>
      <c r="M394" s="555"/>
      <c r="N394" s="555"/>
      <c r="O394" s="553" t="s">
        <v>827</v>
      </c>
      <c r="P394" s="217"/>
      <c r="Q394" s="217"/>
      <c r="R394" s="217"/>
      <c r="S394" s="217">
        <f t="shared" si="36"/>
        <v>0</v>
      </c>
      <c r="T394" s="217"/>
      <c r="U394" s="430"/>
      <c r="V394" s="430"/>
      <c r="W394" s="419"/>
      <c r="X394" s="217">
        <v>22.8</v>
      </c>
      <c r="Y394" s="430">
        <v>22.8</v>
      </c>
      <c r="Z394" s="430">
        <v>22.8</v>
      </c>
      <c r="AA394" s="430"/>
      <c r="AB394" s="430"/>
      <c r="AC394" s="218"/>
      <c r="AD394" s="219"/>
      <c r="AE394" s="219"/>
      <c r="AF394" s="219"/>
      <c r="AG394" s="556"/>
      <c r="AH394" s="556"/>
      <c r="AI394" s="556"/>
      <c r="AJ394" s="556"/>
      <c r="AK394" s="556"/>
      <c r="AL394" s="556"/>
      <c r="AM394" s="556"/>
      <c r="AN394" s="556"/>
      <c r="AO394" s="217"/>
      <c r="AP394" s="217"/>
      <c r="AQ394" s="217"/>
      <c r="AR394" s="217"/>
      <c r="AS394" s="168">
        <f t="shared" ref="AS394:AS457" si="37">SUM(AP394:AR394)</f>
        <v>0</v>
      </c>
      <c r="AT394" s="430"/>
      <c r="AU394" s="430"/>
      <c r="AV394" s="405"/>
      <c r="AW394" s="552">
        <v>22.8</v>
      </c>
      <c r="AX394" s="559">
        <v>22.8</v>
      </c>
      <c r="AY394" s="559">
        <v>22.8</v>
      </c>
      <c r="AZ394" s="430"/>
      <c r="BA394" s="430"/>
      <c r="BB394" s="430"/>
      <c r="BC394" s="497"/>
      <c r="BD394" s="484"/>
      <c r="BJ394" s="558"/>
      <c r="BK394" s="558"/>
      <c r="BL394" s="558"/>
      <c r="BM394" s="558"/>
      <c r="BN394" s="558"/>
      <c r="BO394" s="558"/>
      <c r="BP394" s="558"/>
      <c r="BQ394" s="558"/>
    </row>
    <row r="395" spans="1:69" s="557" customFormat="1" ht="15.75" outlineLevel="1" x14ac:dyDescent="0.25">
      <c r="A395" s="485"/>
      <c r="B395" s="421" t="s">
        <v>28</v>
      </c>
      <c r="C395" s="382"/>
      <c r="D395" s="485"/>
      <c r="E395" s="488"/>
      <c r="F395" s="488"/>
      <c r="G395" s="551">
        <v>5.71</v>
      </c>
      <c r="H395" s="487"/>
      <c r="I395" s="553"/>
      <c r="J395" s="553"/>
      <c r="K395" s="554"/>
      <c r="L395" s="555"/>
      <c r="M395" s="555"/>
      <c r="N395" s="555"/>
      <c r="O395" s="553"/>
      <c r="P395" s="217"/>
      <c r="Q395" s="217"/>
      <c r="R395" s="217"/>
      <c r="S395" s="217">
        <f t="shared" si="36"/>
        <v>0</v>
      </c>
      <c r="T395" s="217"/>
      <c r="U395" s="430"/>
      <c r="V395" s="430"/>
      <c r="W395" s="419"/>
      <c r="X395" s="217"/>
      <c r="Y395" s="430"/>
      <c r="Z395" s="430"/>
      <c r="AA395" s="430"/>
      <c r="AB395" s="430"/>
      <c r="AC395" s="218"/>
      <c r="AD395" s="219"/>
      <c r="AE395" s="219"/>
      <c r="AF395" s="219"/>
      <c r="AG395" s="556"/>
      <c r="AH395" s="556"/>
      <c r="AI395" s="556"/>
      <c r="AJ395" s="556"/>
      <c r="AK395" s="556"/>
      <c r="AL395" s="556"/>
      <c r="AM395" s="556"/>
      <c r="AN395" s="556"/>
      <c r="AO395" s="217"/>
      <c r="AP395" s="217"/>
      <c r="AQ395" s="217"/>
      <c r="AR395" s="217"/>
      <c r="AS395" s="168">
        <f t="shared" si="37"/>
        <v>0</v>
      </c>
      <c r="AT395" s="430"/>
      <c r="AU395" s="430"/>
      <c r="AV395" s="405"/>
      <c r="AW395" s="409"/>
      <c r="AX395" s="430"/>
      <c r="AY395" s="430"/>
      <c r="AZ395" s="430"/>
      <c r="BA395" s="430"/>
      <c r="BB395" s="430"/>
      <c r="BC395" s="497"/>
      <c r="BD395" s="484"/>
      <c r="BJ395" s="558"/>
      <c r="BK395" s="558"/>
      <c r="BL395" s="558"/>
      <c r="BM395" s="558"/>
      <c r="BN395" s="558"/>
      <c r="BO395" s="558"/>
      <c r="BP395" s="558"/>
      <c r="BQ395" s="558"/>
    </row>
    <row r="396" spans="1:69" s="557" customFormat="1" ht="31.5" outlineLevel="1" x14ac:dyDescent="0.25">
      <c r="A396" s="485">
        <v>56</v>
      </c>
      <c r="B396" s="369" t="s">
        <v>665</v>
      </c>
      <c r="C396" s="369" t="s">
        <v>52</v>
      </c>
      <c r="D396" s="485"/>
      <c r="E396" s="488"/>
      <c r="F396" s="488"/>
      <c r="G396" s="551">
        <v>25</v>
      </c>
      <c r="H396" s="487"/>
      <c r="I396" s="553"/>
      <c r="J396" s="553"/>
      <c r="K396" s="554"/>
      <c r="L396" s="555"/>
      <c r="M396" s="555"/>
      <c r="N396" s="555"/>
      <c r="O396" s="553" t="s">
        <v>807</v>
      </c>
      <c r="P396" s="217"/>
      <c r="Q396" s="217"/>
      <c r="R396" s="217"/>
      <c r="S396" s="217">
        <f t="shared" si="36"/>
        <v>0</v>
      </c>
      <c r="T396" s="217"/>
      <c r="U396" s="430"/>
      <c r="V396" s="430"/>
      <c r="W396" s="419"/>
      <c r="X396" s="217"/>
      <c r="Y396" s="430">
        <v>25</v>
      </c>
      <c r="Z396" s="430"/>
      <c r="AA396" s="430"/>
      <c r="AB396" s="430"/>
      <c r="AC396" s="218"/>
      <c r="AD396" s="219"/>
      <c r="AE396" s="219"/>
      <c r="AF396" s="219"/>
      <c r="AG396" s="556"/>
      <c r="AH396" s="556"/>
      <c r="AI396" s="556"/>
      <c r="AJ396" s="556"/>
      <c r="AK396" s="556"/>
      <c r="AL396" s="556"/>
      <c r="AM396" s="556"/>
      <c r="AN396" s="556"/>
      <c r="AO396" s="217"/>
      <c r="AP396" s="217"/>
      <c r="AQ396" s="217"/>
      <c r="AR396" s="217"/>
      <c r="AS396" s="168">
        <f t="shared" si="37"/>
        <v>0</v>
      </c>
      <c r="AT396" s="430"/>
      <c r="AU396" s="430"/>
      <c r="AV396" s="405"/>
      <c r="AW396" s="409"/>
      <c r="AX396" s="559">
        <v>25</v>
      </c>
      <c r="AY396" s="430"/>
      <c r="AZ396" s="430"/>
      <c r="BA396" s="430"/>
      <c r="BB396" s="430"/>
      <c r="BC396" s="497"/>
      <c r="BD396" s="484"/>
      <c r="BJ396" s="558"/>
      <c r="BK396" s="558"/>
      <c r="BL396" s="558"/>
      <c r="BM396" s="558"/>
      <c r="BN396" s="558"/>
      <c r="BO396" s="558"/>
      <c r="BP396" s="558"/>
      <c r="BQ396" s="558"/>
    </row>
    <row r="397" spans="1:69" s="557" customFormat="1" ht="31.5" outlineLevel="1" x14ac:dyDescent="0.25">
      <c r="A397" s="485">
        <v>61</v>
      </c>
      <c r="B397" s="369" t="s">
        <v>666</v>
      </c>
      <c r="C397" s="369" t="s">
        <v>52</v>
      </c>
      <c r="D397" s="485"/>
      <c r="E397" s="488"/>
      <c r="F397" s="488"/>
      <c r="G397" s="551">
        <v>25</v>
      </c>
      <c r="H397" s="487"/>
      <c r="I397" s="553"/>
      <c r="J397" s="553"/>
      <c r="K397" s="554"/>
      <c r="L397" s="555"/>
      <c r="M397" s="555"/>
      <c r="N397" s="555"/>
      <c r="O397" s="553" t="s">
        <v>828</v>
      </c>
      <c r="P397" s="217"/>
      <c r="Q397" s="217"/>
      <c r="R397" s="217"/>
      <c r="S397" s="217">
        <f t="shared" si="36"/>
        <v>0</v>
      </c>
      <c r="T397" s="217"/>
      <c r="U397" s="430"/>
      <c r="V397" s="430"/>
      <c r="W397" s="419"/>
      <c r="X397" s="217"/>
      <c r="Y397" s="430"/>
      <c r="Z397" s="430"/>
      <c r="AA397" s="430"/>
      <c r="AB397" s="430"/>
      <c r="AC397" s="218"/>
      <c r="AD397" s="219"/>
      <c r="AE397" s="219"/>
      <c r="AF397" s="219"/>
      <c r="AG397" s="556"/>
      <c r="AH397" s="556"/>
      <c r="AI397" s="556"/>
      <c r="AJ397" s="556"/>
      <c r="AK397" s="556"/>
      <c r="AL397" s="556"/>
      <c r="AM397" s="556"/>
      <c r="AN397" s="556"/>
      <c r="AO397" s="217"/>
      <c r="AP397" s="217"/>
      <c r="AQ397" s="217"/>
      <c r="AR397" s="217"/>
      <c r="AS397" s="168">
        <f t="shared" si="37"/>
        <v>0</v>
      </c>
      <c r="AT397" s="430"/>
      <c r="AU397" s="430"/>
      <c r="AV397" s="405"/>
      <c r="AW397" s="409"/>
      <c r="AX397" s="430">
        <v>25</v>
      </c>
      <c r="AY397" s="430"/>
      <c r="AZ397" s="430"/>
      <c r="BA397" s="430"/>
      <c r="BB397" s="430"/>
      <c r="BC397" s="497"/>
      <c r="BD397" s="555"/>
      <c r="BJ397" s="558"/>
      <c r="BK397" s="558"/>
      <c r="BL397" s="558"/>
      <c r="BM397" s="558"/>
      <c r="BN397" s="558"/>
      <c r="BO397" s="558"/>
      <c r="BP397" s="558"/>
      <c r="BQ397" s="558"/>
    </row>
    <row r="398" spans="1:69" s="557" customFormat="1" ht="15.75" outlineLevel="1" x14ac:dyDescent="0.25">
      <c r="A398" s="485"/>
      <c r="B398" s="369"/>
      <c r="C398" s="369"/>
      <c r="D398" s="485"/>
      <c r="E398" s="488"/>
      <c r="F398" s="488"/>
      <c r="G398" s="551"/>
      <c r="H398" s="487"/>
      <c r="I398" s="553"/>
      <c r="J398" s="553"/>
      <c r="K398" s="554"/>
      <c r="L398" s="555"/>
      <c r="M398" s="555"/>
      <c r="N398" s="555"/>
      <c r="O398" s="553"/>
      <c r="P398" s="217"/>
      <c r="Q398" s="217"/>
      <c r="R398" s="217"/>
      <c r="S398" s="217">
        <f t="shared" si="36"/>
        <v>0</v>
      </c>
      <c r="T398" s="217"/>
      <c r="U398" s="430"/>
      <c r="V398" s="430"/>
      <c r="W398" s="419"/>
      <c r="X398" s="217"/>
      <c r="Y398" s="430"/>
      <c r="Z398" s="430"/>
      <c r="AA398" s="430"/>
      <c r="AB398" s="430"/>
      <c r="AC398" s="218"/>
      <c r="AD398" s="219"/>
      <c r="AE398" s="219"/>
      <c r="AF398" s="219"/>
      <c r="AG398" s="556"/>
      <c r="AH398" s="556"/>
      <c r="AI398" s="556"/>
      <c r="AJ398" s="556"/>
      <c r="AK398" s="556"/>
      <c r="AL398" s="556"/>
      <c r="AM398" s="556"/>
      <c r="AN398" s="556"/>
      <c r="AO398" s="217"/>
      <c r="AP398" s="217"/>
      <c r="AQ398" s="217"/>
      <c r="AR398" s="217"/>
      <c r="AS398" s="168">
        <f t="shared" si="37"/>
        <v>0</v>
      </c>
      <c r="AT398" s="430"/>
      <c r="AU398" s="430"/>
      <c r="AV398" s="405"/>
      <c r="AW398" s="409"/>
      <c r="AX398" s="430"/>
      <c r="AY398" s="430"/>
      <c r="AZ398" s="430"/>
      <c r="BA398" s="430"/>
      <c r="BB398" s="430"/>
      <c r="BC398" s="497"/>
      <c r="BD398" s="484"/>
      <c r="BJ398" s="558"/>
      <c r="BK398" s="558"/>
      <c r="BL398" s="558"/>
      <c r="BM398" s="558"/>
      <c r="BN398" s="558"/>
      <c r="BO398" s="558"/>
      <c r="BP398" s="558"/>
      <c r="BQ398" s="558"/>
    </row>
    <row r="399" spans="1:69" s="369" customFormat="1" ht="31.5" outlineLevel="1" x14ac:dyDescent="0.25">
      <c r="B399" s="369" t="s">
        <v>667</v>
      </c>
      <c r="C399" s="369" t="s">
        <v>52</v>
      </c>
      <c r="G399" s="369">
        <v>63</v>
      </c>
      <c r="S399" s="217">
        <f t="shared" si="36"/>
        <v>0</v>
      </c>
      <c r="X399" s="369">
        <v>63</v>
      </c>
      <c r="AS399" s="168">
        <f t="shared" si="37"/>
        <v>0</v>
      </c>
      <c r="AW399" s="480">
        <v>63</v>
      </c>
      <c r="BC399" s="369" t="s">
        <v>668</v>
      </c>
    </row>
    <row r="400" spans="1:69" s="557" customFormat="1" ht="78.75" outlineLevel="1" x14ac:dyDescent="0.25">
      <c r="A400" s="485"/>
      <c r="B400" s="421" t="s">
        <v>669</v>
      </c>
      <c r="C400" s="382" t="s">
        <v>53</v>
      </c>
      <c r="D400" s="485"/>
      <c r="E400" s="488"/>
      <c r="F400" s="488"/>
      <c r="G400" s="551"/>
      <c r="H400" s="487"/>
      <c r="I400" s="553"/>
      <c r="J400" s="553"/>
      <c r="K400" s="554"/>
      <c r="L400" s="555"/>
      <c r="M400" s="555"/>
      <c r="N400" s="555"/>
      <c r="O400" s="497" t="s">
        <v>670</v>
      </c>
      <c r="P400" s="217"/>
      <c r="Q400" s="217"/>
      <c r="R400" s="217"/>
      <c r="S400" s="217">
        <f t="shared" si="36"/>
        <v>0</v>
      </c>
      <c r="T400" s="217"/>
      <c r="U400" s="430"/>
      <c r="V400" s="430"/>
      <c r="W400" s="419"/>
      <c r="X400" s="217"/>
      <c r="Y400" s="430"/>
      <c r="Z400" s="430"/>
      <c r="AA400" s="430"/>
      <c r="AB400" s="430"/>
      <c r="AC400" s="218"/>
      <c r="AD400" s="219"/>
      <c r="AE400" s="219"/>
      <c r="AF400" s="219"/>
      <c r="AG400" s="556"/>
      <c r="AH400" s="556"/>
      <c r="AI400" s="556"/>
      <c r="AJ400" s="556"/>
      <c r="AK400" s="556"/>
      <c r="AL400" s="556"/>
      <c r="AM400" s="556"/>
      <c r="AN400" s="556"/>
      <c r="AO400" s="217"/>
      <c r="AP400" s="217"/>
      <c r="AQ400" s="217"/>
      <c r="AR400" s="217"/>
      <c r="AS400" s="168">
        <f t="shared" si="37"/>
        <v>0</v>
      </c>
      <c r="AT400" s="430"/>
      <c r="AU400" s="430"/>
      <c r="AV400" s="405"/>
      <c r="AW400" s="409"/>
      <c r="AX400" s="430"/>
      <c r="AY400" s="430"/>
      <c r="AZ400" s="430"/>
      <c r="BA400" s="430"/>
      <c r="BB400" s="430"/>
      <c r="BC400" s="560" t="s">
        <v>671</v>
      </c>
      <c r="BD400" s="484"/>
      <c r="BJ400" s="558"/>
      <c r="BK400" s="558"/>
      <c r="BL400" s="558"/>
      <c r="BM400" s="558"/>
      <c r="BN400" s="558"/>
      <c r="BO400" s="558"/>
      <c r="BP400" s="558"/>
      <c r="BQ400" s="558"/>
    </row>
    <row r="401" spans="1:69" s="557" customFormat="1" ht="78.75" outlineLevel="1" x14ac:dyDescent="0.25">
      <c r="A401" s="485"/>
      <c r="B401" s="421" t="s">
        <v>672</v>
      </c>
      <c r="C401" s="382" t="s">
        <v>53</v>
      </c>
      <c r="D401" s="485"/>
      <c r="E401" s="488"/>
      <c r="F401" s="488"/>
      <c r="G401" s="551"/>
      <c r="H401" s="487"/>
      <c r="I401" s="553"/>
      <c r="J401" s="553"/>
      <c r="K401" s="554"/>
      <c r="L401" s="555"/>
      <c r="M401" s="555"/>
      <c r="N401" s="555"/>
      <c r="O401" s="497" t="s">
        <v>673</v>
      </c>
      <c r="P401" s="217"/>
      <c r="Q401" s="217"/>
      <c r="R401" s="217"/>
      <c r="S401" s="217">
        <f t="shared" si="36"/>
        <v>0</v>
      </c>
      <c r="T401" s="217"/>
      <c r="U401" s="430"/>
      <c r="V401" s="430"/>
      <c r="W401" s="419"/>
      <c r="X401" s="217"/>
      <c r="Y401" s="430"/>
      <c r="Z401" s="430"/>
      <c r="AA401" s="430"/>
      <c r="AB401" s="430"/>
      <c r="AC401" s="218"/>
      <c r="AD401" s="219"/>
      <c r="AE401" s="219"/>
      <c r="AF401" s="219"/>
      <c r="AG401" s="556"/>
      <c r="AH401" s="556"/>
      <c r="AI401" s="556"/>
      <c r="AJ401" s="556"/>
      <c r="AK401" s="556"/>
      <c r="AL401" s="556"/>
      <c r="AM401" s="556"/>
      <c r="AN401" s="556"/>
      <c r="AO401" s="217"/>
      <c r="AP401" s="217"/>
      <c r="AQ401" s="217"/>
      <c r="AR401" s="217"/>
      <c r="AS401" s="168">
        <f t="shared" si="37"/>
        <v>0</v>
      </c>
      <c r="AT401" s="430"/>
      <c r="AU401" s="430"/>
      <c r="AV401" s="405"/>
      <c r="AW401" s="409"/>
      <c r="AX401" s="430"/>
      <c r="AY401" s="430"/>
      <c r="AZ401" s="430"/>
      <c r="BA401" s="430"/>
      <c r="BB401" s="430"/>
      <c r="BC401" s="560" t="s">
        <v>671</v>
      </c>
      <c r="BD401" s="484"/>
      <c r="BJ401" s="558"/>
      <c r="BK401" s="558"/>
      <c r="BL401" s="558"/>
      <c r="BM401" s="558"/>
      <c r="BN401" s="558"/>
      <c r="BO401" s="558"/>
      <c r="BP401" s="558"/>
      <c r="BQ401" s="558"/>
    </row>
    <row r="402" spans="1:69" s="557" customFormat="1" ht="47.25" outlineLevel="1" x14ac:dyDescent="0.25">
      <c r="A402" s="485"/>
      <c r="B402" s="421" t="s">
        <v>674</v>
      </c>
      <c r="C402" s="382" t="s">
        <v>53</v>
      </c>
      <c r="D402" s="485"/>
      <c r="E402" s="488"/>
      <c r="F402" s="488"/>
      <c r="G402" s="551"/>
      <c r="H402" s="487"/>
      <c r="I402" s="553"/>
      <c r="J402" s="553"/>
      <c r="K402" s="554"/>
      <c r="L402" s="555"/>
      <c r="M402" s="555"/>
      <c r="N402" s="555"/>
      <c r="O402" s="497" t="s">
        <v>675</v>
      </c>
      <c r="P402" s="217"/>
      <c r="Q402" s="217"/>
      <c r="R402" s="217"/>
      <c r="S402" s="217">
        <f t="shared" si="36"/>
        <v>0</v>
      </c>
      <c r="T402" s="217"/>
      <c r="U402" s="430"/>
      <c r="V402" s="430"/>
      <c r="W402" s="419"/>
      <c r="X402" s="217"/>
      <c r="Y402" s="430"/>
      <c r="Z402" s="430"/>
      <c r="AA402" s="430"/>
      <c r="AB402" s="430"/>
      <c r="AC402" s="218"/>
      <c r="AD402" s="219"/>
      <c r="AE402" s="219"/>
      <c r="AF402" s="219"/>
      <c r="AG402" s="556"/>
      <c r="AH402" s="556"/>
      <c r="AI402" s="556"/>
      <c r="AJ402" s="556"/>
      <c r="AK402" s="556"/>
      <c r="AL402" s="556"/>
      <c r="AM402" s="556"/>
      <c r="AN402" s="556"/>
      <c r="AO402" s="217"/>
      <c r="AP402" s="217"/>
      <c r="AQ402" s="217"/>
      <c r="AR402" s="217"/>
      <c r="AS402" s="168">
        <f t="shared" si="37"/>
        <v>0</v>
      </c>
      <c r="AT402" s="430"/>
      <c r="AU402" s="430"/>
      <c r="AV402" s="405"/>
      <c r="AW402" s="409"/>
      <c r="AX402" s="430"/>
      <c r="AY402" s="430"/>
      <c r="AZ402" s="430"/>
      <c r="BA402" s="430"/>
      <c r="BB402" s="430"/>
      <c r="BC402" s="560" t="s">
        <v>671</v>
      </c>
      <c r="BD402" s="484"/>
      <c r="BJ402" s="558"/>
      <c r="BK402" s="558"/>
      <c r="BL402" s="558"/>
      <c r="BM402" s="558"/>
      <c r="BN402" s="558"/>
      <c r="BO402" s="558"/>
      <c r="BP402" s="558"/>
      <c r="BQ402" s="558"/>
    </row>
    <row r="403" spans="1:69" s="369" customFormat="1" ht="31.5" outlineLevel="1" x14ac:dyDescent="0.25">
      <c r="B403" s="369" t="s">
        <v>676</v>
      </c>
      <c r="C403" s="369" t="s">
        <v>52</v>
      </c>
      <c r="G403" s="369">
        <v>31</v>
      </c>
      <c r="S403" s="217">
        <f t="shared" si="36"/>
        <v>0</v>
      </c>
      <c r="Z403" s="369">
        <v>31</v>
      </c>
      <c r="AS403" s="168">
        <f t="shared" si="37"/>
        <v>0</v>
      </c>
      <c r="AY403" s="480">
        <v>31</v>
      </c>
      <c r="BC403" s="369" t="s">
        <v>677</v>
      </c>
    </row>
    <row r="404" spans="1:69" s="557" customFormat="1" ht="63" outlineLevel="1" x14ac:dyDescent="0.25">
      <c r="A404" s="485"/>
      <c r="B404" s="421" t="s">
        <v>678</v>
      </c>
      <c r="C404" s="382" t="s">
        <v>53</v>
      </c>
      <c r="D404" s="485"/>
      <c r="E404" s="488"/>
      <c r="F404" s="488"/>
      <c r="G404" s="551"/>
      <c r="H404" s="487"/>
      <c r="I404" s="553"/>
      <c r="J404" s="553"/>
      <c r="K404" s="554"/>
      <c r="L404" s="555"/>
      <c r="M404" s="555"/>
      <c r="N404" s="555"/>
      <c r="O404" s="497" t="s">
        <v>679</v>
      </c>
      <c r="P404" s="217"/>
      <c r="Q404" s="217"/>
      <c r="R404" s="217"/>
      <c r="S404" s="217">
        <f t="shared" si="36"/>
        <v>0</v>
      </c>
      <c r="T404" s="217"/>
      <c r="U404" s="430"/>
      <c r="V404" s="430"/>
      <c r="W404" s="419"/>
      <c r="X404" s="217"/>
      <c r="Y404" s="430"/>
      <c r="Z404" s="430"/>
      <c r="AA404" s="430"/>
      <c r="AB404" s="430"/>
      <c r="AC404" s="218"/>
      <c r="AD404" s="219"/>
      <c r="AE404" s="219"/>
      <c r="AF404" s="219"/>
      <c r="AG404" s="556"/>
      <c r="AH404" s="556"/>
      <c r="AI404" s="556"/>
      <c r="AJ404" s="556"/>
      <c r="AK404" s="556"/>
      <c r="AL404" s="556"/>
      <c r="AM404" s="556"/>
      <c r="AN404" s="556"/>
      <c r="AO404" s="217"/>
      <c r="AP404" s="217"/>
      <c r="AQ404" s="217"/>
      <c r="AR404" s="217"/>
      <c r="AS404" s="168">
        <f t="shared" si="37"/>
        <v>0</v>
      </c>
      <c r="AT404" s="430"/>
      <c r="AU404" s="430"/>
      <c r="AV404" s="405"/>
      <c r="AW404" s="409"/>
      <c r="AX404" s="430"/>
      <c r="AY404" s="430"/>
      <c r="AZ404" s="430"/>
      <c r="BA404" s="430"/>
      <c r="BB404" s="430"/>
      <c r="BC404" s="560" t="s">
        <v>671</v>
      </c>
      <c r="BD404" s="484"/>
      <c r="BJ404" s="558"/>
      <c r="BK404" s="558"/>
      <c r="BL404" s="558"/>
      <c r="BM404" s="558"/>
      <c r="BN404" s="558"/>
      <c r="BO404" s="558"/>
      <c r="BP404" s="558"/>
      <c r="BQ404" s="558"/>
    </row>
    <row r="405" spans="1:69" s="557" customFormat="1" ht="63" outlineLevel="1" x14ac:dyDescent="0.25">
      <c r="A405" s="485"/>
      <c r="B405" s="421" t="s">
        <v>680</v>
      </c>
      <c r="C405" s="382" t="s">
        <v>53</v>
      </c>
      <c r="D405" s="485"/>
      <c r="E405" s="488"/>
      <c r="F405" s="488"/>
      <c r="G405" s="551"/>
      <c r="H405" s="487"/>
      <c r="I405" s="553"/>
      <c r="J405" s="553"/>
      <c r="K405" s="554"/>
      <c r="L405" s="555"/>
      <c r="M405" s="555"/>
      <c r="N405" s="555"/>
      <c r="O405" s="497" t="s">
        <v>679</v>
      </c>
      <c r="P405" s="217"/>
      <c r="Q405" s="217"/>
      <c r="R405" s="217"/>
      <c r="S405" s="217">
        <f t="shared" si="36"/>
        <v>0</v>
      </c>
      <c r="T405" s="217"/>
      <c r="U405" s="430"/>
      <c r="V405" s="430"/>
      <c r="W405" s="419"/>
      <c r="X405" s="217"/>
      <c r="Y405" s="430"/>
      <c r="Z405" s="430"/>
      <c r="AA405" s="430"/>
      <c r="AB405" s="430"/>
      <c r="AC405" s="218"/>
      <c r="AD405" s="219"/>
      <c r="AE405" s="219"/>
      <c r="AF405" s="219"/>
      <c r="AG405" s="556"/>
      <c r="AH405" s="556"/>
      <c r="AI405" s="556"/>
      <c r="AJ405" s="556"/>
      <c r="AK405" s="556"/>
      <c r="AL405" s="556"/>
      <c r="AM405" s="556"/>
      <c r="AN405" s="556"/>
      <c r="AO405" s="217"/>
      <c r="AP405" s="217"/>
      <c r="AQ405" s="217"/>
      <c r="AR405" s="217"/>
      <c r="AS405" s="168">
        <f t="shared" si="37"/>
        <v>0</v>
      </c>
      <c r="AT405" s="430"/>
      <c r="AU405" s="430"/>
      <c r="AV405" s="405"/>
      <c r="AW405" s="409"/>
      <c r="AX405" s="430"/>
      <c r="AY405" s="430"/>
      <c r="AZ405" s="430"/>
      <c r="BA405" s="430"/>
      <c r="BB405" s="430"/>
      <c r="BC405" s="560" t="s">
        <v>671</v>
      </c>
      <c r="BD405" s="484"/>
      <c r="BJ405" s="558"/>
      <c r="BK405" s="558"/>
      <c r="BL405" s="558"/>
      <c r="BM405" s="558"/>
      <c r="BN405" s="558"/>
      <c r="BO405" s="558"/>
      <c r="BP405" s="558"/>
      <c r="BQ405" s="558"/>
    </row>
    <row r="406" spans="1:69" s="557" customFormat="1" ht="63" outlineLevel="1" x14ac:dyDescent="0.25">
      <c r="A406" s="485"/>
      <c r="B406" s="421" t="s">
        <v>681</v>
      </c>
      <c r="C406" s="382" t="s">
        <v>53</v>
      </c>
      <c r="D406" s="485"/>
      <c r="E406" s="488"/>
      <c r="F406" s="488"/>
      <c r="G406" s="551"/>
      <c r="H406" s="487"/>
      <c r="I406" s="553"/>
      <c r="J406" s="553"/>
      <c r="K406" s="554"/>
      <c r="L406" s="555"/>
      <c r="M406" s="555"/>
      <c r="N406" s="555"/>
      <c r="O406" s="497" t="s">
        <v>679</v>
      </c>
      <c r="P406" s="217"/>
      <c r="Q406" s="217"/>
      <c r="R406" s="217"/>
      <c r="S406" s="217">
        <f t="shared" si="36"/>
        <v>0</v>
      </c>
      <c r="T406" s="217"/>
      <c r="U406" s="430"/>
      <c r="V406" s="430"/>
      <c r="W406" s="419"/>
      <c r="X406" s="217"/>
      <c r="Y406" s="430"/>
      <c r="Z406" s="430"/>
      <c r="AA406" s="430"/>
      <c r="AB406" s="430"/>
      <c r="AC406" s="218"/>
      <c r="AD406" s="219"/>
      <c r="AE406" s="219"/>
      <c r="AF406" s="219"/>
      <c r="AG406" s="556"/>
      <c r="AH406" s="556"/>
      <c r="AI406" s="556"/>
      <c r="AJ406" s="556"/>
      <c r="AK406" s="556"/>
      <c r="AL406" s="556"/>
      <c r="AM406" s="556"/>
      <c r="AN406" s="556"/>
      <c r="AO406" s="217"/>
      <c r="AP406" s="217"/>
      <c r="AQ406" s="217"/>
      <c r="AR406" s="217"/>
      <c r="AS406" s="168">
        <f t="shared" si="37"/>
        <v>0</v>
      </c>
      <c r="AT406" s="430"/>
      <c r="AU406" s="430"/>
      <c r="AV406" s="405"/>
      <c r="AW406" s="409"/>
      <c r="AX406" s="430"/>
      <c r="AY406" s="430"/>
      <c r="AZ406" s="430"/>
      <c r="BA406" s="430"/>
      <c r="BB406" s="430"/>
      <c r="BC406" s="560" t="s">
        <v>671</v>
      </c>
      <c r="BD406" s="484"/>
      <c r="BJ406" s="558"/>
      <c r="BK406" s="558"/>
      <c r="BL406" s="558"/>
      <c r="BM406" s="558"/>
      <c r="BN406" s="558"/>
      <c r="BO406" s="558"/>
      <c r="BP406" s="558"/>
      <c r="BQ406" s="558"/>
    </row>
    <row r="407" spans="1:69" s="369" customFormat="1" ht="31.5" outlineLevel="1" x14ac:dyDescent="0.25">
      <c r="B407" s="369" t="s">
        <v>682</v>
      </c>
      <c r="C407" s="369" t="s">
        <v>52</v>
      </c>
      <c r="G407" s="369">
        <v>40</v>
      </c>
      <c r="S407" s="217">
        <f t="shared" si="36"/>
        <v>0</v>
      </c>
      <c r="Y407" s="369">
        <v>40</v>
      </c>
      <c r="AS407" s="168">
        <f t="shared" si="37"/>
        <v>0</v>
      </c>
      <c r="AX407" s="480">
        <v>40</v>
      </c>
      <c r="BC407" s="369" t="s">
        <v>683</v>
      </c>
    </row>
    <row r="408" spans="1:69" s="557" customFormat="1" ht="47.25" outlineLevel="1" x14ac:dyDescent="0.25">
      <c r="A408" s="485"/>
      <c r="B408" s="421" t="s">
        <v>684</v>
      </c>
      <c r="C408" s="382" t="s">
        <v>53</v>
      </c>
      <c r="D408" s="485"/>
      <c r="E408" s="488"/>
      <c r="F408" s="488"/>
      <c r="G408" s="551"/>
      <c r="H408" s="487"/>
      <c r="I408" s="553"/>
      <c r="J408" s="553"/>
      <c r="K408" s="554"/>
      <c r="L408" s="555"/>
      <c r="M408" s="555"/>
      <c r="N408" s="555"/>
      <c r="O408" s="497" t="s">
        <v>685</v>
      </c>
      <c r="P408" s="217"/>
      <c r="Q408" s="217"/>
      <c r="R408" s="217"/>
      <c r="S408" s="217">
        <f t="shared" si="36"/>
        <v>0</v>
      </c>
      <c r="T408" s="217"/>
      <c r="U408" s="430"/>
      <c r="V408" s="430"/>
      <c r="W408" s="419"/>
      <c r="X408" s="217"/>
      <c r="Y408" s="430"/>
      <c r="Z408" s="430"/>
      <c r="AA408" s="430"/>
      <c r="AB408" s="430"/>
      <c r="AC408" s="218"/>
      <c r="AD408" s="219"/>
      <c r="AE408" s="219"/>
      <c r="AF408" s="219"/>
      <c r="AG408" s="556"/>
      <c r="AH408" s="556"/>
      <c r="AI408" s="556"/>
      <c r="AJ408" s="556"/>
      <c r="AK408" s="556"/>
      <c r="AL408" s="556"/>
      <c r="AM408" s="556"/>
      <c r="AN408" s="556"/>
      <c r="AO408" s="217"/>
      <c r="AP408" s="217"/>
      <c r="AQ408" s="217"/>
      <c r="AR408" s="217"/>
      <c r="AS408" s="168">
        <f t="shared" si="37"/>
        <v>0</v>
      </c>
      <c r="AT408" s="430"/>
      <c r="AU408" s="430"/>
      <c r="AV408" s="405"/>
      <c r="AW408" s="409"/>
      <c r="AX408" s="430"/>
      <c r="AY408" s="430"/>
      <c r="AZ408" s="430"/>
      <c r="BA408" s="430"/>
      <c r="BB408" s="430"/>
      <c r="BC408" s="560" t="s">
        <v>671</v>
      </c>
      <c r="BD408" s="484"/>
      <c r="BJ408" s="558"/>
      <c r="BK408" s="558"/>
      <c r="BL408" s="558"/>
      <c r="BM408" s="558"/>
      <c r="BN408" s="558"/>
      <c r="BO408" s="558"/>
      <c r="BP408" s="558"/>
      <c r="BQ408" s="558"/>
    </row>
    <row r="409" spans="1:69" s="557" customFormat="1" ht="47.25" outlineLevel="1" x14ac:dyDescent="0.25">
      <c r="A409" s="485"/>
      <c r="B409" s="421" t="s">
        <v>686</v>
      </c>
      <c r="C409" s="382" t="s">
        <v>53</v>
      </c>
      <c r="D409" s="485"/>
      <c r="E409" s="488"/>
      <c r="F409" s="488"/>
      <c r="G409" s="551"/>
      <c r="H409" s="487"/>
      <c r="I409" s="553"/>
      <c r="J409" s="553"/>
      <c r="K409" s="554"/>
      <c r="L409" s="555"/>
      <c r="M409" s="555"/>
      <c r="N409" s="555"/>
      <c r="O409" s="497" t="s">
        <v>685</v>
      </c>
      <c r="P409" s="217"/>
      <c r="Q409" s="217"/>
      <c r="R409" s="217"/>
      <c r="S409" s="217">
        <f t="shared" si="36"/>
        <v>0</v>
      </c>
      <c r="T409" s="217"/>
      <c r="U409" s="430"/>
      <c r="V409" s="430"/>
      <c r="W409" s="419"/>
      <c r="X409" s="217"/>
      <c r="Y409" s="430"/>
      <c r="Z409" s="430"/>
      <c r="AA409" s="430"/>
      <c r="AB409" s="430"/>
      <c r="AC409" s="218"/>
      <c r="AD409" s="219"/>
      <c r="AE409" s="219"/>
      <c r="AF409" s="219"/>
      <c r="AG409" s="556"/>
      <c r="AH409" s="556"/>
      <c r="AI409" s="556"/>
      <c r="AJ409" s="556"/>
      <c r="AK409" s="556"/>
      <c r="AL409" s="556"/>
      <c r="AM409" s="556"/>
      <c r="AN409" s="556"/>
      <c r="AO409" s="217"/>
      <c r="AP409" s="217"/>
      <c r="AQ409" s="217"/>
      <c r="AR409" s="217"/>
      <c r="AS409" s="168">
        <f t="shared" si="37"/>
        <v>0</v>
      </c>
      <c r="AT409" s="430"/>
      <c r="AU409" s="430"/>
      <c r="AV409" s="405"/>
      <c r="AW409" s="409"/>
      <c r="AX409" s="430"/>
      <c r="AY409" s="430"/>
      <c r="AZ409" s="430"/>
      <c r="BA409" s="430"/>
      <c r="BB409" s="430"/>
      <c r="BC409" s="560" t="s">
        <v>671</v>
      </c>
      <c r="BD409" s="484"/>
      <c r="BJ409" s="558"/>
      <c r="BK409" s="558"/>
      <c r="BL409" s="558"/>
      <c r="BM409" s="558"/>
      <c r="BN409" s="558"/>
      <c r="BO409" s="558"/>
      <c r="BP409" s="558"/>
      <c r="BQ409" s="558"/>
    </row>
    <row r="410" spans="1:69" s="557" customFormat="1" ht="47.25" outlineLevel="1" x14ac:dyDescent="0.25">
      <c r="A410" s="485"/>
      <c r="B410" s="421" t="s">
        <v>687</v>
      </c>
      <c r="C410" s="382" t="s">
        <v>53</v>
      </c>
      <c r="D410" s="485"/>
      <c r="E410" s="488"/>
      <c r="F410" s="488"/>
      <c r="G410" s="551"/>
      <c r="H410" s="487"/>
      <c r="I410" s="553"/>
      <c r="J410" s="553"/>
      <c r="K410" s="554"/>
      <c r="L410" s="555"/>
      <c r="M410" s="555"/>
      <c r="N410" s="555"/>
      <c r="O410" s="497" t="s">
        <v>685</v>
      </c>
      <c r="P410" s="217"/>
      <c r="Q410" s="217"/>
      <c r="R410" s="217"/>
      <c r="S410" s="217">
        <f t="shared" si="36"/>
        <v>0</v>
      </c>
      <c r="T410" s="217"/>
      <c r="U410" s="430"/>
      <c r="V410" s="430"/>
      <c r="W410" s="419"/>
      <c r="X410" s="217"/>
      <c r="Y410" s="430"/>
      <c r="Z410" s="430"/>
      <c r="AA410" s="430"/>
      <c r="AB410" s="430"/>
      <c r="AC410" s="218"/>
      <c r="AD410" s="219"/>
      <c r="AE410" s="219"/>
      <c r="AF410" s="219"/>
      <c r="AG410" s="556"/>
      <c r="AH410" s="556"/>
      <c r="AI410" s="556"/>
      <c r="AJ410" s="556"/>
      <c r="AK410" s="556"/>
      <c r="AL410" s="556"/>
      <c r="AM410" s="556"/>
      <c r="AN410" s="556"/>
      <c r="AO410" s="217"/>
      <c r="AP410" s="217"/>
      <c r="AQ410" s="217"/>
      <c r="AR410" s="217"/>
      <c r="AS410" s="168">
        <f t="shared" si="37"/>
        <v>0</v>
      </c>
      <c r="AT410" s="430"/>
      <c r="AU410" s="430"/>
      <c r="AV410" s="405"/>
      <c r="AW410" s="409"/>
      <c r="AX410" s="430"/>
      <c r="AY410" s="430"/>
      <c r="AZ410" s="430"/>
      <c r="BA410" s="430"/>
      <c r="BB410" s="430"/>
      <c r="BC410" s="560" t="s">
        <v>671</v>
      </c>
      <c r="BD410" s="484"/>
      <c r="BJ410" s="558"/>
      <c r="BK410" s="558"/>
      <c r="BL410" s="558"/>
      <c r="BM410" s="558"/>
      <c r="BN410" s="558"/>
      <c r="BO410" s="558"/>
      <c r="BP410" s="558"/>
      <c r="BQ410" s="558"/>
    </row>
    <row r="411" spans="1:69" s="369" customFormat="1" ht="47.25" outlineLevel="1" x14ac:dyDescent="0.25">
      <c r="B411" s="369" t="s">
        <v>688</v>
      </c>
      <c r="C411" s="369" t="s">
        <v>52</v>
      </c>
      <c r="G411" s="369">
        <v>61</v>
      </c>
      <c r="S411" s="217">
        <f t="shared" si="36"/>
        <v>0</v>
      </c>
      <c r="Y411" s="369">
        <v>61</v>
      </c>
      <c r="AS411" s="168">
        <f t="shared" si="37"/>
        <v>0</v>
      </c>
      <c r="AX411" s="480">
        <v>61</v>
      </c>
      <c r="BC411" s="369" t="s">
        <v>683</v>
      </c>
    </row>
    <row r="412" spans="1:69" s="557" customFormat="1" ht="31.5" outlineLevel="1" x14ac:dyDescent="0.25">
      <c r="A412" s="485"/>
      <c r="B412" s="421" t="s">
        <v>689</v>
      </c>
      <c r="C412" s="382" t="s">
        <v>53</v>
      </c>
      <c r="D412" s="485"/>
      <c r="E412" s="488"/>
      <c r="F412" s="488"/>
      <c r="G412" s="551"/>
      <c r="H412" s="487"/>
      <c r="I412" s="553"/>
      <c r="J412" s="553"/>
      <c r="K412" s="554"/>
      <c r="L412" s="555"/>
      <c r="M412" s="555"/>
      <c r="N412" s="555"/>
      <c r="O412" s="497" t="s">
        <v>690</v>
      </c>
      <c r="P412" s="217"/>
      <c r="Q412" s="217"/>
      <c r="R412" s="217"/>
      <c r="S412" s="217">
        <f t="shared" si="36"/>
        <v>0</v>
      </c>
      <c r="T412" s="217"/>
      <c r="U412" s="430"/>
      <c r="V412" s="430"/>
      <c r="W412" s="419"/>
      <c r="X412" s="217"/>
      <c r="Y412" s="430"/>
      <c r="Z412" s="430"/>
      <c r="AA412" s="430"/>
      <c r="AB412" s="430"/>
      <c r="AC412" s="218"/>
      <c r="AD412" s="219"/>
      <c r="AE412" s="219"/>
      <c r="AF412" s="219"/>
      <c r="AG412" s="556"/>
      <c r="AH412" s="556"/>
      <c r="AI412" s="556"/>
      <c r="AJ412" s="556"/>
      <c r="AK412" s="556"/>
      <c r="AL412" s="556"/>
      <c r="AM412" s="556"/>
      <c r="AN412" s="556"/>
      <c r="AO412" s="217"/>
      <c r="AP412" s="217"/>
      <c r="AQ412" s="217"/>
      <c r="AR412" s="217"/>
      <c r="AS412" s="168">
        <f t="shared" si="37"/>
        <v>0</v>
      </c>
      <c r="AT412" s="430"/>
      <c r="AU412" s="430"/>
      <c r="AV412" s="405"/>
      <c r="AW412" s="409"/>
      <c r="AX412" s="430"/>
      <c r="AY412" s="430"/>
      <c r="AZ412" s="430"/>
      <c r="BA412" s="430"/>
      <c r="BB412" s="430"/>
      <c r="BC412" s="560" t="s">
        <v>671</v>
      </c>
      <c r="BD412" s="484"/>
      <c r="BJ412" s="558"/>
      <c r="BK412" s="558"/>
      <c r="BL412" s="558"/>
      <c r="BM412" s="558"/>
      <c r="BN412" s="558"/>
      <c r="BO412" s="558"/>
      <c r="BP412" s="558"/>
      <c r="BQ412" s="558"/>
    </row>
    <row r="413" spans="1:69" s="557" customFormat="1" ht="31.5" outlineLevel="1" x14ac:dyDescent="0.25">
      <c r="A413" s="485"/>
      <c r="B413" s="421" t="s">
        <v>691</v>
      </c>
      <c r="C413" s="382" t="s">
        <v>53</v>
      </c>
      <c r="D413" s="485"/>
      <c r="E413" s="488"/>
      <c r="F413" s="488"/>
      <c r="G413" s="551"/>
      <c r="H413" s="487"/>
      <c r="I413" s="553"/>
      <c r="J413" s="553"/>
      <c r="K413" s="554"/>
      <c r="L413" s="555"/>
      <c r="M413" s="555"/>
      <c r="N413" s="555"/>
      <c r="O413" s="497" t="s">
        <v>692</v>
      </c>
      <c r="P413" s="217"/>
      <c r="Q413" s="217"/>
      <c r="R413" s="217"/>
      <c r="S413" s="217">
        <f t="shared" si="36"/>
        <v>0</v>
      </c>
      <c r="T413" s="217"/>
      <c r="U413" s="430"/>
      <c r="V413" s="430"/>
      <c r="W413" s="419"/>
      <c r="X413" s="217"/>
      <c r="Y413" s="430"/>
      <c r="Z413" s="430"/>
      <c r="AA413" s="430"/>
      <c r="AB413" s="430"/>
      <c r="AC413" s="218"/>
      <c r="AD413" s="219"/>
      <c r="AE413" s="219"/>
      <c r="AF413" s="219"/>
      <c r="AG413" s="556"/>
      <c r="AH413" s="556"/>
      <c r="AI413" s="556"/>
      <c r="AJ413" s="556"/>
      <c r="AK413" s="556"/>
      <c r="AL413" s="556"/>
      <c r="AM413" s="556"/>
      <c r="AN413" s="556"/>
      <c r="AO413" s="217"/>
      <c r="AP413" s="217"/>
      <c r="AQ413" s="217"/>
      <c r="AR413" s="217"/>
      <c r="AS413" s="168">
        <f t="shared" si="37"/>
        <v>0</v>
      </c>
      <c r="AT413" s="430"/>
      <c r="AU413" s="430"/>
      <c r="AV413" s="405"/>
      <c r="AW413" s="409"/>
      <c r="AX413" s="430"/>
      <c r="AY413" s="430"/>
      <c r="AZ413" s="430"/>
      <c r="BA413" s="430"/>
      <c r="BB413" s="430"/>
      <c r="BC413" s="560" t="s">
        <v>671</v>
      </c>
      <c r="BD413" s="484"/>
      <c r="BJ413" s="558"/>
      <c r="BK413" s="558"/>
      <c r="BL413" s="558"/>
      <c r="BM413" s="558"/>
      <c r="BN413" s="558"/>
      <c r="BO413" s="558"/>
      <c r="BP413" s="558"/>
      <c r="BQ413" s="558"/>
    </row>
    <row r="414" spans="1:69" s="557" customFormat="1" ht="31.5" outlineLevel="1" x14ac:dyDescent="0.25">
      <c r="A414" s="485"/>
      <c r="B414" s="421" t="s">
        <v>693</v>
      </c>
      <c r="C414" s="382" t="s">
        <v>53</v>
      </c>
      <c r="D414" s="485"/>
      <c r="E414" s="488"/>
      <c r="F414" s="488"/>
      <c r="G414" s="551"/>
      <c r="H414" s="487"/>
      <c r="I414" s="553"/>
      <c r="J414" s="553"/>
      <c r="K414" s="554"/>
      <c r="L414" s="555"/>
      <c r="M414" s="555"/>
      <c r="N414" s="555"/>
      <c r="O414" s="497" t="s">
        <v>692</v>
      </c>
      <c r="P414" s="217"/>
      <c r="Q414" s="217"/>
      <c r="R414" s="217"/>
      <c r="S414" s="217">
        <f t="shared" si="36"/>
        <v>0</v>
      </c>
      <c r="T414" s="217"/>
      <c r="U414" s="430"/>
      <c r="V414" s="430"/>
      <c r="W414" s="419"/>
      <c r="X414" s="217"/>
      <c r="Y414" s="430"/>
      <c r="Z414" s="430"/>
      <c r="AA414" s="430"/>
      <c r="AB414" s="430"/>
      <c r="AC414" s="218"/>
      <c r="AD414" s="219"/>
      <c r="AE414" s="219"/>
      <c r="AF414" s="219"/>
      <c r="AG414" s="556"/>
      <c r="AH414" s="556"/>
      <c r="AI414" s="556"/>
      <c r="AJ414" s="556"/>
      <c r="AK414" s="556"/>
      <c r="AL414" s="556"/>
      <c r="AM414" s="556"/>
      <c r="AN414" s="556"/>
      <c r="AO414" s="217"/>
      <c r="AP414" s="217"/>
      <c r="AQ414" s="217"/>
      <c r="AR414" s="217"/>
      <c r="AS414" s="168">
        <f t="shared" si="37"/>
        <v>0</v>
      </c>
      <c r="AT414" s="430"/>
      <c r="AU414" s="430"/>
      <c r="AV414" s="405"/>
      <c r="AW414" s="409"/>
      <c r="AX414" s="430"/>
      <c r="AY414" s="430"/>
      <c r="AZ414" s="430"/>
      <c r="BA414" s="430"/>
      <c r="BB414" s="430"/>
      <c r="BC414" s="560" t="s">
        <v>671</v>
      </c>
      <c r="BD414" s="484"/>
      <c r="BJ414" s="558"/>
      <c r="BK414" s="558"/>
      <c r="BL414" s="558"/>
      <c r="BM414" s="558"/>
      <c r="BN414" s="558"/>
      <c r="BO414" s="558"/>
      <c r="BP414" s="558"/>
      <c r="BQ414" s="558"/>
    </row>
    <row r="415" spans="1:69" s="557" customFormat="1" ht="31.5" outlineLevel="1" x14ac:dyDescent="0.25">
      <c r="A415" s="485"/>
      <c r="B415" s="421" t="s">
        <v>694</v>
      </c>
      <c r="C415" s="382" t="s">
        <v>53</v>
      </c>
      <c r="D415" s="485"/>
      <c r="E415" s="488"/>
      <c r="F415" s="488"/>
      <c r="G415" s="551"/>
      <c r="H415" s="487"/>
      <c r="I415" s="553"/>
      <c r="J415" s="553"/>
      <c r="K415" s="554"/>
      <c r="L415" s="555"/>
      <c r="M415" s="555"/>
      <c r="N415" s="555"/>
      <c r="O415" s="497" t="s">
        <v>692</v>
      </c>
      <c r="P415" s="217"/>
      <c r="Q415" s="217"/>
      <c r="R415" s="217"/>
      <c r="S415" s="217">
        <f t="shared" si="36"/>
        <v>0</v>
      </c>
      <c r="T415" s="217"/>
      <c r="U415" s="430"/>
      <c r="V415" s="430"/>
      <c r="W415" s="419"/>
      <c r="X415" s="217"/>
      <c r="Y415" s="430"/>
      <c r="Z415" s="430"/>
      <c r="AA415" s="430"/>
      <c r="AB415" s="430"/>
      <c r="AC415" s="218"/>
      <c r="AD415" s="219"/>
      <c r="AE415" s="219"/>
      <c r="AF415" s="219"/>
      <c r="AG415" s="556"/>
      <c r="AH415" s="556"/>
      <c r="AI415" s="556"/>
      <c r="AJ415" s="556"/>
      <c r="AK415" s="556"/>
      <c r="AL415" s="556"/>
      <c r="AM415" s="556"/>
      <c r="AN415" s="556"/>
      <c r="AO415" s="217"/>
      <c r="AP415" s="217"/>
      <c r="AQ415" s="217"/>
      <c r="AR415" s="217"/>
      <c r="AS415" s="168">
        <f t="shared" si="37"/>
        <v>0</v>
      </c>
      <c r="AT415" s="430"/>
      <c r="AU415" s="430"/>
      <c r="AV415" s="405"/>
      <c r="AW415" s="409"/>
      <c r="AX415" s="430"/>
      <c r="AY415" s="430"/>
      <c r="AZ415" s="430"/>
      <c r="BA415" s="430"/>
      <c r="BB415" s="430"/>
      <c r="BC415" s="560" t="s">
        <v>671</v>
      </c>
      <c r="BD415" s="484"/>
      <c r="BJ415" s="558"/>
      <c r="BK415" s="558"/>
      <c r="BL415" s="558"/>
      <c r="BM415" s="558"/>
      <c r="BN415" s="558"/>
      <c r="BO415" s="558"/>
      <c r="BP415" s="558"/>
      <c r="BQ415" s="558"/>
    </row>
    <row r="416" spans="1:69" s="369" customFormat="1" ht="47.25" outlineLevel="1" x14ac:dyDescent="0.25">
      <c r="B416" s="369" t="s">
        <v>695</v>
      </c>
      <c r="C416" s="369" t="s">
        <v>52</v>
      </c>
      <c r="G416" s="369">
        <v>26</v>
      </c>
      <c r="S416" s="217">
        <f t="shared" si="36"/>
        <v>0</v>
      </c>
      <c r="Z416" s="369">
        <v>26</v>
      </c>
      <c r="AS416" s="168">
        <f t="shared" si="37"/>
        <v>0</v>
      </c>
      <c r="AY416" s="480">
        <v>26</v>
      </c>
      <c r="BC416" s="369" t="s">
        <v>677</v>
      </c>
    </row>
    <row r="417" spans="1:69" s="557" customFormat="1" ht="47.25" outlineLevel="1" x14ac:dyDescent="0.25">
      <c r="A417" s="485"/>
      <c r="B417" s="421" t="s">
        <v>696</v>
      </c>
      <c r="C417" s="382" t="s">
        <v>53</v>
      </c>
      <c r="D417" s="485"/>
      <c r="E417" s="488"/>
      <c r="F417" s="488"/>
      <c r="G417" s="551"/>
      <c r="H417" s="487"/>
      <c r="I417" s="553"/>
      <c r="J417" s="553"/>
      <c r="K417" s="554"/>
      <c r="L417" s="555"/>
      <c r="M417" s="555"/>
      <c r="N417" s="555"/>
      <c r="O417" s="497" t="s">
        <v>675</v>
      </c>
      <c r="P417" s="217"/>
      <c r="Q417" s="217"/>
      <c r="R417" s="217"/>
      <c r="S417" s="217">
        <f t="shared" si="36"/>
        <v>0</v>
      </c>
      <c r="T417" s="217"/>
      <c r="U417" s="430"/>
      <c r="V417" s="430"/>
      <c r="W417" s="419"/>
      <c r="X417" s="217"/>
      <c r="Y417" s="430"/>
      <c r="Z417" s="430"/>
      <c r="AA417" s="430"/>
      <c r="AB417" s="430"/>
      <c r="AC417" s="218"/>
      <c r="AD417" s="219"/>
      <c r="AE417" s="219"/>
      <c r="AF417" s="219"/>
      <c r="AG417" s="556"/>
      <c r="AH417" s="556"/>
      <c r="AI417" s="556"/>
      <c r="AJ417" s="556"/>
      <c r="AK417" s="556"/>
      <c r="AL417" s="556"/>
      <c r="AM417" s="556"/>
      <c r="AN417" s="556"/>
      <c r="AO417" s="217"/>
      <c r="AP417" s="217"/>
      <c r="AQ417" s="217"/>
      <c r="AR417" s="217"/>
      <c r="AS417" s="168">
        <f t="shared" si="37"/>
        <v>0</v>
      </c>
      <c r="AT417" s="430"/>
      <c r="AU417" s="430"/>
      <c r="AV417" s="405"/>
      <c r="AW417" s="409"/>
      <c r="AX417" s="430"/>
      <c r="AY417" s="430"/>
      <c r="AZ417" s="430"/>
      <c r="BA417" s="430"/>
      <c r="BB417" s="430"/>
      <c r="BC417" s="560" t="s">
        <v>671</v>
      </c>
      <c r="BD417" s="484"/>
      <c r="BJ417" s="558"/>
      <c r="BK417" s="558"/>
      <c r="BL417" s="558"/>
      <c r="BM417" s="558"/>
      <c r="BN417" s="558"/>
      <c r="BO417" s="558"/>
      <c r="BP417" s="558"/>
      <c r="BQ417" s="558"/>
    </row>
    <row r="418" spans="1:69" s="557" customFormat="1" ht="47.25" outlineLevel="1" x14ac:dyDescent="0.25">
      <c r="A418" s="485"/>
      <c r="B418" s="421" t="s">
        <v>697</v>
      </c>
      <c r="C418" s="382" t="s">
        <v>53</v>
      </c>
      <c r="D418" s="485"/>
      <c r="E418" s="488"/>
      <c r="F418" s="488"/>
      <c r="G418" s="551"/>
      <c r="H418" s="487"/>
      <c r="I418" s="553"/>
      <c r="J418" s="553"/>
      <c r="K418" s="554"/>
      <c r="L418" s="555"/>
      <c r="M418" s="555"/>
      <c r="N418" s="555"/>
      <c r="O418" s="497" t="s">
        <v>675</v>
      </c>
      <c r="P418" s="217"/>
      <c r="Q418" s="217"/>
      <c r="R418" s="217"/>
      <c r="S418" s="217">
        <f t="shared" si="36"/>
        <v>0</v>
      </c>
      <c r="T418" s="217"/>
      <c r="U418" s="430"/>
      <c r="V418" s="430"/>
      <c r="W418" s="419"/>
      <c r="X418" s="217"/>
      <c r="Y418" s="430"/>
      <c r="Z418" s="430"/>
      <c r="AA418" s="430"/>
      <c r="AB418" s="430"/>
      <c r="AC418" s="218"/>
      <c r="AD418" s="219"/>
      <c r="AE418" s="219"/>
      <c r="AF418" s="219"/>
      <c r="AG418" s="556"/>
      <c r="AH418" s="556"/>
      <c r="AI418" s="556"/>
      <c r="AJ418" s="556"/>
      <c r="AK418" s="556"/>
      <c r="AL418" s="556"/>
      <c r="AM418" s="556"/>
      <c r="AN418" s="556"/>
      <c r="AO418" s="217"/>
      <c r="AP418" s="217"/>
      <c r="AQ418" s="217"/>
      <c r="AR418" s="217"/>
      <c r="AS418" s="168">
        <f t="shared" si="37"/>
        <v>0</v>
      </c>
      <c r="AT418" s="430"/>
      <c r="AU418" s="430"/>
      <c r="AV418" s="405"/>
      <c r="AW418" s="409"/>
      <c r="AX418" s="430"/>
      <c r="AY418" s="430"/>
      <c r="AZ418" s="430"/>
      <c r="BA418" s="430"/>
      <c r="BB418" s="430"/>
      <c r="BC418" s="560" t="s">
        <v>671</v>
      </c>
      <c r="BD418" s="484"/>
      <c r="BJ418" s="558"/>
      <c r="BK418" s="558"/>
      <c r="BL418" s="558"/>
      <c r="BM418" s="558"/>
      <c r="BN418" s="558"/>
      <c r="BO418" s="558"/>
      <c r="BP418" s="558"/>
      <c r="BQ418" s="558"/>
    </row>
    <row r="419" spans="1:69" s="557" customFormat="1" ht="47.25" outlineLevel="1" x14ac:dyDescent="0.25">
      <c r="A419" s="485"/>
      <c r="B419" s="421" t="s">
        <v>698</v>
      </c>
      <c r="C419" s="382" t="s">
        <v>53</v>
      </c>
      <c r="D419" s="485"/>
      <c r="E419" s="488"/>
      <c r="F419" s="488"/>
      <c r="G419" s="551"/>
      <c r="H419" s="487"/>
      <c r="I419" s="553"/>
      <c r="J419" s="553"/>
      <c r="K419" s="554"/>
      <c r="L419" s="555"/>
      <c r="M419" s="555"/>
      <c r="N419" s="555"/>
      <c r="O419" s="497" t="s">
        <v>675</v>
      </c>
      <c r="P419" s="217"/>
      <c r="Q419" s="217"/>
      <c r="R419" s="217"/>
      <c r="S419" s="217">
        <f t="shared" si="36"/>
        <v>0</v>
      </c>
      <c r="T419" s="217"/>
      <c r="U419" s="430"/>
      <c r="V419" s="430"/>
      <c r="W419" s="419"/>
      <c r="X419" s="217"/>
      <c r="Y419" s="430"/>
      <c r="Z419" s="430"/>
      <c r="AA419" s="430"/>
      <c r="AB419" s="430"/>
      <c r="AC419" s="218"/>
      <c r="AD419" s="219"/>
      <c r="AE419" s="219"/>
      <c r="AF419" s="219"/>
      <c r="AG419" s="556"/>
      <c r="AH419" s="556"/>
      <c r="AI419" s="556"/>
      <c r="AJ419" s="556"/>
      <c r="AK419" s="556"/>
      <c r="AL419" s="556"/>
      <c r="AM419" s="556"/>
      <c r="AN419" s="556"/>
      <c r="AO419" s="217"/>
      <c r="AP419" s="217"/>
      <c r="AQ419" s="217"/>
      <c r="AR419" s="217"/>
      <c r="AS419" s="168">
        <f t="shared" si="37"/>
        <v>0</v>
      </c>
      <c r="AT419" s="430"/>
      <c r="AU419" s="430"/>
      <c r="AV419" s="405"/>
      <c r="AW419" s="409"/>
      <c r="AX419" s="430"/>
      <c r="AY419" s="430"/>
      <c r="AZ419" s="430"/>
      <c r="BA419" s="430"/>
      <c r="BB419" s="430"/>
      <c r="BC419" s="560" t="s">
        <v>671</v>
      </c>
      <c r="BD419" s="484"/>
      <c r="BJ419" s="558"/>
      <c r="BK419" s="558"/>
      <c r="BL419" s="558"/>
      <c r="BM419" s="558"/>
      <c r="BN419" s="558"/>
      <c r="BO419" s="558"/>
      <c r="BP419" s="558"/>
      <c r="BQ419" s="558"/>
    </row>
    <row r="420" spans="1:69" s="557" customFormat="1" ht="47.25" outlineLevel="1" x14ac:dyDescent="0.25">
      <c r="A420" s="485"/>
      <c r="B420" s="421" t="s">
        <v>699</v>
      </c>
      <c r="C420" s="382" t="s">
        <v>53</v>
      </c>
      <c r="D420" s="485"/>
      <c r="E420" s="488"/>
      <c r="F420" s="488"/>
      <c r="G420" s="551"/>
      <c r="H420" s="487"/>
      <c r="I420" s="553"/>
      <c r="J420" s="553"/>
      <c r="K420" s="554"/>
      <c r="L420" s="555"/>
      <c r="M420" s="555"/>
      <c r="N420" s="555"/>
      <c r="O420" s="497" t="s">
        <v>675</v>
      </c>
      <c r="P420" s="217"/>
      <c r="Q420" s="217"/>
      <c r="R420" s="217"/>
      <c r="S420" s="217">
        <f t="shared" si="36"/>
        <v>0</v>
      </c>
      <c r="T420" s="217"/>
      <c r="U420" s="430"/>
      <c r="V420" s="430"/>
      <c r="W420" s="419"/>
      <c r="X420" s="217"/>
      <c r="Y420" s="430"/>
      <c r="Z420" s="430"/>
      <c r="AA420" s="430"/>
      <c r="AB420" s="430"/>
      <c r="AC420" s="218"/>
      <c r="AD420" s="219"/>
      <c r="AE420" s="219"/>
      <c r="AF420" s="219"/>
      <c r="AG420" s="556"/>
      <c r="AH420" s="556"/>
      <c r="AI420" s="556"/>
      <c r="AJ420" s="556"/>
      <c r="AK420" s="556"/>
      <c r="AL420" s="556"/>
      <c r="AM420" s="556"/>
      <c r="AN420" s="556"/>
      <c r="AO420" s="217"/>
      <c r="AP420" s="217"/>
      <c r="AQ420" s="217"/>
      <c r="AR420" s="217"/>
      <c r="AS420" s="168">
        <f t="shared" si="37"/>
        <v>0</v>
      </c>
      <c r="AT420" s="430"/>
      <c r="AU420" s="430"/>
      <c r="AV420" s="405"/>
      <c r="AW420" s="409"/>
      <c r="AX420" s="430"/>
      <c r="AY420" s="430"/>
      <c r="AZ420" s="430"/>
      <c r="BA420" s="430"/>
      <c r="BB420" s="430"/>
      <c r="BC420" s="560" t="s">
        <v>671</v>
      </c>
      <c r="BD420" s="484"/>
      <c r="BJ420" s="558"/>
      <c r="BK420" s="558"/>
      <c r="BL420" s="558"/>
      <c r="BM420" s="558"/>
      <c r="BN420" s="558"/>
      <c r="BO420" s="558"/>
      <c r="BP420" s="558"/>
      <c r="BQ420" s="558"/>
    </row>
    <row r="421" spans="1:69" s="557" customFormat="1" ht="47.25" outlineLevel="1" x14ac:dyDescent="0.25">
      <c r="A421" s="485"/>
      <c r="B421" s="421" t="s">
        <v>700</v>
      </c>
      <c r="C421" s="382" t="s">
        <v>53</v>
      </c>
      <c r="D421" s="485"/>
      <c r="E421" s="488"/>
      <c r="F421" s="488"/>
      <c r="G421" s="551"/>
      <c r="H421" s="487"/>
      <c r="I421" s="553"/>
      <c r="J421" s="553"/>
      <c r="K421" s="554"/>
      <c r="L421" s="555"/>
      <c r="M421" s="555"/>
      <c r="N421" s="555"/>
      <c r="O421" s="497" t="s">
        <v>675</v>
      </c>
      <c r="P421" s="217"/>
      <c r="Q421" s="217"/>
      <c r="R421" s="217"/>
      <c r="S421" s="217">
        <f t="shared" si="36"/>
        <v>0</v>
      </c>
      <c r="T421" s="217"/>
      <c r="U421" s="430"/>
      <c r="V421" s="430"/>
      <c r="W421" s="419"/>
      <c r="X421" s="217"/>
      <c r="Y421" s="430"/>
      <c r="Z421" s="430"/>
      <c r="AA421" s="430"/>
      <c r="AB421" s="430"/>
      <c r="AC421" s="218"/>
      <c r="AD421" s="219"/>
      <c r="AE421" s="219"/>
      <c r="AF421" s="219"/>
      <c r="AG421" s="556"/>
      <c r="AH421" s="556"/>
      <c r="AI421" s="556"/>
      <c r="AJ421" s="556"/>
      <c r="AK421" s="556"/>
      <c r="AL421" s="556"/>
      <c r="AM421" s="556"/>
      <c r="AN421" s="556"/>
      <c r="AO421" s="217"/>
      <c r="AP421" s="217"/>
      <c r="AQ421" s="217"/>
      <c r="AR421" s="217"/>
      <c r="AS421" s="168">
        <f t="shared" si="37"/>
        <v>0</v>
      </c>
      <c r="AT421" s="430"/>
      <c r="AU421" s="430"/>
      <c r="AV421" s="405"/>
      <c r="AW421" s="409"/>
      <c r="AX421" s="430"/>
      <c r="AY421" s="430"/>
      <c r="AZ421" s="430"/>
      <c r="BA421" s="430"/>
      <c r="BB421" s="430"/>
      <c r="BC421" s="560" t="s">
        <v>671</v>
      </c>
      <c r="BD421" s="484"/>
      <c r="BJ421" s="558"/>
      <c r="BK421" s="558"/>
      <c r="BL421" s="558"/>
      <c r="BM421" s="558"/>
      <c r="BN421" s="558"/>
      <c r="BO421" s="558"/>
      <c r="BP421" s="558"/>
      <c r="BQ421" s="558"/>
    </row>
    <row r="422" spans="1:69" s="369" customFormat="1" ht="31.5" outlineLevel="1" x14ac:dyDescent="0.25">
      <c r="B422" s="369" t="s">
        <v>701</v>
      </c>
      <c r="C422" s="369" t="s">
        <v>52</v>
      </c>
      <c r="G422" s="369">
        <v>35</v>
      </c>
      <c r="S422" s="217">
        <f t="shared" si="36"/>
        <v>0</v>
      </c>
      <c r="X422" s="369">
        <v>35</v>
      </c>
      <c r="AS422" s="168">
        <f t="shared" si="37"/>
        <v>0</v>
      </c>
      <c r="AW422" s="480">
        <v>35</v>
      </c>
      <c r="BC422" s="369" t="s">
        <v>668</v>
      </c>
    </row>
    <row r="423" spans="1:69" s="557" customFormat="1" ht="31.5" outlineLevel="1" x14ac:dyDescent="0.25">
      <c r="A423" s="485"/>
      <c r="B423" s="421" t="s">
        <v>702</v>
      </c>
      <c r="C423" s="382" t="s">
        <v>53</v>
      </c>
      <c r="D423" s="485"/>
      <c r="E423" s="488"/>
      <c r="F423" s="488"/>
      <c r="G423" s="551"/>
      <c r="H423" s="487"/>
      <c r="I423" s="553"/>
      <c r="J423" s="553"/>
      <c r="K423" s="554"/>
      <c r="L423" s="555"/>
      <c r="M423" s="555"/>
      <c r="N423" s="555"/>
      <c r="O423" s="497" t="s">
        <v>703</v>
      </c>
      <c r="P423" s="217"/>
      <c r="Q423" s="217"/>
      <c r="R423" s="217"/>
      <c r="S423" s="217">
        <f t="shared" si="36"/>
        <v>0</v>
      </c>
      <c r="T423" s="217"/>
      <c r="U423" s="430"/>
      <c r="V423" s="430"/>
      <c r="W423" s="419"/>
      <c r="X423" s="217"/>
      <c r="Y423" s="430"/>
      <c r="Z423" s="430"/>
      <c r="AA423" s="430"/>
      <c r="AB423" s="430"/>
      <c r="AC423" s="218"/>
      <c r="AD423" s="219"/>
      <c r="AE423" s="219"/>
      <c r="AF423" s="219"/>
      <c r="AG423" s="556"/>
      <c r="AH423" s="556"/>
      <c r="AI423" s="556"/>
      <c r="AJ423" s="556"/>
      <c r="AK423" s="556"/>
      <c r="AL423" s="556"/>
      <c r="AM423" s="556"/>
      <c r="AN423" s="556"/>
      <c r="AO423" s="217"/>
      <c r="AP423" s="217"/>
      <c r="AQ423" s="217"/>
      <c r="AR423" s="217"/>
      <c r="AS423" s="168">
        <f t="shared" si="37"/>
        <v>0</v>
      </c>
      <c r="AT423" s="430"/>
      <c r="AU423" s="430"/>
      <c r="AV423" s="405"/>
      <c r="AW423" s="409"/>
      <c r="AX423" s="430"/>
      <c r="AY423" s="430"/>
      <c r="AZ423" s="430"/>
      <c r="BA423" s="430"/>
      <c r="BB423" s="430"/>
      <c r="BC423" s="560" t="s">
        <v>671</v>
      </c>
      <c r="BD423" s="484"/>
      <c r="BJ423" s="558"/>
      <c r="BK423" s="558"/>
      <c r="BL423" s="558"/>
      <c r="BM423" s="558"/>
      <c r="BN423" s="558"/>
      <c r="BO423" s="558"/>
      <c r="BP423" s="558"/>
      <c r="BQ423" s="558"/>
    </row>
    <row r="424" spans="1:69" s="557" customFormat="1" ht="47.25" outlineLevel="1" x14ac:dyDescent="0.25">
      <c r="A424" s="485"/>
      <c r="B424" s="561" t="s">
        <v>704</v>
      </c>
      <c r="C424" s="369"/>
      <c r="D424" s="485"/>
      <c r="E424" s="488"/>
      <c r="F424" s="488"/>
      <c r="G424" s="551">
        <v>30</v>
      </c>
      <c r="H424" s="487"/>
      <c r="I424" s="553"/>
      <c r="J424" s="553"/>
      <c r="K424" s="554"/>
      <c r="L424" s="555"/>
      <c r="M424" s="555"/>
      <c r="N424" s="555"/>
      <c r="O424" s="547"/>
      <c r="P424" s="217"/>
      <c r="Q424" s="217"/>
      <c r="R424" s="217"/>
      <c r="S424" s="217">
        <f t="shared" si="36"/>
        <v>0</v>
      </c>
      <c r="T424" s="217"/>
      <c r="U424" s="430"/>
      <c r="V424" s="430"/>
      <c r="W424" s="419"/>
      <c r="X424" s="217">
        <v>30</v>
      </c>
      <c r="Y424" s="430"/>
      <c r="Z424" s="430"/>
      <c r="AA424" s="430"/>
      <c r="AB424" s="430"/>
      <c r="AC424" s="218"/>
      <c r="AD424" s="219"/>
      <c r="AE424" s="219"/>
      <c r="AF424" s="219"/>
      <c r="AG424" s="556"/>
      <c r="AH424" s="556"/>
      <c r="AI424" s="556"/>
      <c r="AJ424" s="556"/>
      <c r="AK424" s="556"/>
      <c r="AL424" s="556"/>
      <c r="AM424" s="556"/>
      <c r="AN424" s="556"/>
      <c r="AO424" s="217"/>
      <c r="AP424" s="217"/>
      <c r="AQ424" s="217"/>
      <c r="AR424" s="217"/>
      <c r="AS424" s="168">
        <f t="shared" si="37"/>
        <v>0</v>
      </c>
      <c r="AT424" s="430"/>
      <c r="AU424" s="430"/>
      <c r="AV424" s="405"/>
      <c r="AW424" s="552">
        <f>X424</f>
        <v>30</v>
      </c>
      <c r="AX424" s="409"/>
      <c r="AY424" s="430"/>
      <c r="AZ424" s="430"/>
      <c r="BA424" s="430"/>
      <c r="BB424" s="430"/>
      <c r="BC424" s="497"/>
      <c r="BD424" s="555"/>
      <c r="BJ424" s="558"/>
      <c r="BK424" s="558"/>
      <c r="BL424" s="558"/>
      <c r="BM424" s="558"/>
      <c r="BN424" s="558"/>
      <c r="BO424" s="558"/>
      <c r="BP424" s="558"/>
      <c r="BQ424" s="558"/>
    </row>
    <row r="425" spans="1:69" s="557" customFormat="1" ht="126" outlineLevel="1" x14ac:dyDescent="0.25">
      <c r="A425" s="485"/>
      <c r="B425" s="562" t="s">
        <v>705</v>
      </c>
      <c r="C425" s="369"/>
      <c r="D425" s="485"/>
      <c r="E425" s="488"/>
      <c r="F425" s="488"/>
      <c r="G425" s="551">
        <v>30</v>
      </c>
      <c r="H425" s="487"/>
      <c r="I425" s="553"/>
      <c r="J425" s="553"/>
      <c r="K425" s="554"/>
      <c r="L425" s="555"/>
      <c r="M425" s="555"/>
      <c r="N425" s="555"/>
      <c r="O425" s="547" t="s">
        <v>654</v>
      </c>
      <c r="P425" s="217"/>
      <c r="Q425" s="217"/>
      <c r="R425" s="217"/>
      <c r="S425" s="217">
        <f t="shared" si="36"/>
        <v>0</v>
      </c>
      <c r="T425" s="217"/>
      <c r="U425" s="430"/>
      <c r="V425" s="430"/>
      <c r="W425" s="419"/>
      <c r="X425" s="217"/>
      <c r="Y425" s="430"/>
      <c r="Z425" s="430"/>
      <c r="AA425" s="430"/>
      <c r="AB425" s="430"/>
      <c r="AC425" s="218"/>
      <c r="AD425" s="219"/>
      <c r="AE425" s="219"/>
      <c r="AF425" s="219"/>
      <c r="AG425" s="556"/>
      <c r="AH425" s="556"/>
      <c r="AI425" s="556"/>
      <c r="AJ425" s="556"/>
      <c r="AK425" s="556"/>
      <c r="AL425" s="556"/>
      <c r="AM425" s="556"/>
      <c r="AN425" s="556"/>
      <c r="AO425" s="217"/>
      <c r="AP425" s="217"/>
      <c r="AQ425" s="217"/>
      <c r="AR425" s="217"/>
      <c r="AS425" s="168">
        <f t="shared" si="37"/>
        <v>0</v>
      </c>
      <c r="AT425" s="430"/>
      <c r="AU425" s="430"/>
      <c r="AV425" s="405"/>
      <c r="AW425" s="409"/>
      <c r="AX425" s="430"/>
      <c r="AY425" s="430" t="s">
        <v>359</v>
      </c>
      <c r="AZ425" s="430"/>
      <c r="BA425" s="430"/>
      <c r="BB425" s="430"/>
      <c r="BC425" s="497"/>
      <c r="BD425" s="555"/>
      <c r="BJ425" s="558"/>
      <c r="BK425" s="558"/>
      <c r="BL425" s="558"/>
      <c r="BM425" s="558"/>
      <c r="BN425" s="558"/>
      <c r="BO425" s="558"/>
      <c r="BP425" s="558"/>
      <c r="BQ425" s="558"/>
    </row>
    <row r="426" spans="1:69" s="557" customFormat="1" ht="31.5" outlineLevel="1" x14ac:dyDescent="0.25">
      <c r="A426" s="485"/>
      <c r="B426" s="561" t="s">
        <v>706</v>
      </c>
      <c r="C426" s="369"/>
      <c r="D426" s="485"/>
      <c r="E426" s="488"/>
      <c r="F426" s="488"/>
      <c r="G426" s="551">
        <v>84.94</v>
      </c>
      <c r="H426" s="487"/>
      <c r="I426" s="553"/>
      <c r="J426" s="553"/>
      <c r="K426" s="554"/>
      <c r="L426" s="555"/>
      <c r="M426" s="555"/>
      <c r="N426" s="555"/>
      <c r="O426" s="563"/>
      <c r="P426" s="217"/>
      <c r="Q426" s="217"/>
      <c r="R426" s="217"/>
      <c r="S426" s="217">
        <f t="shared" si="36"/>
        <v>0</v>
      </c>
      <c r="T426" s="217"/>
      <c r="U426" s="430"/>
      <c r="V426" s="430"/>
      <c r="W426" s="419"/>
      <c r="X426" s="217"/>
      <c r="Y426" s="430"/>
      <c r="Z426" s="430"/>
      <c r="AA426" s="430"/>
      <c r="AB426" s="430"/>
      <c r="AC426" s="218"/>
      <c r="AD426" s="219"/>
      <c r="AE426" s="219"/>
      <c r="AF426" s="219"/>
      <c r="AG426" s="556"/>
      <c r="AH426" s="556"/>
      <c r="AI426" s="556"/>
      <c r="AJ426" s="556"/>
      <c r="AK426" s="556"/>
      <c r="AL426" s="556"/>
      <c r="AM426" s="556"/>
      <c r="AN426" s="556"/>
      <c r="AO426" s="217"/>
      <c r="AP426" s="217"/>
      <c r="AQ426" s="217"/>
      <c r="AR426" s="217"/>
      <c r="AS426" s="168">
        <f t="shared" si="37"/>
        <v>0</v>
      </c>
      <c r="AT426" s="430"/>
      <c r="AU426" s="430"/>
      <c r="AV426" s="405"/>
      <c r="AW426" s="409"/>
      <c r="AX426" s="430"/>
      <c r="AY426" s="430" t="s">
        <v>359</v>
      </c>
      <c r="AZ426" s="430"/>
      <c r="BA426" s="430"/>
      <c r="BB426" s="430"/>
      <c r="BC426" s="497"/>
      <c r="BD426" s="555"/>
      <c r="BJ426" s="558"/>
      <c r="BK426" s="558"/>
      <c r="BL426" s="558"/>
      <c r="BM426" s="558"/>
      <c r="BN426" s="558"/>
      <c r="BO426" s="558"/>
      <c r="BP426" s="558"/>
      <c r="BQ426" s="558"/>
    </row>
    <row r="427" spans="1:69" s="557" customFormat="1" ht="409.5" outlineLevel="1" x14ac:dyDescent="0.25">
      <c r="A427" s="485"/>
      <c r="B427" s="562" t="s">
        <v>707</v>
      </c>
      <c r="C427" s="369"/>
      <c r="D427" s="485"/>
      <c r="E427" s="488"/>
      <c r="F427" s="488"/>
      <c r="G427" s="564">
        <v>82.01</v>
      </c>
      <c r="H427" s="487"/>
      <c r="I427" s="553"/>
      <c r="J427" s="553"/>
      <c r="K427" s="554"/>
      <c r="L427" s="555"/>
      <c r="M427" s="555"/>
      <c r="N427" s="555"/>
      <c r="O427" s="547" t="s">
        <v>708</v>
      </c>
      <c r="P427" s="217"/>
      <c r="Q427" s="217"/>
      <c r="R427" s="217"/>
      <c r="S427" s="217">
        <f t="shared" si="36"/>
        <v>0</v>
      </c>
      <c r="T427" s="217"/>
      <c r="U427" s="430"/>
      <c r="V427" s="430"/>
      <c r="W427" s="419"/>
      <c r="X427" s="217"/>
      <c r="Y427" s="430"/>
      <c r="Z427" s="430"/>
      <c r="AA427" s="430"/>
      <c r="AB427" s="430"/>
      <c r="AC427" s="218"/>
      <c r="AD427" s="219"/>
      <c r="AE427" s="219"/>
      <c r="AF427" s="219"/>
      <c r="AG427" s="556"/>
      <c r="AH427" s="556"/>
      <c r="AI427" s="556"/>
      <c r="AJ427" s="556"/>
      <c r="AK427" s="556"/>
      <c r="AL427" s="556"/>
      <c r="AM427" s="556"/>
      <c r="AN427" s="556"/>
      <c r="AO427" s="217"/>
      <c r="AP427" s="217"/>
      <c r="AQ427" s="217"/>
      <c r="AR427" s="217"/>
      <c r="AS427" s="168">
        <f t="shared" si="37"/>
        <v>0</v>
      </c>
      <c r="AT427" s="430"/>
      <c r="AU427" s="430"/>
      <c r="AV427" s="405"/>
      <c r="AW427" s="409"/>
      <c r="AX427" s="430"/>
      <c r="AY427" s="559">
        <v>82.01</v>
      </c>
      <c r="AZ427" s="430"/>
      <c r="BA427" s="430"/>
      <c r="BB427" s="430"/>
      <c r="BC427" s="497"/>
      <c r="BD427" s="555"/>
      <c r="BJ427" s="558"/>
      <c r="BK427" s="558"/>
      <c r="BL427" s="558"/>
      <c r="BM427" s="558"/>
      <c r="BN427" s="558"/>
      <c r="BO427" s="558"/>
      <c r="BP427" s="558"/>
      <c r="BQ427" s="558"/>
    </row>
    <row r="428" spans="1:69" s="557" customFormat="1" ht="15.75" outlineLevel="1" x14ac:dyDescent="0.25">
      <c r="A428" s="485"/>
      <c r="B428" s="369" t="s">
        <v>28</v>
      </c>
      <c r="C428" s="369"/>
      <c r="D428" s="485"/>
      <c r="E428" s="488"/>
      <c r="F428" s="488"/>
      <c r="G428" s="551">
        <v>2.93</v>
      </c>
      <c r="H428" s="487"/>
      <c r="I428" s="553"/>
      <c r="J428" s="553"/>
      <c r="K428" s="554"/>
      <c r="L428" s="555"/>
      <c r="M428" s="555"/>
      <c r="N428" s="555"/>
      <c r="O428" s="553"/>
      <c r="P428" s="217"/>
      <c r="Q428" s="217"/>
      <c r="R428" s="217"/>
      <c r="S428" s="217">
        <f t="shared" si="36"/>
        <v>0</v>
      </c>
      <c r="T428" s="217"/>
      <c r="U428" s="430"/>
      <c r="V428" s="430"/>
      <c r="W428" s="419"/>
      <c r="X428" s="217"/>
      <c r="Y428" s="430"/>
      <c r="Z428" s="430"/>
      <c r="AA428" s="430"/>
      <c r="AB428" s="430"/>
      <c r="AC428" s="218"/>
      <c r="AD428" s="219"/>
      <c r="AE428" s="219"/>
      <c r="AF428" s="219"/>
      <c r="AG428" s="556"/>
      <c r="AH428" s="556"/>
      <c r="AI428" s="556"/>
      <c r="AJ428" s="556"/>
      <c r="AK428" s="556"/>
      <c r="AL428" s="556"/>
      <c r="AM428" s="556"/>
      <c r="AN428" s="556"/>
      <c r="AO428" s="217"/>
      <c r="AP428" s="217"/>
      <c r="AQ428" s="217"/>
      <c r="AR428" s="217"/>
      <c r="AS428" s="168">
        <f t="shared" si="37"/>
        <v>0</v>
      </c>
      <c r="AT428" s="430"/>
      <c r="AU428" s="430"/>
      <c r="AV428" s="405"/>
      <c r="AW428" s="409">
        <f>X428</f>
        <v>0</v>
      </c>
      <c r="AX428" s="409">
        <f>Y428</f>
        <v>0</v>
      </c>
      <c r="AY428" s="559">
        <v>2.93</v>
      </c>
      <c r="AZ428" s="430"/>
      <c r="BA428" s="430"/>
      <c r="BB428" s="430"/>
      <c r="BC428" s="497"/>
      <c r="BD428" s="555"/>
      <c r="BJ428" s="558"/>
      <c r="BK428" s="558"/>
      <c r="BL428" s="558"/>
      <c r="BM428" s="558"/>
      <c r="BN428" s="558"/>
      <c r="BO428" s="558"/>
      <c r="BP428" s="558"/>
      <c r="BQ428" s="558"/>
    </row>
    <row r="429" spans="1:69" s="557" customFormat="1" ht="47.25" outlineLevel="1" x14ac:dyDescent="0.25">
      <c r="A429" s="485"/>
      <c r="B429" s="369" t="s">
        <v>709</v>
      </c>
      <c r="C429" s="369"/>
      <c r="D429" s="485"/>
      <c r="E429" s="488"/>
      <c r="F429" s="488"/>
      <c r="G429" s="551"/>
      <c r="H429" s="487"/>
      <c r="I429" s="553"/>
      <c r="J429" s="553"/>
      <c r="K429" s="554"/>
      <c r="L429" s="555"/>
      <c r="M429" s="555"/>
      <c r="N429" s="555"/>
      <c r="O429" s="553"/>
      <c r="P429" s="217"/>
      <c r="Q429" s="217"/>
      <c r="R429" s="217"/>
      <c r="S429" s="217">
        <f t="shared" si="36"/>
        <v>0</v>
      </c>
      <c r="T429" s="217"/>
      <c r="U429" s="430"/>
      <c r="V429" s="430"/>
      <c r="W429" s="419"/>
      <c r="X429" s="217"/>
      <c r="Y429" s="430"/>
      <c r="Z429" s="430"/>
      <c r="AA429" s="430"/>
      <c r="AB429" s="430"/>
      <c r="AC429" s="218"/>
      <c r="AD429" s="219"/>
      <c r="AE429" s="219"/>
      <c r="AF429" s="219"/>
      <c r="AG429" s="556"/>
      <c r="AH429" s="556"/>
      <c r="AI429" s="556"/>
      <c r="AJ429" s="556"/>
      <c r="AK429" s="556"/>
      <c r="AL429" s="556"/>
      <c r="AM429" s="556"/>
      <c r="AN429" s="556"/>
      <c r="AO429" s="217"/>
      <c r="AP429" s="217"/>
      <c r="AQ429" s="217"/>
      <c r="AR429" s="217"/>
      <c r="AS429" s="168">
        <f t="shared" si="37"/>
        <v>0</v>
      </c>
      <c r="AT429" s="430"/>
      <c r="AU429" s="430"/>
      <c r="AV429" s="405"/>
      <c r="AW429" s="409"/>
      <c r="AX429" s="430"/>
      <c r="AY429" s="430"/>
      <c r="AZ429" s="430"/>
      <c r="BA429" s="430"/>
      <c r="BB429" s="430"/>
      <c r="BC429" s="497"/>
      <c r="BD429" s="555"/>
      <c r="BJ429" s="558"/>
      <c r="BK429" s="558"/>
      <c r="BL429" s="558"/>
      <c r="BM429" s="558"/>
      <c r="BN429" s="558"/>
      <c r="BO429" s="558"/>
      <c r="BP429" s="558"/>
      <c r="BQ429" s="558"/>
    </row>
    <row r="430" spans="1:69" s="557" customFormat="1" ht="236.25" outlineLevel="1" x14ac:dyDescent="0.25">
      <c r="A430" s="485"/>
      <c r="B430" s="565" t="s">
        <v>710</v>
      </c>
      <c r="C430" s="369"/>
      <c r="D430" s="485"/>
      <c r="E430" s="488"/>
      <c r="F430" s="488"/>
      <c r="G430" s="422">
        <v>30</v>
      </c>
      <c r="H430" s="487"/>
      <c r="I430" s="553"/>
      <c r="J430" s="553"/>
      <c r="K430" s="554"/>
      <c r="L430" s="555"/>
      <c r="M430" s="555"/>
      <c r="N430" s="555"/>
      <c r="O430" s="553" t="s">
        <v>818</v>
      </c>
      <c r="P430" s="217"/>
      <c r="Q430" s="217"/>
      <c r="R430" s="217"/>
      <c r="S430" s="217">
        <f t="shared" si="36"/>
        <v>0</v>
      </c>
      <c r="T430" s="217"/>
      <c r="U430" s="430"/>
      <c r="V430" s="430"/>
      <c r="W430" s="419"/>
      <c r="X430" s="217"/>
      <c r="Y430" s="422">
        <v>30</v>
      </c>
      <c r="Z430" s="430"/>
      <c r="AA430" s="430"/>
      <c r="AB430" s="430"/>
      <c r="AC430" s="218"/>
      <c r="AD430" s="219"/>
      <c r="AE430" s="219"/>
      <c r="AF430" s="219"/>
      <c r="AG430" s="556"/>
      <c r="AH430" s="556"/>
      <c r="AI430" s="556"/>
      <c r="AJ430" s="556"/>
      <c r="AK430" s="556"/>
      <c r="AL430" s="556"/>
      <c r="AM430" s="556"/>
      <c r="AN430" s="556"/>
      <c r="AO430" s="217"/>
      <c r="AP430" s="217"/>
      <c r="AQ430" s="217"/>
      <c r="AR430" s="217"/>
      <c r="AS430" s="168">
        <f t="shared" si="37"/>
        <v>0</v>
      </c>
      <c r="AT430" s="430"/>
      <c r="AU430" s="430"/>
      <c r="AV430" s="405"/>
      <c r="AW430" s="409"/>
      <c r="AX430" s="559">
        <f t="shared" ref="AX430:AX440" si="38">Y430</f>
        <v>30</v>
      </c>
      <c r="AY430" s="430"/>
      <c r="AZ430" s="430"/>
      <c r="BA430" s="430"/>
      <c r="BB430" s="430"/>
      <c r="BC430" s="497"/>
      <c r="BD430" s="555"/>
      <c r="BJ430" s="558"/>
      <c r="BK430" s="558"/>
      <c r="BL430" s="558"/>
      <c r="BM430" s="558"/>
      <c r="BN430" s="558"/>
      <c r="BO430" s="558"/>
      <c r="BP430" s="558"/>
      <c r="BQ430" s="558"/>
    </row>
    <row r="431" spans="1:69" s="557" customFormat="1" ht="299.25" outlineLevel="1" x14ac:dyDescent="0.25">
      <c r="A431" s="485"/>
      <c r="B431" s="565" t="s">
        <v>711</v>
      </c>
      <c r="C431" s="369"/>
      <c r="D431" s="485"/>
      <c r="E431" s="488"/>
      <c r="F431" s="488"/>
      <c r="G431" s="422">
        <v>1</v>
      </c>
      <c r="H431" s="487"/>
      <c r="I431" s="553"/>
      <c r="J431" s="553"/>
      <c r="K431" s="554"/>
      <c r="L431" s="555"/>
      <c r="M431" s="555"/>
      <c r="N431" s="555"/>
      <c r="O431" s="553" t="s">
        <v>818</v>
      </c>
      <c r="P431" s="217"/>
      <c r="Q431" s="217"/>
      <c r="R431" s="217"/>
      <c r="S431" s="217">
        <f t="shared" si="36"/>
        <v>0</v>
      </c>
      <c r="T431" s="217"/>
      <c r="U431" s="430"/>
      <c r="V431" s="430"/>
      <c r="W431" s="419"/>
      <c r="X431" s="217"/>
      <c r="Y431" s="422">
        <v>1</v>
      </c>
      <c r="Z431" s="430"/>
      <c r="AA431" s="430"/>
      <c r="AB431" s="430"/>
      <c r="AC431" s="218"/>
      <c r="AD431" s="219"/>
      <c r="AE431" s="219"/>
      <c r="AF431" s="219"/>
      <c r="AG431" s="556"/>
      <c r="AH431" s="556"/>
      <c r="AI431" s="556"/>
      <c r="AJ431" s="556"/>
      <c r="AK431" s="556"/>
      <c r="AL431" s="556"/>
      <c r="AM431" s="556"/>
      <c r="AN431" s="556"/>
      <c r="AO431" s="217"/>
      <c r="AP431" s="217"/>
      <c r="AQ431" s="217"/>
      <c r="AR431" s="217"/>
      <c r="AS431" s="168">
        <f t="shared" si="37"/>
        <v>0</v>
      </c>
      <c r="AT431" s="430"/>
      <c r="AU431" s="430"/>
      <c r="AV431" s="405"/>
      <c r="AW431" s="409"/>
      <c r="AX431" s="559">
        <f t="shared" si="38"/>
        <v>1</v>
      </c>
      <c r="AY431" s="430"/>
      <c r="AZ431" s="430"/>
      <c r="BA431" s="430"/>
      <c r="BB431" s="430"/>
      <c r="BC431" s="497"/>
      <c r="BD431" s="555"/>
      <c r="BJ431" s="558"/>
      <c r="BK431" s="558"/>
      <c r="BL431" s="558"/>
      <c r="BM431" s="558"/>
      <c r="BN431" s="558"/>
      <c r="BO431" s="558"/>
      <c r="BP431" s="558"/>
      <c r="BQ431" s="558"/>
    </row>
    <row r="432" spans="1:69" s="557" customFormat="1" ht="204.75" outlineLevel="1" x14ac:dyDescent="0.25">
      <c r="A432" s="485"/>
      <c r="B432" s="565" t="s">
        <v>712</v>
      </c>
      <c r="C432" s="369"/>
      <c r="D432" s="485"/>
      <c r="E432" s="488"/>
      <c r="F432" s="488"/>
      <c r="G432" s="422">
        <v>1</v>
      </c>
      <c r="H432" s="487"/>
      <c r="I432" s="553"/>
      <c r="J432" s="553"/>
      <c r="K432" s="554"/>
      <c r="L432" s="555"/>
      <c r="M432" s="555"/>
      <c r="N432" s="555"/>
      <c r="O432" s="553" t="s">
        <v>818</v>
      </c>
      <c r="P432" s="217"/>
      <c r="Q432" s="217"/>
      <c r="R432" s="217"/>
      <c r="S432" s="217">
        <f t="shared" si="36"/>
        <v>0</v>
      </c>
      <c r="T432" s="217"/>
      <c r="U432" s="430"/>
      <c r="V432" s="430"/>
      <c r="W432" s="419"/>
      <c r="X432" s="217"/>
      <c r="Y432" s="422">
        <v>1</v>
      </c>
      <c r="Z432" s="430"/>
      <c r="AA432" s="430"/>
      <c r="AB432" s="430"/>
      <c r="AC432" s="218"/>
      <c r="AD432" s="219"/>
      <c r="AE432" s="219"/>
      <c r="AF432" s="219"/>
      <c r="AG432" s="556"/>
      <c r="AH432" s="556"/>
      <c r="AI432" s="556"/>
      <c r="AJ432" s="556"/>
      <c r="AK432" s="556"/>
      <c r="AL432" s="556"/>
      <c r="AM432" s="556"/>
      <c r="AN432" s="556"/>
      <c r="AO432" s="217"/>
      <c r="AP432" s="217"/>
      <c r="AQ432" s="217"/>
      <c r="AR432" s="217"/>
      <c r="AS432" s="168">
        <f t="shared" si="37"/>
        <v>0</v>
      </c>
      <c r="AT432" s="430"/>
      <c r="AU432" s="430"/>
      <c r="AV432" s="405"/>
      <c r="AW432" s="409"/>
      <c r="AX432" s="559">
        <f t="shared" si="38"/>
        <v>1</v>
      </c>
      <c r="AY432" s="430"/>
      <c r="AZ432" s="430"/>
      <c r="BA432" s="430"/>
      <c r="BB432" s="430"/>
      <c r="BC432" s="497"/>
      <c r="BD432" s="555"/>
      <c r="BJ432" s="558"/>
      <c r="BK432" s="558"/>
      <c r="BL432" s="558"/>
      <c r="BM432" s="558"/>
      <c r="BN432" s="558"/>
      <c r="BO432" s="558"/>
      <c r="BP432" s="558"/>
      <c r="BQ432" s="558"/>
    </row>
    <row r="433" spans="1:69" s="557" customFormat="1" ht="289.89999999999998" customHeight="1" outlineLevel="1" x14ac:dyDescent="0.25">
      <c r="A433" s="485"/>
      <c r="B433" s="565" t="s">
        <v>713</v>
      </c>
      <c r="C433" s="369"/>
      <c r="D433" s="485"/>
      <c r="E433" s="488"/>
      <c r="F433" s="488"/>
      <c r="G433" s="422">
        <v>4</v>
      </c>
      <c r="H433" s="487"/>
      <c r="I433" s="553"/>
      <c r="J433" s="553"/>
      <c r="K433" s="554"/>
      <c r="L433" s="555"/>
      <c r="M433" s="555"/>
      <c r="N433" s="555"/>
      <c r="O433" s="553" t="s">
        <v>818</v>
      </c>
      <c r="P433" s="217"/>
      <c r="Q433" s="217"/>
      <c r="R433" s="217"/>
      <c r="S433" s="217">
        <f t="shared" si="36"/>
        <v>0</v>
      </c>
      <c r="T433" s="217"/>
      <c r="U433" s="430"/>
      <c r="V433" s="430"/>
      <c r="W433" s="419"/>
      <c r="X433" s="217"/>
      <c r="Y433" s="422">
        <v>4</v>
      </c>
      <c r="Z433" s="430"/>
      <c r="AA433" s="430"/>
      <c r="AB433" s="430"/>
      <c r="AC433" s="218"/>
      <c r="AD433" s="219"/>
      <c r="AE433" s="219"/>
      <c r="AF433" s="219"/>
      <c r="AG433" s="556"/>
      <c r="AH433" s="556"/>
      <c r="AI433" s="556"/>
      <c r="AJ433" s="556"/>
      <c r="AK433" s="556"/>
      <c r="AL433" s="556"/>
      <c r="AM433" s="556"/>
      <c r="AN433" s="556"/>
      <c r="AO433" s="217"/>
      <c r="AP433" s="217"/>
      <c r="AQ433" s="217"/>
      <c r="AR433" s="217"/>
      <c r="AS433" s="168">
        <f t="shared" si="37"/>
        <v>0</v>
      </c>
      <c r="AT433" s="430"/>
      <c r="AU433" s="430"/>
      <c r="AV433" s="405"/>
      <c r="AW433" s="409"/>
      <c r="AX433" s="559">
        <f t="shared" si="38"/>
        <v>4</v>
      </c>
      <c r="AY433" s="430"/>
      <c r="AZ433" s="430"/>
      <c r="BA433" s="430"/>
      <c r="BB433" s="430"/>
      <c r="BC433" s="497"/>
      <c r="BD433" s="555"/>
      <c r="BJ433" s="558"/>
      <c r="BK433" s="558"/>
      <c r="BL433" s="558"/>
      <c r="BM433" s="558"/>
      <c r="BN433" s="558"/>
      <c r="BO433" s="558"/>
      <c r="BP433" s="558"/>
      <c r="BQ433" s="558"/>
    </row>
    <row r="434" spans="1:69" s="557" customFormat="1" ht="409.5" outlineLevel="1" x14ac:dyDescent="0.25">
      <c r="A434" s="485"/>
      <c r="B434" s="565" t="s">
        <v>714</v>
      </c>
      <c r="C434" s="369"/>
      <c r="D434" s="485"/>
      <c r="E434" s="488"/>
      <c r="F434" s="488"/>
      <c r="G434" s="422">
        <v>4</v>
      </c>
      <c r="H434" s="487"/>
      <c r="I434" s="553"/>
      <c r="J434" s="553"/>
      <c r="K434" s="554"/>
      <c r="L434" s="555"/>
      <c r="M434" s="555"/>
      <c r="N434" s="555"/>
      <c r="O434" s="553" t="s">
        <v>818</v>
      </c>
      <c r="P434" s="217"/>
      <c r="Q434" s="217"/>
      <c r="R434" s="217"/>
      <c r="S434" s="217">
        <f t="shared" si="36"/>
        <v>0</v>
      </c>
      <c r="T434" s="217"/>
      <c r="U434" s="430"/>
      <c r="V434" s="430"/>
      <c r="W434" s="419"/>
      <c r="X434" s="217"/>
      <c r="Y434" s="422">
        <v>4</v>
      </c>
      <c r="Z434" s="430"/>
      <c r="AA434" s="430"/>
      <c r="AB434" s="430"/>
      <c r="AC434" s="218"/>
      <c r="AD434" s="219"/>
      <c r="AE434" s="219"/>
      <c r="AF434" s="219"/>
      <c r="AG434" s="556"/>
      <c r="AH434" s="556"/>
      <c r="AI434" s="556"/>
      <c r="AJ434" s="556"/>
      <c r="AK434" s="556"/>
      <c r="AL434" s="556"/>
      <c r="AM434" s="556"/>
      <c r="AN434" s="556"/>
      <c r="AO434" s="217"/>
      <c r="AP434" s="217"/>
      <c r="AQ434" s="217"/>
      <c r="AR434" s="217"/>
      <c r="AS434" s="168">
        <f t="shared" si="37"/>
        <v>0</v>
      </c>
      <c r="AT434" s="430"/>
      <c r="AU434" s="430"/>
      <c r="AV434" s="405"/>
      <c r="AW434" s="409"/>
      <c r="AX434" s="559">
        <f t="shared" si="38"/>
        <v>4</v>
      </c>
      <c r="AY434" s="430"/>
      <c r="AZ434" s="430"/>
      <c r="BA434" s="430"/>
      <c r="BB434" s="430"/>
      <c r="BC434" s="497"/>
      <c r="BD434" s="555"/>
      <c r="BJ434" s="558"/>
      <c r="BK434" s="558"/>
      <c r="BL434" s="558"/>
      <c r="BM434" s="558"/>
      <c r="BN434" s="558"/>
      <c r="BO434" s="558"/>
      <c r="BP434" s="558"/>
      <c r="BQ434" s="558"/>
    </row>
    <row r="435" spans="1:69" s="557" customFormat="1" ht="236.25" outlineLevel="1" x14ac:dyDescent="0.25">
      <c r="A435" s="485"/>
      <c r="B435" s="565" t="s">
        <v>715</v>
      </c>
      <c r="C435" s="369"/>
      <c r="D435" s="485"/>
      <c r="E435" s="488"/>
      <c r="F435" s="488"/>
      <c r="G435" s="422">
        <v>10</v>
      </c>
      <c r="H435" s="487"/>
      <c r="I435" s="553"/>
      <c r="J435" s="553"/>
      <c r="K435" s="554"/>
      <c r="L435" s="555"/>
      <c r="M435" s="555"/>
      <c r="N435" s="555"/>
      <c r="O435" s="553" t="s">
        <v>818</v>
      </c>
      <c r="P435" s="217"/>
      <c r="Q435" s="217"/>
      <c r="R435" s="217"/>
      <c r="S435" s="217">
        <f t="shared" si="36"/>
        <v>0</v>
      </c>
      <c r="T435" s="217"/>
      <c r="U435" s="430"/>
      <c r="V435" s="430"/>
      <c r="W435" s="419"/>
      <c r="X435" s="217"/>
      <c r="Y435" s="422">
        <v>10</v>
      </c>
      <c r="Z435" s="430"/>
      <c r="AA435" s="430"/>
      <c r="AB435" s="430"/>
      <c r="AC435" s="218"/>
      <c r="AD435" s="219"/>
      <c r="AE435" s="219"/>
      <c r="AF435" s="219"/>
      <c r="AG435" s="556"/>
      <c r="AH435" s="556"/>
      <c r="AI435" s="556"/>
      <c r="AJ435" s="556"/>
      <c r="AK435" s="556"/>
      <c r="AL435" s="556"/>
      <c r="AM435" s="556"/>
      <c r="AN435" s="556"/>
      <c r="AO435" s="217"/>
      <c r="AP435" s="217"/>
      <c r="AQ435" s="217"/>
      <c r="AR435" s="217"/>
      <c r="AS435" s="168">
        <f t="shared" si="37"/>
        <v>0</v>
      </c>
      <c r="AT435" s="430"/>
      <c r="AU435" s="430"/>
      <c r="AV435" s="405"/>
      <c r="AW435" s="409"/>
      <c r="AX435" s="559">
        <f t="shared" si="38"/>
        <v>10</v>
      </c>
      <c r="AY435" s="430"/>
      <c r="AZ435" s="430"/>
      <c r="BA435" s="430"/>
      <c r="BB435" s="430"/>
      <c r="BC435" s="497"/>
      <c r="BD435" s="555"/>
      <c r="BJ435" s="558"/>
      <c r="BK435" s="558"/>
      <c r="BL435" s="558"/>
      <c r="BM435" s="558"/>
      <c r="BN435" s="558"/>
      <c r="BO435" s="558"/>
      <c r="BP435" s="558"/>
      <c r="BQ435" s="558"/>
    </row>
    <row r="436" spans="1:69" s="557" customFormat="1" ht="236.25" outlineLevel="1" x14ac:dyDescent="0.25">
      <c r="A436" s="485"/>
      <c r="B436" s="565" t="s">
        <v>716</v>
      </c>
      <c r="C436" s="369"/>
      <c r="D436" s="485"/>
      <c r="E436" s="488"/>
      <c r="F436" s="488"/>
      <c r="G436" s="422">
        <v>15</v>
      </c>
      <c r="H436" s="487"/>
      <c r="I436" s="553"/>
      <c r="J436" s="553"/>
      <c r="K436" s="554"/>
      <c r="L436" s="555"/>
      <c r="M436" s="555"/>
      <c r="N436" s="555"/>
      <c r="O436" s="553" t="s">
        <v>818</v>
      </c>
      <c r="P436" s="217"/>
      <c r="Q436" s="217"/>
      <c r="R436" s="217"/>
      <c r="S436" s="217">
        <f t="shared" si="36"/>
        <v>0</v>
      </c>
      <c r="T436" s="217"/>
      <c r="U436" s="430"/>
      <c r="V436" s="430"/>
      <c r="W436" s="419"/>
      <c r="X436" s="217"/>
      <c r="Y436" s="422">
        <v>15</v>
      </c>
      <c r="Z436" s="430"/>
      <c r="AA436" s="430"/>
      <c r="AB436" s="430"/>
      <c r="AC436" s="218"/>
      <c r="AD436" s="219"/>
      <c r="AE436" s="219"/>
      <c r="AF436" s="219"/>
      <c r="AG436" s="556"/>
      <c r="AH436" s="556"/>
      <c r="AI436" s="556"/>
      <c r="AJ436" s="556"/>
      <c r="AK436" s="556"/>
      <c r="AL436" s="556"/>
      <c r="AM436" s="556"/>
      <c r="AN436" s="556"/>
      <c r="AO436" s="217"/>
      <c r="AP436" s="217"/>
      <c r="AQ436" s="217"/>
      <c r="AR436" s="217"/>
      <c r="AS436" s="168">
        <f t="shared" si="37"/>
        <v>0</v>
      </c>
      <c r="AT436" s="430"/>
      <c r="AU436" s="430"/>
      <c r="AV436" s="405"/>
      <c r="AW436" s="409"/>
      <c r="AX436" s="559">
        <f t="shared" si="38"/>
        <v>15</v>
      </c>
      <c r="AY436" s="430"/>
      <c r="AZ436" s="430"/>
      <c r="BA436" s="430"/>
      <c r="BB436" s="430"/>
      <c r="BC436" s="497"/>
      <c r="BD436" s="555"/>
      <c r="BJ436" s="558"/>
      <c r="BK436" s="558"/>
      <c r="BL436" s="558"/>
      <c r="BM436" s="558"/>
      <c r="BN436" s="558"/>
      <c r="BO436" s="558"/>
      <c r="BP436" s="558"/>
      <c r="BQ436" s="558"/>
    </row>
    <row r="437" spans="1:69" s="557" customFormat="1" ht="299.25" outlineLevel="1" x14ac:dyDescent="0.25">
      <c r="A437" s="485"/>
      <c r="B437" s="565" t="s">
        <v>717</v>
      </c>
      <c r="C437" s="369"/>
      <c r="D437" s="485"/>
      <c r="E437" s="488"/>
      <c r="F437" s="488"/>
      <c r="G437" s="422">
        <v>1</v>
      </c>
      <c r="H437" s="487"/>
      <c r="I437" s="553"/>
      <c r="J437" s="553"/>
      <c r="K437" s="554"/>
      <c r="L437" s="555"/>
      <c r="M437" s="555"/>
      <c r="N437" s="555"/>
      <c r="O437" s="553" t="s">
        <v>818</v>
      </c>
      <c r="P437" s="217"/>
      <c r="Q437" s="217"/>
      <c r="R437" s="217"/>
      <c r="S437" s="217">
        <f t="shared" si="36"/>
        <v>0</v>
      </c>
      <c r="T437" s="217"/>
      <c r="U437" s="430"/>
      <c r="V437" s="430"/>
      <c r="W437" s="419"/>
      <c r="X437" s="217"/>
      <c r="Y437" s="422">
        <v>1</v>
      </c>
      <c r="Z437" s="430"/>
      <c r="AA437" s="430"/>
      <c r="AB437" s="430"/>
      <c r="AC437" s="218"/>
      <c r="AD437" s="219"/>
      <c r="AE437" s="219"/>
      <c r="AF437" s="219"/>
      <c r="AG437" s="556"/>
      <c r="AH437" s="556"/>
      <c r="AI437" s="556"/>
      <c r="AJ437" s="556"/>
      <c r="AK437" s="556"/>
      <c r="AL437" s="556"/>
      <c r="AM437" s="556"/>
      <c r="AN437" s="556"/>
      <c r="AO437" s="217"/>
      <c r="AP437" s="217"/>
      <c r="AQ437" s="217"/>
      <c r="AR437" s="217"/>
      <c r="AS437" s="168">
        <f t="shared" si="37"/>
        <v>0</v>
      </c>
      <c r="AT437" s="430"/>
      <c r="AU437" s="430"/>
      <c r="AV437" s="405"/>
      <c r="AW437" s="409"/>
      <c r="AX437" s="559">
        <f t="shared" si="38"/>
        <v>1</v>
      </c>
      <c r="AY437" s="430"/>
      <c r="AZ437" s="430"/>
      <c r="BA437" s="430"/>
      <c r="BB437" s="430"/>
      <c r="BC437" s="497"/>
      <c r="BD437" s="555"/>
      <c r="BJ437" s="558"/>
      <c r="BK437" s="558"/>
      <c r="BL437" s="558"/>
      <c r="BM437" s="558"/>
      <c r="BN437" s="558"/>
      <c r="BO437" s="558"/>
      <c r="BP437" s="558"/>
      <c r="BQ437" s="558"/>
    </row>
    <row r="438" spans="1:69" s="557" customFormat="1" ht="299.25" outlineLevel="1" x14ac:dyDescent="0.25">
      <c r="A438" s="485"/>
      <c r="B438" s="565" t="s">
        <v>718</v>
      </c>
      <c r="C438" s="369"/>
      <c r="D438" s="485"/>
      <c r="E438" s="488"/>
      <c r="F438" s="488"/>
      <c r="G438" s="422">
        <v>7.82</v>
      </c>
      <c r="H438" s="487"/>
      <c r="I438" s="553"/>
      <c r="J438" s="553"/>
      <c r="K438" s="554"/>
      <c r="L438" s="555"/>
      <c r="M438" s="555"/>
      <c r="N438" s="555"/>
      <c r="O438" s="553" t="s">
        <v>818</v>
      </c>
      <c r="P438" s="217"/>
      <c r="Q438" s="217"/>
      <c r="R438" s="217"/>
      <c r="S438" s="217">
        <f t="shared" si="36"/>
        <v>0</v>
      </c>
      <c r="T438" s="217"/>
      <c r="U438" s="430"/>
      <c r="V438" s="430"/>
      <c r="W438" s="419"/>
      <c r="X438" s="217"/>
      <c r="Y438" s="422">
        <v>7.82</v>
      </c>
      <c r="Z438" s="430"/>
      <c r="AA438" s="430"/>
      <c r="AB438" s="430"/>
      <c r="AC438" s="218"/>
      <c r="AD438" s="219"/>
      <c r="AE438" s="219"/>
      <c r="AF438" s="219"/>
      <c r="AG438" s="556"/>
      <c r="AH438" s="556"/>
      <c r="AI438" s="556"/>
      <c r="AJ438" s="556"/>
      <c r="AK438" s="556"/>
      <c r="AL438" s="556"/>
      <c r="AM438" s="556"/>
      <c r="AN438" s="556"/>
      <c r="AO438" s="217"/>
      <c r="AP438" s="217"/>
      <c r="AQ438" s="217"/>
      <c r="AR438" s="217"/>
      <c r="AS438" s="168">
        <f t="shared" si="37"/>
        <v>0</v>
      </c>
      <c r="AT438" s="430"/>
      <c r="AU438" s="430"/>
      <c r="AV438" s="405"/>
      <c r="AW438" s="409"/>
      <c r="AX438" s="559">
        <f t="shared" si="38"/>
        <v>7.82</v>
      </c>
      <c r="AY438" s="430"/>
      <c r="AZ438" s="430"/>
      <c r="BA438" s="430"/>
      <c r="BB438" s="430"/>
      <c r="BC438" s="497"/>
      <c r="BD438" s="555"/>
      <c r="BJ438" s="558"/>
      <c r="BK438" s="558"/>
      <c r="BL438" s="558"/>
      <c r="BM438" s="558"/>
      <c r="BN438" s="558"/>
      <c r="BO438" s="558"/>
      <c r="BP438" s="558"/>
      <c r="BQ438" s="558"/>
    </row>
    <row r="439" spans="1:69" s="557" customFormat="1" ht="283.5" outlineLevel="1" x14ac:dyDescent="0.25">
      <c r="A439" s="485"/>
      <c r="B439" s="565" t="s">
        <v>719</v>
      </c>
      <c r="C439" s="369"/>
      <c r="D439" s="485"/>
      <c r="E439" s="488"/>
      <c r="F439" s="488"/>
      <c r="G439" s="422">
        <v>20</v>
      </c>
      <c r="H439" s="487"/>
      <c r="I439" s="553"/>
      <c r="J439" s="553"/>
      <c r="K439" s="554"/>
      <c r="L439" s="555"/>
      <c r="M439" s="555"/>
      <c r="N439" s="555"/>
      <c r="O439" s="553" t="s">
        <v>818</v>
      </c>
      <c r="P439" s="217"/>
      <c r="Q439" s="217"/>
      <c r="R439" s="217"/>
      <c r="S439" s="217">
        <f t="shared" si="36"/>
        <v>0</v>
      </c>
      <c r="T439" s="217"/>
      <c r="U439" s="430"/>
      <c r="V439" s="430"/>
      <c r="W439" s="419"/>
      <c r="X439" s="217"/>
      <c r="Y439" s="422">
        <v>20</v>
      </c>
      <c r="Z439" s="430"/>
      <c r="AA439" s="430"/>
      <c r="AB439" s="430"/>
      <c r="AC439" s="218"/>
      <c r="AD439" s="219"/>
      <c r="AE439" s="219"/>
      <c r="AF439" s="219"/>
      <c r="AG439" s="556"/>
      <c r="AH439" s="556"/>
      <c r="AI439" s="556"/>
      <c r="AJ439" s="556"/>
      <c r="AK439" s="556"/>
      <c r="AL439" s="556"/>
      <c r="AM439" s="556"/>
      <c r="AN439" s="556"/>
      <c r="AO439" s="217"/>
      <c r="AP439" s="217"/>
      <c r="AQ439" s="217"/>
      <c r="AR439" s="217"/>
      <c r="AS439" s="168">
        <f t="shared" si="37"/>
        <v>0</v>
      </c>
      <c r="AT439" s="430"/>
      <c r="AU439" s="430"/>
      <c r="AV439" s="405"/>
      <c r="AW439" s="409"/>
      <c r="AX439" s="559">
        <f t="shared" si="38"/>
        <v>20</v>
      </c>
      <c r="AY439" s="430"/>
      <c r="AZ439" s="430"/>
      <c r="BA439" s="430"/>
      <c r="BB439" s="430"/>
      <c r="BC439" s="497"/>
      <c r="BD439" s="555"/>
      <c r="BJ439" s="558"/>
      <c r="BK439" s="558"/>
      <c r="BL439" s="558"/>
      <c r="BM439" s="558"/>
      <c r="BN439" s="558"/>
      <c r="BO439" s="558"/>
      <c r="BP439" s="558"/>
      <c r="BQ439" s="558"/>
    </row>
    <row r="440" spans="1:69" s="557" customFormat="1" ht="220.5" outlineLevel="1" x14ac:dyDescent="0.25">
      <c r="A440" s="501"/>
      <c r="B440" s="566" t="s">
        <v>720</v>
      </c>
      <c r="C440" s="567"/>
      <c r="D440" s="501"/>
      <c r="E440" s="506"/>
      <c r="F440" s="506"/>
      <c r="G440" s="504">
        <v>25</v>
      </c>
      <c r="H440" s="505"/>
      <c r="I440" s="568"/>
      <c r="J440" s="568"/>
      <c r="K440" s="569"/>
      <c r="L440" s="570"/>
      <c r="M440" s="570"/>
      <c r="N440" s="570"/>
      <c r="O440" s="568" t="s">
        <v>818</v>
      </c>
      <c r="P440" s="507"/>
      <c r="Q440" s="507"/>
      <c r="R440" s="507"/>
      <c r="S440" s="217">
        <f t="shared" si="36"/>
        <v>0</v>
      </c>
      <c r="T440" s="507"/>
      <c r="U440" s="571"/>
      <c r="V440" s="571"/>
      <c r="W440" s="572"/>
      <c r="X440" s="507"/>
      <c r="Y440" s="504">
        <v>25</v>
      </c>
      <c r="Z440" s="571"/>
      <c r="AA440" s="571"/>
      <c r="AB440" s="571"/>
      <c r="AC440" s="508"/>
      <c r="AD440" s="509"/>
      <c r="AE440" s="509"/>
      <c r="AF440" s="509"/>
      <c r="AG440" s="573"/>
      <c r="AH440" s="573"/>
      <c r="AI440" s="573"/>
      <c r="AJ440" s="573"/>
      <c r="AK440" s="573"/>
      <c r="AL440" s="573"/>
      <c r="AM440" s="573"/>
      <c r="AN440" s="573"/>
      <c r="AO440" s="507"/>
      <c r="AP440" s="507"/>
      <c r="AQ440" s="507"/>
      <c r="AR440" s="507"/>
      <c r="AS440" s="168">
        <f t="shared" si="37"/>
        <v>0</v>
      </c>
      <c r="AT440" s="571"/>
      <c r="AU440" s="571"/>
      <c r="AV440" s="574"/>
      <c r="AW440" s="575"/>
      <c r="AX440" s="576">
        <f t="shared" si="38"/>
        <v>25</v>
      </c>
      <c r="AY440" s="571"/>
      <c r="AZ440" s="571"/>
      <c r="BA440" s="571"/>
      <c r="BB440" s="571"/>
      <c r="BC440" s="577"/>
      <c r="BD440" s="570"/>
      <c r="BJ440" s="558"/>
      <c r="BK440" s="558"/>
      <c r="BL440" s="558"/>
      <c r="BM440" s="558"/>
      <c r="BN440" s="558"/>
      <c r="BO440" s="558"/>
      <c r="BP440" s="558"/>
      <c r="BQ440" s="558"/>
    </row>
    <row r="441" spans="1:69" s="578" customFormat="1" ht="47.25" outlineLevel="1" x14ac:dyDescent="0.25">
      <c r="A441" s="369"/>
      <c r="B441" s="369" t="s">
        <v>721</v>
      </c>
      <c r="C441" s="369"/>
      <c r="D441" s="369"/>
      <c r="E441" s="369"/>
      <c r="F441" s="369"/>
      <c r="G441" s="369">
        <v>135</v>
      </c>
      <c r="H441" s="369"/>
      <c r="I441" s="369"/>
      <c r="J441" s="369"/>
      <c r="K441" s="369"/>
      <c r="L441" s="369"/>
      <c r="M441" s="369"/>
      <c r="N441" s="369"/>
      <c r="O441" s="369"/>
      <c r="P441" s="369"/>
      <c r="Q441" s="369"/>
      <c r="R441" s="369"/>
      <c r="S441" s="217">
        <f t="shared" si="36"/>
        <v>0</v>
      </c>
      <c r="T441" s="369"/>
      <c r="U441" s="369"/>
      <c r="V441" s="369"/>
      <c r="W441" s="369"/>
      <c r="X441" s="369"/>
      <c r="Y441" s="369"/>
      <c r="Z441" s="369"/>
      <c r="AA441" s="369"/>
      <c r="AB441" s="369"/>
      <c r="AC441" s="369"/>
      <c r="AD441" s="369"/>
      <c r="AE441" s="369"/>
      <c r="AF441" s="369"/>
      <c r="AG441" s="369"/>
      <c r="AH441" s="369"/>
      <c r="AI441" s="369"/>
      <c r="AJ441" s="369"/>
      <c r="AK441" s="369"/>
      <c r="AL441" s="369"/>
      <c r="AM441" s="369"/>
      <c r="AN441" s="369"/>
      <c r="AO441" s="369"/>
      <c r="AP441" s="369"/>
      <c r="AQ441" s="369"/>
      <c r="AR441" s="369"/>
      <c r="AS441" s="168">
        <f t="shared" si="37"/>
        <v>0</v>
      </c>
      <c r="AT441" s="369"/>
      <c r="AU441" s="369"/>
      <c r="AV441" s="369"/>
      <c r="AW441" s="369"/>
      <c r="AX441" s="369" t="s">
        <v>359</v>
      </c>
      <c r="AY441" s="369"/>
      <c r="AZ441" s="369"/>
      <c r="BA441" s="369"/>
      <c r="BB441" s="369"/>
      <c r="BC441" s="369"/>
      <c r="BD441" s="369"/>
    </row>
    <row r="442" spans="1:69" s="580" customFormat="1" ht="31.5" outlineLevel="1" x14ac:dyDescent="0.25">
      <c r="A442" s="485"/>
      <c r="B442" s="579" t="s">
        <v>722</v>
      </c>
      <c r="C442" s="369"/>
      <c r="D442" s="485"/>
      <c r="E442" s="488"/>
      <c r="F442" s="488"/>
      <c r="G442" s="369">
        <v>135</v>
      </c>
      <c r="H442" s="487"/>
      <c r="I442" s="553"/>
      <c r="J442" s="553"/>
      <c r="K442" s="554"/>
      <c r="L442" s="555"/>
      <c r="M442" s="555"/>
      <c r="N442" s="555"/>
      <c r="O442" s="553" t="s">
        <v>829</v>
      </c>
      <c r="P442" s="217"/>
      <c r="Q442" s="217"/>
      <c r="R442" s="217"/>
      <c r="S442" s="217">
        <f t="shared" si="36"/>
        <v>0</v>
      </c>
      <c r="T442" s="217"/>
      <c r="U442" s="430"/>
      <c r="V442" s="430"/>
      <c r="W442" s="419"/>
      <c r="X442" s="217"/>
      <c r="Y442" s="430"/>
      <c r="Z442" s="430"/>
      <c r="AA442" s="430"/>
      <c r="AB442" s="430"/>
      <c r="AC442" s="218"/>
      <c r="AD442" s="219"/>
      <c r="AE442" s="219"/>
      <c r="AF442" s="219"/>
      <c r="AG442" s="556"/>
      <c r="AH442" s="556"/>
      <c r="AI442" s="556"/>
      <c r="AJ442" s="556"/>
      <c r="AK442" s="556"/>
      <c r="AL442" s="556"/>
      <c r="AM442" s="556"/>
      <c r="AN442" s="556"/>
      <c r="AO442" s="217"/>
      <c r="AP442" s="217"/>
      <c r="AQ442" s="217"/>
      <c r="AR442" s="217"/>
      <c r="AS442" s="168">
        <f t="shared" si="37"/>
        <v>0</v>
      </c>
      <c r="AT442" s="430"/>
      <c r="AU442" s="430"/>
      <c r="AV442" s="405"/>
      <c r="AW442" s="409"/>
      <c r="AX442" s="480">
        <v>135</v>
      </c>
      <c r="AY442" s="430"/>
      <c r="AZ442" s="430"/>
      <c r="BA442" s="430"/>
      <c r="BB442" s="430"/>
      <c r="BC442" s="497"/>
      <c r="BD442" s="555"/>
      <c r="BJ442" s="581"/>
      <c r="BK442" s="581"/>
      <c r="BL442" s="581"/>
      <c r="BM442" s="581"/>
      <c r="BN442" s="581"/>
      <c r="BO442" s="581"/>
      <c r="BP442" s="581"/>
      <c r="BQ442" s="581"/>
    </row>
    <row r="443" spans="1:69" s="578" customFormat="1" ht="47.25" outlineLevel="1" x14ac:dyDescent="0.25">
      <c r="A443" s="369"/>
      <c r="B443" s="369" t="s">
        <v>723</v>
      </c>
      <c r="C443" s="369"/>
      <c r="D443" s="369"/>
      <c r="E443" s="369"/>
      <c r="F443" s="369"/>
      <c r="G443" s="369">
        <v>27</v>
      </c>
      <c r="H443" s="369"/>
      <c r="I443" s="369"/>
      <c r="J443" s="369"/>
      <c r="K443" s="369"/>
      <c r="L443" s="369"/>
      <c r="M443" s="369"/>
      <c r="N443" s="369"/>
      <c r="O443" s="369"/>
      <c r="P443" s="369"/>
      <c r="Q443" s="369"/>
      <c r="R443" s="369"/>
      <c r="S443" s="217">
        <f t="shared" si="36"/>
        <v>0</v>
      </c>
      <c r="T443" s="369"/>
      <c r="U443" s="369"/>
      <c r="V443" s="369"/>
      <c r="W443" s="369"/>
      <c r="X443" s="369"/>
      <c r="Y443" s="369"/>
      <c r="Z443" s="369"/>
      <c r="AA443" s="369"/>
      <c r="AB443" s="369"/>
      <c r="AC443" s="369"/>
      <c r="AD443" s="369"/>
      <c r="AE443" s="369"/>
      <c r="AF443" s="369"/>
      <c r="AG443" s="369"/>
      <c r="AH443" s="369"/>
      <c r="AI443" s="369"/>
      <c r="AJ443" s="369"/>
      <c r="AK443" s="369"/>
      <c r="AL443" s="369"/>
      <c r="AM443" s="369"/>
      <c r="AN443" s="369"/>
      <c r="AO443" s="369"/>
      <c r="AP443" s="369"/>
      <c r="AQ443" s="369"/>
      <c r="AR443" s="369"/>
      <c r="AS443" s="168">
        <f t="shared" si="37"/>
        <v>0</v>
      </c>
      <c r="AT443" s="369"/>
      <c r="AU443" s="369"/>
      <c r="AV443" s="369"/>
      <c r="AW443" s="369"/>
      <c r="AX443" s="369"/>
      <c r="AY443" s="369"/>
      <c r="AZ443" s="369"/>
      <c r="BA443" s="369"/>
      <c r="BB443" s="369"/>
      <c r="BC443" s="369"/>
      <c r="BD443" s="369"/>
    </row>
    <row r="444" spans="1:69" s="580" customFormat="1" ht="47.25" outlineLevel="1" x14ac:dyDescent="0.25">
      <c r="A444" s="485"/>
      <c r="B444" s="579" t="s">
        <v>724</v>
      </c>
      <c r="C444" s="369"/>
      <c r="D444" s="485"/>
      <c r="E444" s="488"/>
      <c r="F444" s="488"/>
      <c r="G444" s="369">
        <v>27</v>
      </c>
      <c r="H444" s="487"/>
      <c r="I444" s="553"/>
      <c r="J444" s="553"/>
      <c r="K444" s="554"/>
      <c r="L444" s="555"/>
      <c r="M444" s="555"/>
      <c r="N444" s="555"/>
      <c r="O444" s="553"/>
      <c r="P444" s="217"/>
      <c r="Q444" s="217"/>
      <c r="R444" s="217"/>
      <c r="S444" s="217">
        <f t="shared" si="36"/>
        <v>0</v>
      </c>
      <c r="T444" s="217"/>
      <c r="U444" s="430"/>
      <c r="V444" s="430"/>
      <c r="W444" s="419"/>
      <c r="X444" s="217"/>
      <c r="Y444" s="430"/>
      <c r="Z444" s="430"/>
      <c r="AA444" s="430"/>
      <c r="AB444" s="430"/>
      <c r="AC444" s="218"/>
      <c r="AD444" s="219"/>
      <c r="AE444" s="219"/>
      <c r="AF444" s="219"/>
      <c r="AG444" s="556"/>
      <c r="AH444" s="556"/>
      <c r="AI444" s="556"/>
      <c r="AJ444" s="556"/>
      <c r="AK444" s="556"/>
      <c r="AL444" s="556"/>
      <c r="AM444" s="556"/>
      <c r="AN444" s="556"/>
      <c r="AO444" s="217"/>
      <c r="AP444" s="217"/>
      <c r="AQ444" s="217"/>
      <c r="AR444" s="217"/>
      <c r="AS444" s="168">
        <f t="shared" si="37"/>
        <v>0</v>
      </c>
      <c r="AT444" s="430"/>
      <c r="AU444" s="430"/>
      <c r="AV444" s="405"/>
      <c r="AW444" s="409"/>
      <c r="AX444" s="559">
        <v>27</v>
      </c>
      <c r="AY444" s="430"/>
      <c r="AZ444" s="430"/>
      <c r="BA444" s="430"/>
      <c r="BB444" s="430"/>
      <c r="BC444" s="497"/>
      <c r="BD444" s="555"/>
      <c r="BJ444" s="581"/>
      <c r="BK444" s="581"/>
      <c r="BL444" s="581"/>
      <c r="BM444" s="581"/>
      <c r="BN444" s="581"/>
      <c r="BO444" s="581"/>
      <c r="BP444" s="581"/>
      <c r="BQ444" s="581"/>
    </row>
    <row r="445" spans="1:69" s="578" customFormat="1" ht="47.25" outlineLevel="1" x14ac:dyDescent="0.25">
      <c r="A445" s="369"/>
      <c r="B445" s="369" t="s">
        <v>725</v>
      </c>
      <c r="C445" s="369"/>
      <c r="D445" s="369"/>
      <c r="E445" s="369"/>
      <c r="F445" s="369"/>
      <c r="G445" s="369">
        <v>30</v>
      </c>
      <c r="H445" s="369"/>
      <c r="I445" s="369"/>
      <c r="J445" s="369"/>
      <c r="K445" s="369"/>
      <c r="L445" s="369"/>
      <c r="M445" s="369"/>
      <c r="N445" s="369"/>
      <c r="O445" s="369"/>
      <c r="P445" s="369"/>
      <c r="Q445" s="369"/>
      <c r="R445" s="369"/>
      <c r="S445" s="217">
        <f t="shared" si="36"/>
        <v>0</v>
      </c>
      <c r="T445" s="369"/>
      <c r="U445" s="369"/>
      <c r="V445" s="369"/>
      <c r="W445" s="369"/>
      <c r="X445" s="369"/>
      <c r="Y445" s="369"/>
      <c r="Z445" s="369"/>
      <c r="AA445" s="369"/>
      <c r="AB445" s="369"/>
      <c r="AC445" s="369"/>
      <c r="AD445" s="369"/>
      <c r="AE445" s="369"/>
      <c r="AF445" s="369"/>
      <c r="AG445" s="369"/>
      <c r="AH445" s="369"/>
      <c r="AI445" s="369"/>
      <c r="AJ445" s="369"/>
      <c r="AK445" s="369"/>
      <c r="AL445" s="369"/>
      <c r="AM445" s="369"/>
      <c r="AN445" s="369"/>
      <c r="AO445" s="369"/>
      <c r="AP445" s="369"/>
      <c r="AQ445" s="369"/>
      <c r="AR445" s="369"/>
      <c r="AS445" s="168">
        <f t="shared" si="37"/>
        <v>0</v>
      </c>
      <c r="AT445" s="369"/>
      <c r="AU445" s="369"/>
      <c r="AV445" s="369"/>
      <c r="AW445" s="369"/>
      <c r="AX445" s="369"/>
      <c r="AY445" s="369"/>
      <c r="AZ445" s="369"/>
      <c r="BA445" s="369"/>
      <c r="BB445" s="369"/>
      <c r="BC445" s="369"/>
      <c r="BD445" s="369"/>
    </row>
    <row r="446" spans="1:69" s="557" customFormat="1" ht="47.25" x14ac:dyDescent="0.25">
      <c r="A446" s="485"/>
      <c r="B446" s="579" t="s">
        <v>726</v>
      </c>
      <c r="C446" s="369"/>
      <c r="D446" s="485"/>
      <c r="E446" s="488"/>
      <c r="F446" s="488"/>
      <c r="G446" s="369">
        <v>30</v>
      </c>
      <c r="H446" s="487"/>
      <c r="I446" s="553"/>
      <c r="J446" s="553"/>
      <c r="K446" s="554"/>
      <c r="L446" s="555"/>
      <c r="M446" s="555"/>
      <c r="N446" s="555"/>
      <c r="O446" s="553"/>
      <c r="P446" s="217"/>
      <c r="Q446" s="217"/>
      <c r="R446" s="217"/>
      <c r="S446" s="217">
        <f t="shared" si="36"/>
        <v>0</v>
      </c>
      <c r="T446" s="217"/>
      <c r="U446" s="430"/>
      <c r="V446" s="430"/>
      <c r="W446" s="419"/>
      <c r="X446" s="217"/>
      <c r="Y446" s="430"/>
      <c r="Z446" s="430"/>
      <c r="AA446" s="430"/>
      <c r="AB446" s="430"/>
      <c r="AC446" s="218"/>
      <c r="AD446" s="219"/>
      <c r="AE446" s="219"/>
      <c r="AF446" s="219"/>
      <c r="AG446" s="556"/>
      <c r="AH446" s="556"/>
      <c r="AI446" s="556"/>
      <c r="AJ446" s="556"/>
      <c r="AK446" s="556"/>
      <c r="AL446" s="556"/>
      <c r="AM446" s="556"/>
      <c r="AN446" s="556"/>
      <c r="AO446" s="217"/>
      <c r="AP446" s="217"/>
      <c r="AQ446" s="217"/>
      <c r="AR446" s="217"/>
      <c r="AS446" s="168">
        <f t="shared" si="37"/>
        <v>0</v>
      </c>
      <c r="AT446" s="430"/>
      <c r="AU446" s="430"/>
      <c r="AV446" s="405"/>
      <c r="AW446" s="409"/>
      <c r="AX446" s="430"/>
      <c r="AY446" s="430"/>
      <c r="AZ446" s="430"/>
      <c r="BA446" s="430"/>
      <c r="BB446" s="430"/>
      <c r="BC446" s="497"/>
      <c r="BD446" s="555"/>
      <c r="BJ446" s="582"/>
      <c r="BK446" s="582"/>
      <c r="BL446" s="582"/>
      <c r="BM446" s="582"/>
      <c r="BN446" s="582"/>
      <c r="BO446" s="582"/>
      <c r="BP446" s="582"/>
      <c r="BQ446" s="582"/>
    </row>
    <row r="447" spans="1:69" s="220" customFormat="1" ht="21" x14ac:dyDescent="0.25">
      <c r="A447" s="214"/>
      <c r="B447" s="118" t="s">
        <v>346</v>
      </c>
      <c r="C447" s="214"/>
      <c r="D447" s="214"/>
      <c r="E447" s="215"/>
      <c r="F447" s="215"/>
      <c r="G447" s="216"/>
      <c r="H447" s="216"/>
      <c r="I447" s="247"/>
      <c r="J447" s="247"/>
      <c r="K447" s="248"/>
      <c r="L447" s="249"/>
      <c r="M447" s="249"/>
      <c r="N447" s="249"/>
      <c r="O447" s="247"/>
      <c r="P447" s="217"/>
      <c r="Q447" s="217"/>
      <c r="R447" s="217"/>
      <c r="S447" s="217">
        <f t="shared" si="36"/>
        <v>0</v>
      </c>
      <c r="T447" s="217"/>
      <c r="U447" s="187"/>
      <c r="V447" s="187"/>
      <c r="W447" s="187"/>
      <c r="X447" s="187"/>
      <c r="Y447" s="187"/>
      <c r="Z447" s="187"/>
      <c r="AA447" s="187"/>
      <c r="AB447" s="187"/>
      <c r="AC447" s="218"/>
      <c r="AD447" s="219"/>
      <c r="AE447" s="219"/>
      <c r="AF447" s="219"/>
      <c r="AG447" s="356"/>
      <c r="AH447" s="254"/>
      <c r="AI447" s="254"/>
      <c r="AJ447" s="187"/>
      <c r="AK447" s="187"/>
      <c r="AL447" s="187"/>
      <c r="AM447" s="187"/>
      <c r="AN447" s="187"/>
      <c r="AO447" s="217"/>
      <c r="AP447" s="217"/>
      <c r="AQ447" s="217"/>
      <c r="AR447" s="217"/>
      <c r="AS447" s="168">
        <f t="shared" si="37"/>
        <v>0</v>
      </c>
      <c r="AT447" s="187"/>
      <c r="AU447" s="187"/>
      <c r="AV447" s="187"/>
      <c r="AW447" s="187"/>
      <c r="AX447" s="187"/>
      <c r="AY447" s="187"/>
      <c r="AZ447" s="187"/>
      <c r="BA447" s="187"/>
      <c r="BB447" s="187"/>
      <c r="BC447" s="280"/>
      <c r="BD447" s="249"/>
      <c r="BJ447" s="203">
        <f t="shared" ref="BJ447:BL453" si="39">P447-AO447</f>
        <v>0</v>
      </c>
      <c r="BK447" s="203">
        <f t="shared" si="39"/>
        <v>0</v>
      </c>
      <c r="BL447" s="203">
        <f t="shared" si="39"/>
        <v>0</v>
      </c>
      <c r="BM447" s="203">
        <f t="shared" ref="BM447:BM453" si="40">T447-AR447</f>
        <v>0</v>
      </c>
      <c r="BN447" s="203">
        <f t="shared" ref="BN447:BP453" si="41">U447-AT447</f>
        <v>0</v>
      </c>
      <c r="BO447" s="203">
        <f t="shared" si="41"/>
        <v>0</v>
      </c>
      <c r="BP447" s="203">
        <f t="shared" si="41"/>
        <v>0</v>
      </c>
      <c r="BQ447" s="203">
        <f t="shared" ref="BQ447:BQ453" si="42">SUM(BJ447:BP447)</f>
        <v>0</v>
      </c>
    </row>
    <row r="448" spans="1:69" ht="15.75" outlineLevel="1" x14ac:dyDescent="0.25">
      <c r="A448" s="98">
        <v>1</v>
      </c>
      <c r="B448" s="108" t="s">
        <v>96</v>
      </c>
      <c r="C448" s="102" t="s">
        <v>89</v>
      </c>
      <c r="D448" s="98" t="s">
        <v>84</v>
      </c>
      <c r="E448" s="101"/>
      <c r="F448" s="90"/>
      <c r="G448" s="103"/>
      <c r="H448" s="103"/>
      <c r="I448" s="179"/>
      <c r="J448" s="179"/>
      <c r="K448" s="177" t="s">
        <v>354</v>
      </c>
      <c r="L448" s="176"/>
      <c r="M448" s="176"/>
      <c r="N448" s="176"/>
      <c r="O448" s="179"/>
      <c r="P448" s="92"/>
      <c r="Q448" s="92">
        <v>0.25116406200000002</v>
      </c>
      <c r="R448" s="92"/>
      <c r="S448" s="217">
        <f t="shared" si="36"/>
        <v>0.25116406200000002</v>
      </c>
      <c r="T448" s="92">
        <v>0.18460072</v>
      </c>
      <c r="U448" s="178">
        <v>8.8894710000000002E-2</v>
      </c>
      <c r="V448" s="178">
        <v>8.2929992999999994E-2</v>
      </c>
      <c r="W448" s="178">
        <v>0.15</v>
      </c>
      <c r="X448" s="178"/>
      <c r="Y448" s="178"/>
      <c r="Z448" s="178"/>
      <c r="AA448" s="178"/>
      <c r="AB448" s="178"/>
      <c r="AC448" s="95"/>
      <c r="AD448" s="113"/>
      <c r="AE448" s="113"/>
      <c r="AF448" s="113"/>
      <c r="AG448" s="357"/>
      <c r="AH448" s="180"/>
      <c r="AI448" s="180"/>
      <c r="AJ448" s="178"/>
      <c r="AK448" s="178"/>
      <c r="AL448" s="178"/>
      <c r="AM448" s="178"/>
      <c r="AN448" s="178"/>
      <c r="AO448" s="92"/>
      <c r="AP448" s="92">
        <v>0.25116406200000002</v>
      </c>
      <c r="AQ448" s="92"/>
      <c r="AR448" s="92">
        <v>0.18460072</v>
      </c>
      <c r="AS448" s="168">
        <f t="shared" si="37"/>
        <v>0.43576478200000002</v>
      </c>
      <c r="AT448" s="279">
        <v>8.8894710000000002E-2</v>
      </c>
      <c r="AU448" s="279">
        <v>8.2929992999999994E-2</v>
      </c>
      <c r="AV448" s="178">
        <v>0.15</v>
      </c>
      <c r="AW448" s="178"/>
      <c r="AX448" s="178"/>
      <c r="AY448" s="178"/>
      <c r="AZ448" s="178"/>
      <c r="BA448" s="178"/>
      <c r="BB448" s="178"/>
      <c r="BC448" s="237"/>
      <c r="BD448" s="260"/>
      <c r="BJ448" s="203">
        <f t="shared" si="39"/>
        <v>0</v>
      </c>
      <c r="BK448" s="203">
        <f t="shared" si="39"/>
        <v>0</v>
      </c>
      <c r="BL448" s="203">
        <f t="shared" si="39"/>
        <v>0</v>
      </c>
      <c r="BM448" s="203">
        <f t="shared" si="40"/>
        <v>0</v>
      </c>
      <c r="BN448" s="203">
        <f t="shared" si="41"/>
        <v>0</v>
      </c>
      <c r="BO448" s="203">
        <f t="shared" si="41"/>
        <v>0</v>
      </c>
      <c r="BP448" s="203">
        <f t="shared" si="41"/>
        <v>0</v>
      </c>
      <c r="BQ448" s="203">
        <f t="shared" si="42"/>
        <v>0</v>
      </c>
    </row>
    <row r="449" spans="1:69" ht="31.5" outlineLevel="1" x14ac:dyDescent="0.25">
      <c r="A449" s="98">
        <v>2</v>
      </c>
      <c r="B449" s="108" t="s">
        <v>97</v>
      </c>
      <c r="C449" s="102" t="s">
        <v>89</v>
      </c>
      <c r="D449" s="98" t="s">
        <v>84</v>
      </c>
      <c r="E449" s="101"/>
      <c r="F449" s="90"/>
      <c r="G449" s="103"/>
      <c r="H449" s="103"/>
      <c r="I449" s="179"/>
      <c r="J449" s="179"/>
      <c r="K449" s="177" t="s">
        <v>354</v>
      </c>
      <c r="L449" s="176"/>
      <c r="M449" s="176"/>
      <c r="N449" s="176"/>
      <c r="O449" s="179"/>
      <c r="P449" s="92"/>
      <c r="Q449" s="92">
        <v>0.91932453400000003</v>
      </c>
      <c r="R449" s="92">
        <v>0.24745879700000001</v>
      </c>
      <c r="S449" s="217">
        <f t="shared" si="36"/>
        <v>1.166783331</v>
      </c>
      <c r="T449" s="92">
        <v>4.9645196000000003E-2</v>
      </c>
      <c r="U449" s="178">
        <v>4.5849264000000001E-2</v>
      </c>
      <c r="V449" s="178">
        <v>0.24774689999999999</v>
      </c>
      <c r="W449" s="178">
        <v>0.19</v>
      </c>
      <c r="X449" s="178"/>
      <c r="Y449" s="178"/>
      <c r="Z449" s="178"/>
      <c r="AA449" s="178"/>
      <c r="AB449" s="178"/>
      <c r="AC449" s="95"/>
      <c r="AD449" s="113"/>
      <c r="AE449" s="113"/>
      <c r="AF449" s="113"/>
      <c r="AG449" s="357"/>
      <c r="AH449" s="180"/>
      <c r="AI449" s="180"/>
      <c r="AJ449" s="178"/>
      <c r="AK449" s="178"/>
      <c r="AL449" s="178"/>
      <c r="AM449" s="178"/>
      <c r="AN449" s="178"/>
      <c r="AO449" s="92"/>
      <c r="AP449" s="92">
        <v>0.91932453400000003</v>
      </c>
      <c r="AQ449" s="92">
        <v>0.24745879700000001</v>
      </c>
      <c r="AR449" s="92">
        <v>4.9645196000000003E-2</v>
      </c>
      <c r="AS449" s="168">
        <f t="shared" si="37"/>
        <v>1.2164285269999999</v>
      </c>
      <c r="AT449" s="279">
        <v>4.5849264000000001E-2</v>
      </c>
      <c r="AU449" s="279">
        <v>1.4587157929999999</v>
      </c>
      <c r="AV449" s="178">
        <v>0.19</v>
      </c>
      <c r="AW449" s="178"/>
      <c r="AX449" s="178"/>
      <c r="AY449" s="178"/>
      <c r="AZ449" s="178"/>
      <c r="BA449" s="178"/>
      <c r="BB449" s="178"/>
      <c r="BC449" s="237"/>
      <c r="BD449" s="260"/>
      <c r="BJ449" s="203">
        <f t="shared" si="39"/>
        <v>0</v>
      </c>
      <c r="BK449" s="203">
        <f t="shared" si="39"/>
        <v>0</v>
      </c>
      <c r="BL449" s="203">
        <f t="shared" si="39"/>
        <v>0</v>
      </c>
      <c r="BM449" s="203">
        <f t="shared" si="40"/>
        <v>0</v>
      </c>
      <c r="BN449" s="203">
        <f t="shared" si="41"/>
        <v>0</v>
      </c>
      <c r="BO449" s="203">
        <f t="shared" si="41"/>
        <v>-1.210968893</v>
      </c>
      <c r="BP449" s="203">
        <f t="shared" si="41"/>
        <v>0</v>
      </c>
      <c r="BQ449" s="203">
        <f t="shared" si="42"/>
        <v>-1.210968893</v>
      </c>
    </row>
    <row r="450" spans="1:69" ht="15.75" outlineLevel="1" x14ac:dyDescent="0.25">
      <c r="A450" s="98">
        <v>3</v>
      </c>
      <c r="B450" s="108" t="s">
        <v>98</v>
      </c>
      <c r="C450" s="102" t="s">
        <v>89</v>
      </c>
      <c r="D450" s="98" t="s">
        <v>84</v>
      </c>
      <c r="E450" s="101"/>
      <c r="F450" s="90"/>
      <c r="G450" s="103"/>
      <c r="H450" s="103"/>
      <c r="I450" s="179"/>
      <c r="J450" s="179"/>
      <c r="K450" s="177" t="s">
        <v>354</v>
      </c>
      <c r="L450" s="176"/>
      <c r="M450" s="176"/>
      <c r="N450" s="176"/>
      <c r="O450" s="179"/>
      <c r="P450" s="92"/>
      <c r="Q450" s="92">
        <v>6.2631378000000001E-2</v>
      </c>
      <c r="R450" s="92">
        <v>0.16053147600000001</v>
      </c>
      <c r="S450" s="217">
        <f t="shared" si="36"/>
        <v>0.22316285400000002</v>
      </c>
      <c r="T450" s="92">
        <v>3.3135462999999997E-2</v>
      </c>
      <c r="U450" s="178">
        <v>3.4500006E-2</v>
      </c>
      <c r="V450" s="178">
        <v>3.8181E-2</v>
      </c>
      <c r="W450" s="178">
        <v>0.17</v>
      </c>
      <c r="X450" s="178"/>
      <c r="Y450" s="178"/>
      <c r="Z450" s="178"/>
      <c r="AA450" s="178"/>
      <c r="AB450" s="178"/>
      <c r="AC450" s="95"/>
      <c r="AD450" s="113"/>
      <c r="AE450" s="113"/>
      <c r="AF450" s="113"/>
      <c r="AG450" s="357"/>
      <c r="AH450" s="180"/>
      <c r="AI450" s="180"/>
      <c r="AJ450" s="178"/>
      <c r="AK450" s="178"/>
      <c r="AL450" s="178"/>
      <c r="AM450" s="178"/>
      <c r="AN450" s="178"/>
      <c r="AO450" s="92"/>
      <c r="AP450" s="92">
        <v>6.2631378000000001E-2</v>
      </c>
      <c r="AQ450" s="92">
        <v>0.16053147600000001</v>
      </c>
      <c r="AR450" s="92">
        <v>3.3135462999999997E-2</v>
      </c>
      <c r="AS450" s="168">
        <f t="shared" si="37"/>
        <v>0.256298317</v>
      </c>
      <c r="AT450" s="279">
        <v>3.4500006E-2</v>
      </c>
      <c r="AU450" s="279">
        <v>3.8181E-2</v>
      </c>
      <c r="AV450" s="178">
        <v>0.17</v>
      </c>
      <c r="AW450" s="178"/>
      <c r="AX450" s="178"/>
      <c r="AY450" s="178"/>
      <c r="AZ450" s="178"/>
      <c r="BA450" s="178"/>
      <c r="BB450" s="178"/>
      <c r="BC450" s="237"/>
      <c r="BD450" s="260"/>
      <c r="BJ450" s="203">
        <f t="shared" si="39"/>
        <v>0</v>
      </c>
      <c r="BK450" s="203">
        <f t="shared" si="39"/>
        <v>0</v>
      </c>
      <c r="BL450" s="203">
        <f t="shared" si="39"/>
        <v>0</v>
      </c>
      <c r="BM450" s="203">
        <f t="shared" si="40"/>
        <v>0</v>
      </c>
      <c r="BN450" s="203">
        <f t="shared" si="41"/>
        <v>0</v>
      </c>
      <c r="BO450" s="203">
        <f t="shared" si="41"/>
        <v>0</v>
      </c>
      <c r="BP450" s="203">
        <f t="shared" si="41"/>
        <v>0</v>
      </c>
      <c r="BQ450" s="203">
        <f t="shared" si="42"/>
        <v>0</v>
      </c>
    </row>
    <row r="451" spans="1:69" ht="15.75" outlineLevel="1" x14ac:dyDescent="0.25">
      <c r="A451" s="98">
        <v>4</v>
      </c>
      <c r="B451" s="108" t="s">
        <v>99</v>
      </c>
      <c r="C451" s="102" t="s">
        <v>89</v>
      </c>
      <c r="D451" s="98" t="s">
        <v>84</v>
      </c>
      <c r="E451" s="101"/>
      <c r="F451" s="90"/>
      <c r="G451" s="103"/>
      <c r="H451" s="103"/>
      <c r="I451" s="179"/>
      <c r="J451" s="179"/>
      <c r="K451" s="177" t="s">
        <v>354</v>
      </c>
      <c r="L451" s="176"/>
      <c r="M451" s="176"/>
      <c r="N451" s="176"/>
      <c r="O451" s="179"/>
      <c r="P451" s="92"/>
      <c r="Q451" s="92"/>
      <c r="R451" s="92"/>
      <c r="S451" s="217">
        <f t="shared" si="36"/>
        <v>0</v>
      </c>
      <c r="T451" s="92">
        <v>1.0499994E-2</v>
      </c>
      <c r="U451" s="178"/>
      <c r="V451" s="178"/>
      <c r="W451" s="178"/>
      <c r="X451" s="178"/>
      <c r="Y451" s="178"/>
      <c r="Z451" s="178"/>
      <c r="AA451" s="178"/>
      <c r="AB451" s="178"/>
      <c r="AC451" s="95"/>
      <c r="AD451" s="113"/>
      <c r="AE451" s="113"/>
      <c r="AF451" s="113"/>
      <c r="AG451" s="357"/>
      <c r="AH451" s="180"/>
      <c r="AI451" s="180"/>
      <c r="AJ451" s="178"/>
      <c r="AK451" s="178"/>
      <c r="AL451" s="178"/>
      <c r="AM451" s="178"/>
      <c r="AN451" s="178"/>
      <c r="AO451" s="92"/>
      <c r="AP451" s="92"/>
      <c r="AQ451" s="92"/>
      <c r="AR451" s="92">
        <v>1.0499994E-2</v>
      </c>
      <c r="AS451" s="168">
        <f t="shared" si="37"/>
        <v>1.0499994E-2</v>
      </c>
      <c r="AT451" s="178"/>
      <c r="AU451" s="178"/>
      <c r="AV451" s="178"/>
      <c r="AW451" s="178"/>
      <c r="AX451" s="178"/>
      <c r="AY451" s="178"/>
      <c r="AZ451" s="178"/>
      <c r="BA451" s="178"/>
      <c r="BB451" s="178"/>
      <c r="BC451" s="237"/>
      <c r="BD451" s="260"/>
      <c r="BJ451" s="203">
        <f t="shared" si="39"/>
        <v>0</v>
      </c>
      <c r="BK451" s="203">
        <f t="shared" si="39"/>
        <v>0</v>
      </c>
      <c r="BL451" s="203">
        <f t="shared" si="39"/>
        <v>0</v>
      </c>
      <c r="BM451" s="203">
        <f t="shared" si="40"/>
        <v>0</v>
      </c>
      <c r="BN451" s="203">
        <f t="shared" si="41"/>
        <v>0</v>
      </c>
      <c r="BO451" s="203">
        <f t="shared" si="41"/>
        <v>0</v>
      </c>
      <c r="BP451" s="203">
        <f t="shared" si="41"/>
        <v>0</v>
      </c>
      <c r="BQ451" s="203">
        <f t="shared" si="42"/>
        <v>0</v>
      </c>
    </row>
    <row r="452" spans="1:69" ht="21" x14ac:dyDescent="0.25">
      <c r="A452" s="89"/>
      <c r="B452" s="118" t="s">
        <v>206</v>
      </c>
      <c r="C452" s="89"/>
      <c r="D452" s="89"/>
      <c r="E452" s="90"/>
      <c r="F452" s="90"/>
      <c r="G452" s="91"/>
      <c r="H452" s="91"/>
      <c r="I452" s="179"/>
      <c r="J452" s="179"/>
      <c r="K452" s="177" t="s">
        <v>354</v>
      </c>
      <c r="L452" s="176"/>
      <c r="M452" s="176"/>
      <c r="N452" s="176"/>
      <c r="O452" s="179"/>
      <c r="P452" s="92"/>
      <c r="Q452" s="92"/>
      <c r="R452" s="92"/>
      <c r="S452" s="217">
        <f t="shared" si="36"/>
        <v>0</v>
      </c>
      <c r="T452" s="92"/>
      <c r="U452" s="178"/>
      <c r="V452" s="178"/>
      <c r="W452" s="178"/>
      <c r="X452" s="178"/>
      <c r="Y452" s="178"/>
      <c r="Z452" s="178"/>
      <c r="AA452" s="178"/>
      <c r="AB452" s="178"/>
      <c r="AC452" s="95"/>
      <c r="AD452" s="113"/>
      <c r="AE452" s="113"/>
      <c r="AF452" s="113"/>
      <c r="AG452" s="357"/>
      <c r="AH452" s="180"/>
      <c r="AI452" s="180"/>
      <c r="AJ452" s="178"/>
      <c r="AK452" s="178"/>
      <c r="AL452" s="178"/>
      <c r="AM452" s="178"/>
      <c r="AN452" s="178"/>
      <c r="AO452" s="92"/>
      <c r="AP452" s="92"/>
      <c r="AQ452" s="92"/>
      <c r="AR452" s="92"/>
      <c r="AS452" s="168">
        <f t="shared" si="37"/>
        <v>0</v>
      </c>
      <c r="AT452" s="178"/>
      <c r="AU452" s="178"/>
      <c r="AV452" s="178"/>
      <c r="AW452" s="178"/>
      <c r="AX452" s="178"/>
      <c r="AY452" s="178"/>
      <c r="AZ452" s="178"/>
      <c r="BA452" s="178"/>
      <c r="BB452" s="178"/>
      <c r="BC452" s="237"/>
      <c r="BD452" s="176"/>
      <c r="BJ452" s="203">
        <f t="shared" si="39"/>
        <v>0</v>
      </c>
      <c r="BK452" s="203">
        <f t="shared" si="39"/>
        <v>0</v>
      </c>
      <c r="BL452" s="203">
        <f t="shared" si="39"/>
        <v>0</v>
      </c>
      <c r="BM452" s="203">
        <f t="shared" si="40"/>
        <v>0</v>
      </c>
      <c r="BN452" s="203">
        <f t="shared" si="41"/>
        <v>0</v>
      </c>
      <c r="BO452" s="203">
        <f t="shared" si="41"/>
        <v>0</v>
      </c>
      <c r="BP452" s="203">
        <f t="shared" si="41"/>
        <v>0</v>
      </c>
      <c r="BQ452" s="203">
        <f t="shared" si="42"/>
        <v>0</v>
      </c>
    </row>
    <row r="453" spans="1:69" s="220" customFormat="1" ht="63" outlineLevel="1" x14ac:dyDescent="0.25">
      <c r="A453" s="441">
        <v>1</v>
      </c>
      <c r="B453" s="586" t="s">
        <v>347</v>
      </c>
      <c r="C453" s="431" t="s">
        <v>89</v>
      </c>
      <c r="D453" s="441"/>
      <c r="E453" s="442"/>
      <c r="F453" s="215"/>
      <c r="G453" s="443"/>
      <c r="H453" s="443">
        <v>3.73</v>
      </c>
      <c r="I453" s="444"/>
      <c r="J453" s="444"/>
      <c r="K453" s="445" t="s">
        <v>354</v>
      </c>
      <c r="L453" s="446"/>
      <c r="M453" s="446"/>
      <c r="N453" s="446"/>
      <c r="O453" s="450" t="s">
        <v>741</v>
      </c>
      <c r="P453" s="217"/>
      <c r="Q453" s="217"/>
      <c r="R453" s="217"/>
      <c r="S453" s="217">
        <f t="shared" si="36"/>
        <v>0</v>
      </c>
      <c r="T453" s="217"/>
      <c r="U453" s="447"/>
      <c r="V453" s="447">
        <v>3.73</v>
      </c>
      <c r="W453" s="447"/>
      <c r="X453" s="447"/>
      <c r="Y453" s="447"/>
      <c r="Z453" s="447"/>
      <c r="AA453" s="447"/>
      <c r="AB453" s="447"/>
      <c r="AC453" s="218"/>
      <c r="AD453" s="219"/>
      <c r="AE453" s="219"/>
      <c r="AF453" s="219"/>
      <c r="AG453" s="448"/>
      <c r="AH453" s="449"/>
      <c r="AI453" s="449"/>
      <c r="AJ453" s="447"/>
      <c r="AK453" s="447"/>
      <c r="AL453" s="447"/>
      <c r="AM453" s="447"/>
      <c r="AN453" s="447"/>
      <c r="AO453" s="217"/>
      <c r="AP453" s="217"/>
      <c r="AQ453" s="217"/>
      <c r="AR453" s="217"/>
      <c r="AS453" s="168">
        <f t="shared" si="37"/>
        <v>0</v>
      </c>
      <c r="AT453" s="447"/>
      <c r="AU453" s="447">
        <v>3.73</v>
      </c>
      <c r="AV453" s="447"/>
      <c r="AW453" s="447"/>
      <c r="AX453" s="447"/>
      <c r="AY453" s="447"/>
      <c r="AZ453" s="447"/>
      <c r="BA453" s="447"/>
      <c r="BB453" s="447"/>
      <c r="BC453" s="450" t="s">
        <v>758</v>
      </c>
      <c r="BD453" s="451"/>
      <c r="BJ453" s="452">
        <f t="shared" si="39"/>
        <v>0</v>
      </c>
      <c r="BK453" s="452">
        <f t="shared" si="39"/>
        <v>0</v>
      </c>
      <c r="BL453" s="452">
        <f t="shared" si="39"/>
        <v>0</v>
      </c>
      <c r="BM453" s="452">
        <f t="shared" si="40"/>
        <v>0</v>
      </c>
      <c r="BN453" s="452">
        <f t="shared" si="41"/>
        <v>0</v>
      </c>
      <c r="BO453" s="452">
        <f t="shared" si="41"/>
        <v>0</v>
      </c>
      <c r="BP453" s="452">
        <f t="shared" si="41"/>
        <v>0</v>
      </c>
      <c r="BQ453" s="452">
        <f t="shared" si="42"/>
        <v>0</v>
      </c>
    </row>
    <row r="454" spans="1:69" s="319" customFormat="1" ht="63.75" outlineLevel="1" x14ac:dyDescent="0.25">
      <c r="A454" s="310">
        <v>2</v>
      </c>
      <c r="B454" s="586" t="s">
        <v>364</v>
      </c>
      <c r="C454" s="311" t="s">
        <v>89</v>
      </c>
      <c r="D454" s="310"/>
      <c r="E454" s="312"/>
      <c r="F454" s="312"/>
      <c r="G454" s="313">
        <v>4.7300000000000004</v>
      </c>
      <c r="H454" s="314"/>
      <c r="I454" s="314"/>
      <c r="J454" s="314"/>
      <c r="K454" s="312"/>
      <c r="L454" s="310"/>
      <c r="M454" s="310"/>
      <c r="N454" s="310"/>
      <c r="O454" s="318" t="s">
        <v>830</v>
      </c>
      <c r="P454" s="315"/>
      <c r="Q454" s="315"/>
      <c r="R454" s="315"/>
      <c r="S454" s="217">
        <f t="shared" si="36"/>
        <v>0</v>
      </c>
      <c r="T454" s="315"/>
      <c r="U454" s="315"/>
      <c r="V454" s="315"/>
      <c r="W454" s="313">
        <v>4.7300000000000004</v>
      </c>
      <c r="X454" s="313"/>
      <c r="Y454" s="313"/>
      <c r="Z454" s="313"/>
      <c r="AA454" s="313"/>
      <c r="AB454" s="313"/>
      <c r="AC454" s="316"/>
      <c r="AD454" s="317"/>
      <c r="AE454" s="317"/>
      <c r="AF454" s="317"/>
      <c r="AG454" s="358"/>
      <c r="AH454" s="317"/>
      <c r="AI454" s="317"/>
      <c r="AJ454" s="313"/>
      <c r="AK454" s="313"/>
      <c r="AL454" s="313"/>
      <c r="AM454" s="313"/>
      <c r="AN454" s="313"/>
      <c r="AO454" s="315"/>
      <c r="AP454" s="315"/>
      <c r="AQ454" s="315"/>
      <c r="AR454" s="315"/>
      <c r="AS454" s="168">
        <f t="shared" si="37"/>
        <v>0</v>
      </c>
      <c r="AT454" s="315"/>
      <c r="AU454" s="315"/>
      <c r="AV454" s="313">
        <v>4.7300000000000004</v>
      </c>
      <c r="AW454" s="313"/>
      <c r="AX454" s="313"/>
      <c r="AY454" s="313"/>
      <c r="AZ454" s="313"/>
      <c r="BA454" s="313"/>
      <c r="BB454" s="315"/>
      <c r="BC454" s="318" t="s">
        <v>759</v>
      </c>
      <c r="BD454" s="310"/>
    </row>
    <row r="455" spans="1:69" s="319" customFormat="1" ht="38.25" outlineLevel="1" x14ac:dyDescent="0.25">
      <c r="A455" s="441">
        <v>3</v>
      </c>
      <c r="B455" s="586" t="s">
        <v>365</v>
      </c>
      <c r="C455" s="311" t="s">
        <v>89</v>
      </c>
      <c r="D455" s="310"/>
      <c r="E455" s="312"/>
      <c r="F455" s="312"/>
      <c r="G455" s="313">
        <v>3.73</v>
      </c>
      <c r="H455" s="314"/>
      <c r="I455" s="314"/>
      <c r="J455" s="314"/>
      <c r="K455" s="312"/>
      <c r="L455" s="310"/>
      <c r="M455" s="310"/>
      <c r="N455" s="310"/>
      <c r="O455" s="318" t="s">
        <v>599</v>
      </c>
      <c r="P455" s="315"/>
      <c r="Q455" s="315"/>
      <c r="R455" s="315"/>
      <c r="S455" s="217">
        <f t="shared" si="36"/>
        <v>0</v>
      </c>
      <c r="T455" s="315"/>
      <c r="U455" s="315"/>
      <c r="V455" s="315"/>
      <c r="W455" s="313">
        <v>3.73</v>
      </c>
      <c r="X455" s="313"/>
      <c r="Y455" s="313"/>
      <c r="Z455" s="313"/>
      <c r="AA455" s="313"/>
      <c r="AB455" s="313"/>
      <c r="AC455" s="316"/>
      <c r="AD455" s="317"/>
      <c r="AE455" s="317"/>
      <c r="AF455" s="317"/>
      <c r="AG455" s="358"/>
      <c r="AH455" s="317"/>
      <c r="AI455" s="317"/>
      <c r="AJ455" s="313"/>
      <c r="AK455" s="313"/>
      <c r="AL455" s="313"/>
      <c r="AM455" s="313"/>
      <c r="AN455" s="313"/>
      <c r="AO455" s="315"/>
      <c r="AP455" s="315"/>
      <c r="AQ455" s="315"/>
      <c r="AR455" s="315"/>
      <c r="AS455" s="168">
        <f t="shared" si="37"/>
        <v>0</v>
      </c>
      <c r="AT455" s="315"/>
      <c r="AU455" s="315"/>
      <c r="AV455" s="313">
        <v>3.73</v>
      </c>
      <c r="AW455" s="313"/>
      <c r="AX455" s="313"/>
      <c r="AY455" s="313"/>
      <c r="AZ455" s="313"/>
      <c r="BA455" s="313"/>
      <c r="BB455" s="315"/>
      <c r="BC455" s="318" t="s">
        <v>760</v>
      </c>
      <c r="BD455" s="310"/>
    </row>
    <row r="456" spans="1:69" s="319" customFormat="1" ht="318.75" outlineLevel="1" x14ac:dyDescent="0.25">
      <c r="A456" s="310">
        <v>4</v>
      </c>
      <c r="B456" s="586" t="s">
        <v>771</v>
      </c>
      <c r="C456" s="311" t="s">
        <v>89</v>
      </c>
      <c r="D456" s="310"/>
      <c r="E456" s="312"/>
      <c r="F456" s="312"/>
      <c r="G456" s="313">
        <v>11.86</v>
      </c>
      <c r="H456" s="314"/>
      <c r="I456" s="314"/>
      <c r="J456" s="314"/>
      <c r="K456" s="312"/>
      <c r="L456" s="310"/>
      <c r="M456" s="310"/>
      <c r="N456" s="310"/>
      <c r="O456" s="318" t="s">
        <v>742</v>
      </c>
      <c r="P456" s="315"/>
      <c r="Q456" s="315"/>
      <c r="R456" s="315"/>
      <c r="S456" s="217">
        <f t="shared" si="36"/>
        <v>0</v>
      </c>
      <c r="T456" s="315"/>
      <c r="U456" s="315"/>
      <c r="V456" s="315"/>
      <c r="W456" s="313">
        <v>11.86</v>
      </c>
      <c r="X456" s="313"/>
      <c r="Y456" s="313"/>
      <c r="Z456" s="313"/>
      <c r="AA456" s="313"/>
      <c r="AB456" s="313"/>
      <c r="AC456" s="316"/>
      <c r="AD456" s="317"/>
      <c r="AE456" s="317"/>
      <c r="AF456" s="317"/>
      <c r="AG456" s="358"/>
      <c r="AH456" s="317"/>
      <c r="AI456" s="317"/>
      <c r="AJ456" s="313"/>
      <c r="AK456" s="313"/>
      <c r="AL456" s="313"/>
      <c r="AM456" s="313"/>
      <c r="AN456" s="313"/>
      <c r="AO456" s="315"/>
      <c r="AP456" s="315"/>
      <c r="AQ456" s="315"/>
      <c r="AR456" s="315"/>
      <c r="AS456" s="168">
        <f t="shared" si="37"/>
        <v>0</v>
      </c>
      <c r="AT456" s="315"/>
      <c r="AU456" s="315"/>
      <c r="AV456" s="313">
        <v>11.86</v>
      </c>
      <c r="AW456" s="313"/>
      <c r="AX456" s="313"/>
      <c r="AY456" s="313"/>
      <c r="AZ456" s="313"/>
      <c r="BA456" s="313"/>
      <c r="BB456" s="315"/>
      <c r="BC456" s="318" t="s">
        <v>761</v>
      </c>
      <c r="BD456" s="310"/>
    </row>
    <row r="457" spans="1:69" s="319" customFormat="1" ht="165.75" outlineLevel="1" x14ac:dyDescent="0.25">
      <c r="A457" s="441">
        <v>5</v>
      </c>
      <c r="B457" s="586" t="s">
        <v>772</v>
      </c>
      <c r="C457" s="311" t="s">
        <v>89</v>
      </c>
      <c r="D457" s="310"/>
      <c r="E457" s="312"/>
      <c r="F457" s="312"/>
      <c r="G457" s="313">
        <v>0.85</v>
      </c>
      <c r="H457" s="314"/>
      <c r="I457" s="314"/>
      <c r="J457" s="314"/>
      <c r="K457" s="312"/>
      <c r="L457" s="310"/>
      <c r="M457" s="310"/>
      <c r="N457" s="310"/>
      <c r="O457" s="318" t="s">
        <v>831</v>
      </c>
      <c r="P457" s="315"/>
      <c r="Q457" s="315"/>
      <c r="R457" s="315"/>
      <c r="S457" s="217">
        <f t="shared" ref="S457:S480" si="43">SUM(P457:R457)</f>
        <v>0</v>
      </c>
      <c r="T457" s="315"/>
      <c r="U457" s="315"/>
      <c r="V457" s="315"/>
      <c r="W457" s="313">
        <v>0.85</v>
      </c>
      <c r="X457" s="313"/>
      <c r="Y457" s="313"/>
      <c r="Z457" s="313"/>
      <c r="AA457" s="313"/>
      <c r="AB457" s="313"/>
      <c r="AC457" s="316"/>
      <c r="AD457" s="317"/>
      <c r="AE457" s="317"/>
      <c r="AF457" s="317"/>
      <c r="AG457" s="358"/>
      <c r="AH457" s="317"/>
      <c r="AI457" s="317"/>
      <c r="AJ457" s="313"/>
      <c r="AK457" s="313"/>
      <c r="AL457" s="313"/>
      <c r="AM457" s="313"/>
      <c r="AN457" s="313"/>
      <c r="AO457" s="315"/>
      <c r="AP457" s="315"/>
      <c r="AQ457" s="315"/>
      <c r="AR457" s="315"/>
      <c r="AS457" s="168">
        <f t="shared" si="37"/>
        <v>0</v>
      </c>
      <c r="AT457" s="315"/>
      <c r="AU457" s="315"/>
      <c r="AV457" s="313">
        <v>0.85</v>
      </c>
      <c r="AW457" s="313"/>
      <c r="AX457" s="313"/>
      <c r="AY457" s="313"/>
      <c r="AZ457" s="313"/>
      <c r="BA457" s="313"/>
      <c r="BB457" s="315"/>
      <c r="BC457" s="318" t="s">
        <v>876</v>
      </c>
      <c r="BD457" s="310"/>
    </row>
    <row r="458" spans="1:69" s="319" customFormat="1" ht="51" outlineLevel="1" x14ac:dyDescent="0.25">
      <c r="A458" s="310">
        <v>6</v>
      </c>
      <c r="B458" s="586" t="s">
        <v>773</v>
      </c>
      <c r="C458" s="311" t="s">
        <v>89</v>
      </c>
      <c r="D458" s="310"/>
      <c r="E458" s="312"/>
      <c r="F458" s="312"/>
      <c r="G458" s="313">
        <v>3.02</v>
      </c>
      <c r="H458" s="314"/>
      <c r="I458" s="314"/>
      <c r="J458" s="314"/>
      <c r="K458" s="312"/>
      <c r="L458" s="310"/>
      <c r="M458" s="310"/>
      <c r="N458" s="310"/>
      <c r="O458" s="318" t="s">
        <v>743</v>
      </c>
      <c r="P458" s="315"/>
      <c r="Q458" s="315"/>
      <c r="R458" s="315"/>
      <c r="S458" s="217">
        <f t="shared" si="43"/>
        <v>0</v>
      </c>
      <c r="T458" s="315"/>
      <c r="U458" s="315"/>
      <c r="V458" s="315"/>
      <c r="W458" s="313">
        <v>3.02</v>
      </c>
      <c r="X458" s="313"/>
      <c r="Y458" s="313"/>
      <c r="Z458" s="313"/>
      <c r="AA458" s="313"/>
      <c r="AB458" s="313"/>
      <c r="AC458" s="316"/>
      <c r="AD458" s="317"/>
      <c r="AE458" s="317"/>
      <c r="AF458" s="317"/>
      <c r="AG458" s="358"/>
      <c r="AH458" s="317"/>
      <c r="AI458" s="317"/>
      <c r="AJ458" s="313"/>
      <c r="AK458" s="313"/>
      <c r="AL458" s="313"/>
      <c r="AM458" s="313"/>
      <c r="AN458" s="313"/>
      <c r="AO458" s="315"/>
      <c r="AP458" s="315"/>
      <c r="AQ458" s="315"/>
      <c r="AR458" s="315"/>
      <c r="AS458" s="168">
        <f t="shared" ref="AS458:AS481" si="44">SUM(AP458:AR458)</f>
        <v>0</v>
      </c>
      <c r="AT458" s="315"/>
      <c r="AU458" s="315"/>
      <c r="AV458" s="313">
        <v>3.02</v>
      </c>
      <c r="AW458" s="313"/>
      <c r="AX458" s="313"/>
      <c r="AY458" s="313"/>
      <c r="AZ458" s="313"/>
      <c r="BA458" s="313"/>
      <c r="BB458" s="315"/>
      <c r="BC458" s="318" t="s">
        <v>762</v>
      </c>
      <c r="BD458" s="310"/>
    </row>
    <row r="459" spans="1:69" s="319" customFormat="1" ht="204" outlineLevel="1" x14ac:dyDescent="0.25">
      <c r="A459" s="441">
        <v>7</v>
      </c>
      <c r="B459" s="586" t="s">
        <v>366</v>
      </c>
      <c r="C459" s="311" t="s">
        <v>89</v>
      </c>
      <c r="D459" s="310"/>
      <c r="E459" s="312"/>
      <c r="F459" s="312"/>
      <c r="G459" s="313">
        <v>1.68</v>
      </c>
      <c r="H459" s="314"/>
      <c r="I459" s="314"/>
      <c r="J459" s="314"/>
      <c r="K459" s="312"/>
      <c r="L459" s="310"/>
      <c r="M459" s="310"/>
      <c r="N459" s="310"/>
      <c r="O459" s="318" t="s">
        <v>728</v>
      </c>
      <c r="P459" s="315"/>
      <c r="Q459" s="315"/>
      <c r="R459" s="315"/>
      <c r="S459" s="217">
        <f t="shared" si="43"/>
        <v>0</v>
      </c>
      <c r="T459" s="315"/>
      <c r="U459" s="315"/>
      <c r="V459" s="315"/>
      <c r="W459" s="313">
        <v>1.68</v>
      </c>
      <c r="X459" s="313"/>
      <c r="Y459" s="313"/>
      <c r="Z459" s="313"/>
      <c r="AA459" s="313"/>
      <c r="AB459" s="313"/>
      <c r="AC459" s="316"/>
      <c r="AD459" s="317"/>
      <c r="AE459" s="317"/>
      <c r="AF459" s="317"/>
      <c r="AG459" s="358"/>
      <c r="AH459" s="317"/>
      <c r="AI459" s="317"/>
      <c r="AJ459" s="313"/>
      <c r="AK459" s="313"/>
      <c r="AL459" s="313"/>
      <c r="AM459" s="313"/>
      <c r="AN459" s="313"/>
      <c r="AO459" s="315"/>
      <c r="AP459" s="315"/>
      <c r="AQ459" s="315"/>
      <c r="AR459" s="315"/>
      <c r="AS459" s="168">
        <f t="shared" si="44"/>
        <v>0</v>
      </c>
      <c r="AT459" s="315"/>
      <c r="AU459" s="315"/>
      <c r="AV459" s="313">
        <v>1.68</v>
      </c>
      <c r="AW459" s="313"/>
      <c r="AX459" s="313"/>
      <c r="AY459" s="313"/>
      <c r="AZ459" s="313"/>
      <c r="BA459" s="313"/>
      <c r="BB459" s="315"/>
      <c r="BC459" s="318" t="s">
        <v>763</v>
      </c>
      <c r="BD459" s="310"/>
    </row>
    <row r="460" spans="1:69" s="324" customFormat="1" ht="63" outlineLevel="1" x14ac:dyDescent="0.25">
      <c r="A460" s="310">
        <v>8</v>
      </c>
      <c r="B460" s="586" t="s">
        <v>774</v>
      </c>
      <c r="C460" s="311" t="s">
        <v>89</v>
      </c>
      <c r="D460" s="320" t="s">
        <v>84</v>
      </c>
      <c r="E460" s="321"/>
      <c r="F460" s="312"/>
      <c r="G460" s="313">
        <v>2.56</v>
      </c>
      <c r="H460" s="322"/>
      <c r="I460" s="314"/>
      <c r="J460" s="314"/>
      <c r="K460" s="312" t="str">
        <f t="shared" ref="K460:K463" si="45">IF(F460=0,"-",F460)</f>
        <v>-</v>
      </c>
      <c r="L460" s="310"/>
      <c r="M460" s="310"/>
      <c r="N460" s="310"/>
      <c r="O460" s="314" t="s">
        <v>744</v>
      </c>
      <c r="P460" s="315"/>
      <c r="Q460" s="315">
        <v>0.25116406200000002</v>
      </c>
      <c r="R460" s="315"/>
      <c r="S460" s="217">
        <f t="shared" si="43"/>
        <v>0.25116406200000002</v>
      </c>
      <c r="T460" s="315">
        <v>0.18460072</v>
      </c>
      <c r="U460" s="315"/>
      <c r="V460" s="315"/>
      <c r="W460" s="313">
        <v>2.56</v>
      </c>
      <c r="X460" s="313"/>
      <c r="Y460" s="313"/>
      <c r="Z460" s="313"/>
      <c r="AA460" s="313"/>
      <c r="AB460" s="313"/>
      <c r="AC460" s="316"/>
      <c r="AD460" s="317"/>
      <c r="AE460" s="317"/>
      <c r="AF460" s="317"/>
      <c r="AG460" s="358"/>
      <c r="AH460" s="317"/>
      <c r="AI460" s="317"/>
      <c r="AJ460" s="313"/>
      <c r="AK460" s="313"/>
      <c r="AL460" s="313"/>
      <c r="AM460" s="313"/>
      <c r="AN460" s="313"/>
      <c r="AO460" s="315"/>
      <c r="AP460" s="315"/>
      <c r="AQ460" s="315"/>
      <c r="AR460" s="315"/>
      <c r="AS460" s="168">
        <f t="shared" si="44"/>
        <v>0</v>
      </c>
      <c r="AT460" s="315"/>
      <c r="AU460" s="315"/>
      <c r="AV460" s="313">
        <v>2.56</v>
      </c>
      <c r="AW460" s="313"/>
      <c r="AX460" s="313"/>
      <c r="AY460" s="313"/>
      <c r="AZ460" s="313"/>
      <c r="BA460" s="313"/>
      <c r="BB460" s="315"/>
      <c r="BC460" s="318" t="s">
        <v>877</v>
      </c>
      <c r="BD460" s="323"/>
    </row>
    <row r="461" spans="1:69" s="324" customFormat="1" ht="63" outlineLevel="1" x14ac:dyDescent="0.25">
      <c r="A461" s="441">
        <v>9</v>
      </c>
      <c r="B461" s="586" t="s">
        <v>775</v>
      </c>
      <c r="C461" s="311" t="s">
        <v>89</v>
      </c>
      <c r="D461" s="320" t="s">
        <v>84</v>
      </c>
      <c r="E461" s="321"/>
      <c r="F461" s="312"/>
      <c r="G461" s="313">
        <v>2.12</v>
      </c>
      <c r="H461" s="322"/>
      <c r="I461" s="314"/>
      <c r="J461" s="314"/>
      <c r="K461" s="312" t="str">
        <f t="shared" si="45"/>
        <v>-</v>
      </c>
      <c r="L461" s="310"/>
      <c r="M461" s="310"/>
      <c r="N461" s="310"/>
      <c r="O461" s="314" t="s">
        <v>745</v>
      </c>
      <c r="P461" s="315"/>
      <c r="Q461" s="315">
        <v>0.91932453400000003</v>
      </c>
      <c r="R461" s="315">
        <v>0.24745879700000001</v>
      </c>
      <c r="S461" s="217">
        <f t="shared" si="43"/>
        <v>1.166783331</v>
      </c>
      <c r="T461" s="315">
        <v>4.9645196000000003E-2</v>
      </c>
      <c r="U461" s="315"/>
      <c r="V461" s="315"/>
      <c r="W461" s="313">
        <v>2.12</v>
      </c>
      <c r="X461" s="313"/>
      <c r="Y461" s="313"/>
      <c r="Z461" s="313"/>
      <c r="AA461" s="313"/>
      <c r="AB461" s="313"/>
      <c r="AC461" s="316"/>
      <c r="AD461" s="317"/>
      <c r="AE461" s="317"/>
      <c r="AF461" s="317"/>
      <c r="AG461" s="358"/>
      <c r="AH461" s="317"/>
      <c r="AI461" s="317"/>
      <c r="AJ461" s="313"/>
      <c r="AK461" s="313"/>
      <c r="AL461" s="313"/>
      <c r="AM461" s="313"/>
      <c r="AN461" s="313"/>
      <c r="AO461" s="315"/>
      <c r="AP461" s="315"/>
      <c r="AQ461" s="315"/>
      <c r="AR461" s="315"/>
      <c r="AS461" s="168">
        <f t="shared" si="44"/>
        <v>0</v>
      </c>
      <c r="AT461" s="315"/>
      <c r="AU461" s="315"/>
      <c r="AV461" s="313">
        <v>2.12</v>
      </c>
      <c r="AW461" s="313"/>
      <c r="AX461" s="313"/>
      <c r="AY461" s="313"/>
      <c r="AZ461" s="313"/>
      <c r="BA461" s="313"/>
      <c r="BB461" s="315"/>
      <c r="BC461" s="318" t="s">
        <v>878</v>
      </c>
      <c r="BD461" s="323"/>
    </row>
    <row r="462" spans="1:69" s="324" customFormat="1" ht="63.75" outlineLevel="1" x14ac:dyDescent="0.25">
      <c r="A462" s="310">
        <v>10</v>
      </c>
      <c r="B462" s="586" t="s">
        <v>776</v>
      </c>
      <c r="C462" s="311" t="s">
        <v>89</v>
      </c>
      <c r="D462" s="320" t="s">
        <v>84</v>
      </c>
      <c r="E462" s="321"/>
      <c r="F462" s="312"/>
      <c r="G462" s="313">
        <v>7.13</v>
      </c>
      <c r="H462" s="322"/>
      <c r="I462" s="314"/>
      <c r="J462" s="314"/>
      <c r="K462" s="312" t="str">
        <f t="shared" si="45"/>
        <v>-</v>
      </c>
      <c r="L462" s="310"/>
      <c r="M462" s="310"/>
      <c r="N462" s="310"/>
      <c r="O462" s="314" t="s">
        <v>746</v>
      </c>
      <c r="P462" s="315"/>
      <c r="Q462" s="315">
        <v>6.2631378000000001E-2</v>
      </c>
      <c r="R462" s="315">
        <v>0.16053147600000001</v>
      </c>
      <c r="S462" s="217">
        <f t="shared" si="43"/>
        <v>0.22316285400000002</v>
      </c>
      <c r="T462" s="315">
        <v>3.3135462999999997E-2</v>
      </c>
      <c r="U462" s="315"/>
      <c r="V462" s="315"/>
      <c r="W462" s="313">
        <v>7.13</v>
      </c>
      <c r="X462" s="313"/>
      <c r="Y462" s="313"/>
      <c r="Z462" s="313"/>
      <c r="AA462" s="313"/>
      <c r="AB462" s="313"/>
      <c r="AC462" s="316"/>
      <c r="AD462" s="317"/>
      <c r="AE462" s="317"/>
      <c r="AF462" s="317"/>
      <c r="AG462" s="358"/>
      <c r="AH462" s="317"/>
      <c r="AI462" s="317"/>
      <c r="AJ462" s="313"/>
      <c r="AK462" s="313"/>
      <c r="AL462" s="313"/>
      <c r="AM462" s="313"/>
      <c r="AN462" s="313"/>
      <c r="AO462" s="315"/>
      <c r="AP462" s="315"/>
      <c r="AQ462" s="315"/>
      <c r="AR462" s="315"/>
      <c r="AS462" s="168">
        <f t="shared" si="44"/>
        <v>0</v>
      </c>
      <c r="AT462" s="315"/>
      <c r="AU462" s="315"/>
      <c r="AV462" s="313">
        <v>7.13</v>
      </c>
      <c r="AW462" s="313"/>
      <c r="AX462" s="313"/>
      <c r="AY462" s="313"/>
      <c r="AZ462" s="313"/>
      <c r="BA462" s="313"/>
      <c r="BB462" s="315"/>
      <c r="BC462" s="318" t="s">
        <v>768</v>
      </c>
      <c r="BD462" s="323"/>
    </row>
    <row r="463" spans="1:69" s="324" customFormat="1" ht="63" outlineLevel="1" x14ac:dyDescent="0.25">
      <c r="A463" s="441">
        <v>11</v>
      </c>
      <c r="B463" s="586" t="s">
        <v>777</v>
      </c>
      <c r="C463" s="311" t="s">
        <v>89</v>
      </c>
      <c r="D463" s="320" t="s">
        <v>84</v>
      </c>
      <c r="E463" s="321"/>
      <c r="F463" s="312"/>
      <c r="G463" s="313">
        <v>3.7</v>
      </c>
      <c r="H463" s="322"/>
      <c r="I463" s="314"/>
      <c r="J463" s="314"/>
      <c r="K463" s="312" t="str">
        <f t="shared" si="45"/>
        <v>-</v>
      </c>
      <c r="L463" s="310"/>
      <c r="M463" s="310"/>
      <c r="N463" s="310"/>
      <c r="O463" s="314"/>
      <c r="P463" s="315"/>
      <c r="Q463" s="315"/>
      <c r="R463" s="315"/>
      <c r="S463" s="217">
        <f t="shared" si="43"/>
        <v>0</v>
      </c>
      <c r="T463" s="315">
        <v>1.0499994E-2</v>
      </c>
      <c r="U463" s="315"/>
      <c r="V463" s="315"/>
      <c r="W463" s="313">
        <v>3.7</v>
      </c>
      <c r="X463" s="313"/>
      <c r="Y463" s="313"/>
      <c r="Z463" s="313"/>
      <c r="AA463" s="313"/>
      <c r="AB463" s="313"/>
      <c r="AC463" s="316"/>
      <c r="AD463" s="317"/>
      <c r="AE463" s="317"/>
      <c r="AF463" s="317"/>
      <c r="AG463" s="358"/>
      <c r="AH463" s="317"/>
      <c r="AI463" s="317"/>
      <c r="AJ463" s="313"/>
      <c r="AK463" s="313"/>
      <c r="AL463" s="313"/>
      <c r="AM463" s="313"/>
      <c r="AN463" s="313"/>
      <c r="AO463" s="315"/>
      <c r="AP463" s="315"/>
      <c r="AQ463" s="315"/>
      <c r="AR463" s="315"/>
      <c r="AS463" s="168">
        <f t="shared" si="44"/>
        <v>0</v>
      </c>
      <c r="AT463" s="315"/>
      <c r="AU463" s="315"/>
      <c r="AV463" s="313">
        <v>3.7</v>
      </c>
      <c r="AW463" s="313"/>
      <c r="AX463" s="313"/>
      <c r="AY463" s="313"/>
      <c r="AZ463" s="313"/>
      <c r="BA463" s="313"/>
      <c r="BB463" s="315"/>
      <c r="BC463" s="318" t="s">
        <v>764</v>
      </c>
      <c r="BD463" s="323"/>
    </row>
    <row r="464" spans="1:69" s="319" customFormat="1" ht="47.25" outlineLevel="1" x14ac:dyDescent="0.25">
      <c r="A464" s="310">
        <v>12</v>
      </c>
      <c r="B464" s="586" t="s">
        <v>778</v>
      </c>
      <c r="C464" s="311" t="s">
        <v>89</v>
      </c>
      <c r="D464" s="320" t="s">
        <v>84</v>
      </c>
      <c r="E464" s="326"/>
      <c r="F464" s="326"/>
      <c r="G464" s="313">
        <v>0.75</v>
      </c>
      <c r="H464" s="327"/>
      <c r="I464" s="327"/>
      <c r="J464" s="327"/>
      <c r="K464" s="326"/>
      <c r="L464" s="325"/>
      <c r="M464" s="325"/>
      <c r="N464" s="325"/>
      <c r="O464" s="327" t="s">
        <v>832</v>
      </c>
      <c r="P464" s="328">
        <f>SUM(P44:P463)</f>
        <v>0</v>
      </c>
      <c r="Q464" s="328">
        <f>SUM(Q44:Q463)</f>
        <v>207.34862750799994</v>
      </c>
      <c r="R464" s="328">
        <f>SUM(R44:R463)</f>
        <v>148.534439784</v>
      </c>
      <c r="S464" s="217">
        <f t="shared" si="43"/>
        <v>355.88306729199996</v>
      </c>
      <c r="T464" s="328">
        <f>SUM(T44:T463)</f>
        <v>40.24321364299999</v>
      </c>
      <c r="U464" s="328"/>
      <c r="V464" s="328"/>
      <c r="W464" s="313">
        <v>0.75</v>
      </c>
      <c r="X464" s="313"/>
      <c r="Y464" s="313"/>
      <c r="Z464" s="313"/>
      <c r="AA464" s="313"/>
      <c r="AB464" s="313"/>
      <c r="AC464" s="329"/>
      <c r="AD464" s="330"/>
      <c r="AE464" s="330"/>
      <c r="AF464" s="330"/>
      <c r="AG464" s="359"/>
      <c r="AH464" s="330"/>
      <c r="AI464" s="330"/>
      <c r="AJ464" s="313"/>
      <c r="AK464" s="313"/>
      <c r="AL464" s="313"/>
      <c r="AM464" s="313"/>
      <c r="AN464" s="313"/>
      <c r="AO464" s="328">
        <f>SUM(AO81:AO463)</f>
        <v>0</v>
      </c>
      <c r="AP464" s="328"/>
      <c r="AQ464" s="328"/>
      <c r="AR464" s="328"/>
      <c r="AS464" s="168">
        <f t="shared" si="44"/>
        <v>0</v>
      </c>
      <c r="AT464" s="328"/>
      <c r="AU464" s="328"/>
      <c r="AV464" s="313">
        <v>0.75</v>
      </c>
      <c r="AW464" s="313"/>
      <c r="AX464" s="313"/>
      <c r="AY464" s="313"/>
      <c r="AZ464" s="313"/>
      <c r="BA464" s="313"/>
      <c r="BB464" s="328"/>
      <c r="BC464" s="331" t="s">
        <v>879</v>
      </c>
      <c r="BD464" s="325"/>
    </row>
    <row r="465" spans="1:56" s="319" customFormat="1" ht="63" outlineLevel="1" x14ac:dyDescent="0.25">
      <c r="A465" s="441">
        <v>13</v>
      </c>
      <c r="B465" s="586" t="s">
        <v>779</v>
      </c>
      <c r="C465" s="311" t="s">
        <v>89</v>
      </c>
      <c r="D465" s="320" t="s">
        <v>84</v>
      </c>
      <c r="E465" s="333"/>
      <c r="F465" s="333"/>
      <c r="G465" s="334">
        <v>1.1599999999999999</v>
      </c>
      <c r="K465" s="335"/>
      <c r="L465" s="332"/>
      <c r="M465" s="332"/>
      <c r="N465" s="332"/>
      <c r="O465" s="319" t="s">
        <v>833</v>
      </c>
      <c r="P465" s="336"/>
      <c r="Q465" s="337"/>
      <c r="R465" s="337"/>
      <c r="S465" s="217">
        <f t="shared" si="43"/>
        <v>0</v>
      </c>
      <c r="T465" s="337"/>
      <c r="U465" s="337"/>
      <c r="V465" s="337"/>
      <c r="W465" s="334">
        <v>1.1599999999999999</v>
      </c>
      <c r="X465" s="334"/>
      <c r="Y465" s="334"/>
      <c r="Z465" s="334"/>
      <c r="AA465" s="334"/>
      <c r="AB465" s="334"/>
      <c r="AC465" s="338"/>
      <c r="AD465" s="339"/>
      <c r="AE465" s="339"/>
      <c r="AF465" s="339"/>
      <c r="AG465" s="360"/>
      <c r="AH465" s="339"/>
      <c r="AI465" s="339"/>
      <c r="AJ465" s="334"/>
      <c r="AK465" s="334"/>
      <c r="AL465" s="334"/>
      <c r="AM465" s="334"/>
      <c r="AN465" s="334"/>
      <c r="AO465" s="340"/>
      <c r="AP465" s="340"/>
      <c r="AQ465" s="340"/>
      <c r="AR465" s="340"/>
      <c r="AS465" s="168">
        <f t="shared" si="44"/>
        <v>0</v>
      </c>
      <c r="AT465" s="340"/>
      <c r="AU465" s="340"/>
      <c r="AV465" s="334">
        <v>1.1599999999999999</v>
      </c>
      <c r="AW465" s="334"/>
      <c r="AX465" s="334"/>
      <c r="AY465" s="334"/>
      <c r="AZ465" s="334"/>
      <c r="BA465" s="334"/>
      <c r="BB465" s="340"/>
      <c r="BC465" s="362" t="s">
        <v>765</v>
      </c>
      <c r="BD465" s="363"/>
    </row>
    <row r="466" spans="1:56" s="319" customFormat="1" ht="47.25" outlineLevel="1" x14ac:dyDescent="0.25">
      <c r="A466" s="310">
        <v>14</v>
      </c>
      <c r="B466" s="586" t="s">
        <v>780</v>
      </c>
      <c r="C466" s="311" t="s">
        <v>89</v>
      </c>
      <c r="D466" s="320" t="s">
        <v>84</v>
      </c>
      <c r="E466" s="333"/>
      <c r="F466" s="333"/>
      <c r="G466" s="334">
        <v>2.145</v>
      </c>
      <c r="H466" s="341"/>
      <c r="I466" s="341"/>
      <c r="J466" s="341"/>
      <c r="K466" s="333"/>
      <c r="L466" s="342"/>
      <c r="M466" s="342"/>
      <c r="N466" s="342"/>
      <c r="O466" s="341" t="s">
        <v>738</v>
      </c>
      <c r="P466" s="309"/>
      <c r="Q466" s="309"/>
      <c r="R466" s="309"/>
      <c r="S466" s="217">
        <f t="shared" si="43"/>
        <v>0</v>
      </c>
      <c r="T466" s="309"/>
      <c r="U466" s="309"/>
      <c r="V466" s="309"/>
      <c r="W466" s="334">
        <v>2.145</v>
      </c>
      <c r="X466" s="334"/>
      <c r="Y466" s="334"/>
      <c r="Z466" s="334"/>
      <c r="AA466" s="334"/>
      <c r="AB466" s="334"/>
      <c r="AC466" s="309"/>
      <c r="AD466" s="309"/>
      <c r="AE466" s="309"/>
      <c r="AF466" s="309"/>
      <c r="AG466" s="361"/>
      <c r="AH466" s="309"/>
      <c r="AI466" s="309"/>
      <c r="AJ466" s="334"/>
      <c r="AK466" s="334"/>
      <c r="AL466" s="334"/>
      <c r="AM466" s="334"/>
      <c r="AN466" s="334"/>
      <c r="AO466" s="309"/>
      <c r="AP466" s="309"/>
      <c r="AQ466" s="309"/>
      <c r="AR466" s="309"/>
      <c r="AS466" s="168">
        <f t="shared" si="44"/>
        <v>0</v>
      </c>
      <c r="AT466" s="309"/>
      <c r="AU466" s="309"/>
      <c r="AV466" s="334">
        <v>2.145</v>
      </c>
      <c r="AW466" s="334"/>
      <c r="AX466" s="334"/>
      <c r="AY466" s="334"/>
      <c r="AZ466" s="334"/>
      <c r="BA466" s="334"/>
      <c r="BB466" s="340"/>
      <c r="BC466" s="362" t="s">
        <v>766</v>
      </c>
      <c r="BD466" s="363"/>
    </row>
    <row r="467" spans="1:56" s="319" customFormat="1" ht="47.25" outlineLevel="1" x14ac:dyDescent="0.25">
      <c r="A467" s="441">
        <v>15</v>
      </c>
      <c r="B467" s="586" t="s">
        <v>781</v>
      </c>
      <c r="C467" s="311" t="s">
        <v>89</v>
      </c>
      <c r="D467" s="320" t="s">
        <v>84</v>
      </c>
      <c r="E467" s="333"/>
      <c r="F467" s="333"/>
      <c r="G467" s="334">
        <v>0.93400000000000005</v>
      </c>
      <c r="H467" s="341"/>
      <c r="I467" s="341"/>
      <c r="J467" s="341"/>
      <c r="K467" s="333"/>
      <c r="L467" s="342"/>
      <c r="M467" s="342"/>
      <c r="N467" s="342"/>
      <c r="O467" s="341" t="s">
        <v>815</v>
      </c>
      <c r="P467" s="309"/>
      <c r="Q467" s="340"/>
      <c r="R467" s="340"/>
      <c r="S467" s="217">
        <f t="shared" si="43"/>
        <v>0</v>
      </c>
      <c r="T467" s="340"/>
      <c r="U467" s="340"/>
      <c r="V467" s="340"/>
      <c r="W467" s="334">
        <v>0.93400000000000005</v>
      </c>
      <c r="X467" s="334"/>
      <c r="Y467" s="334"/>
      <c r="Z467" s="334"/>
      <c r="AA467" s="334"/>
      <c r="AB467" s="334"/>
      <c r="AC467" s="338"/>
      <c r="AD467" s="339"/>
      <c r="AE467" s="339"/>
      <c r="AF467" s="339"/>
      <c r="AG467" s="360"/>
      <c r="AH467" s="339"/>
      <c r="AI467" s="339"/>
      <c r="AJ467" s="334"/>
      <c r="AK467" s="334"/>
      <c r="AL467" s="334"/>
      <c r="AM467" s="334"/>
      <c r="AN467" s="334"/>
      <c r="AO467" s="340"/>
      <c r="AP467" s="340"/>
      <c r="AQ467" s="340"/>
      <c r="AR467" s="340"/>
      <c r="AS467" s="168">
        <f t="shared" si="44"/>
        <v>0</v>
      </c>
      <c r="AT467" s="340"/>
      <c r="AU467" s="340"/>
      <c r="AV467" s="334">
        <v>0.93400000000000005</v>
      </c>
      <c r="AW467" s="334"/>
      <c r="AX467" s="334"/>
      <c r="AY467" s="334"/>
      <c r="AZ467" s="334"/>
      <c r="BA467" s="334"/>
      <c r="BB467" s="340"/>
      <c r="BC467" s="362" t="s">
        <v>767</v>
      </c>
      <c r="BD467" s="363"/>
    </row>
    <row r="468" spans="1:56" s="319" customFormat="1" ht="63" outlineLevel="1" x14ac:dyDescent="0.25">
      <c r="A468" s="310">
        <v>16</v>
      </c>
      <c r="B468" s="586" t="s">
        <v>782</v>
      </c>
      <c r="C468" s="311" t="s">
        <v>89</v>
      </c>
      <c r="D468" s="320" t="s">
        <v>84</v>
      </c>
      <c r="E468" s="333"/>
      <c r="F468" s="333"/>
      <c r="G468" s="334">
        <v>1.26</v>
      </c>
      <c r="H468" s="341"/>
      <c r="I468" s="341"/>
      <c r="J468" s="341"/>
      <c r="K468" s="333"/>
      <c r="L468" s="342"/>
      <c r="M468" s="342"/>
      <c r="N468" s="342"/>
      <c r="O468" s="341" t="s">
        <v>834</v>
      </c>
      <c r="P468" s="309"/>
      <c r="Q468" s="340"/>
      <c r="R468" s="340"/>
      <c r="S468" s="217">
        <f t="shared" si="43"/>
        <v>0</v>
      </c>
      <c r="T468" s="340"/>
      <c r="U468" s="340"/>
      <c r="V468" s="340"/>
      <c r="W468" s="334">
        <v>1.26</v>
      </c>
      <c r="X468" s="334"/>
      <c r="Y468" s="334"/>
      <c r="Z468" s="334"/>
      <c r="AA468" s="334"/>
      <c r="AB468" s="334"/>
      <c r="AC468" s="338"/>
      <c r="AD468" s="339"/>
      <c r="AE468" s="339"/>
      <c r="AF468" s="339"/>
      <c r="AG468" s="360"/>
      <c r="AH468" s="339"/>
      <c r="AI468" s="339"/>
      <c r="AJ468" s="334"/>
      <c r="AK468" s="334"/>
      <c r="AL468" s="334"/>
      <c r="AM468" s="334"/>
      <c r="AN468" s="334"/>
      <c r="AO468" s="340"/>
      <c r="AP468" s="340"/>
      <c r="AQ468" s="340"/>
      <c r="AR468" s="340"/>
      <c r="AS468" s="168">
        <f t="shared" si="44"/>
        <v>0</v>
      </c>
      <c r="AT468" s="340"/>
      <c r="AU468" s="340"/>
      <c r="AV468" s="334">
        <v>1.26</v>
      </c>
      <c r="AW468" s="334"/>
      <c r="AX468" s="334"/>
      <c r="AY468" s="334"/>
      <c r="AZ468" s="334"/>
      <c r="BA468" s="334"/>
      <c r="BB468" s="340"/>
      <c r="BC468" s="362" t="s">
        <v>880</v>
      </c>
      <c r="BD468" s="363"/>
    </row>
    <row r="469" spans="1:56" s="367" customFormat="1" ht="47.25" outlineLevel="1" x14ac:dyDescent="0.25">
      <c r="A469" s="441">
        <v>17</v>
      </c>
      <c r="B469" s="586" t="s">
        <v>571</v>
      </c>
      <c r="C469" s="431" t="s">
        <v>89</v>
      </c>
      <c r="D469" s="89"/>
      <c r="E469" s="90"/>
      <c r="F469" s="90"/>
      <c r="G469" s="365">
        <v>11.72</v>
      </c>
      <c r="H469" s="91"/>
      <c r="I469" s="91"/>
      <c r="J469" s="91"/>
      <c r="K469" s="90"/>
      <c r="L469" s="89"/>
      <c r="M469" s="89"/>
      <c r="N469" s="89"/>
      <c r="O469" s="91" t="s">
        <v>835</v>
      </c>
      <c r="P469" s="217"/>
      <c r="Q469" s="217"/>
      <c r="R469" s="217"/>
      <c r="S469" s="217">
        <f t="shared" si="43"/>
        <v>0</v>
      </c>
      <c r="T469" s="217"/>
      <c r="U469" s="217"/>
      <c r="V469" s="217"/>
      <c r="W469" s="217"/>
      <c r="X469" s="432">
        <v>11.72</v>
      </c>
      <c r="Y469" s="217"/>
      <c r="Z469" s="217"/>
      <c r="AA469" s="217"/>
      <c r="AB469" s="217"/>
      <c r="AC469" s="396"/>
      <c r="AD469" s="397"/>
      <c r="AE469" s="397"/>
      <c r="AF469" s="397"/>
      <c r="AG469" s="397"/>
      <c r="AH469" s="397"/>
      <c r="AI469" s="397"/>
      <c r="AJ469" s="397"/>
      <c r="AK469" s="397"/>
      <c r="AL469" s="397"/>
      <c r="AM469" s="397"/>
      <c r="AN469" s="397"/>
      <c r="AO469" s="395"/>
      <c r="AP469" s="395"/>
      <c r="AQ469" s="395"/>
      <c r="AR469" s="395"/>
      <c r="AS469" s="168">
        <f t="shared" si="44"/>
        <v>0</v>
      </c>
      <c r="AT469" s="395"/>
      <c r="AU469" s="395"/>
      <c r="AV469" s="401"/>
      <c r="AW469" s="433">
        <v>11.72</v>
      </c>
      <c r="AX469" s="395"/>
      <c r="AY469" s="395"/>
      <c r="AZ469" s="395"/>
      <c r="BA469" s="395"/>
      <c r="BB469" s="395"/>
      <c r="BC469" s="434" t="s">
        <v>881</v>
      </c>
      <c r="BD469" s="89"/>
    </row>
    <row r="470" spans="1:56" s="367" customFormat="1" ht="63" outlineLevel="1" x14ac:dyDescent="0.25">
      <c r="A470" s="310">
        <v>18</v>
      </c>
      <c r="B470" s="586" t="s">
        <v>572</v>
      </c>
      <c r="C470" s="431" t="s">
        <v>89</v>
      </c>
      <c r="D470" s="89"/>
      <c r="E470" s="90"/>
      <c r="F470" s="90"/>
      <c r="G470" s="365">
        <v>1.94</v>
      </c>
      <c r="H470" s="91"/>
      <c r="I470" s="91"/>
      <c r="J470" s="91"/>
      <c r="K470" s="90"/>
      <c r="L470" s="89"/>
      <c r="M470" s="89"/>
      <c r="N470" s="89"/>
      <c r="O470" s="91" t="s">
        <v>836</v>
      </c>
      <c r="P470" s="217"/>
      <c r="Q470" s="217"/>
      <c r="R470" s="217"/>
      <c r="S470" s="217">
        <f t="shared" si="43"/>
        <v>0</v>
      </c>
      <c r="T470" s="217"/>
      <c r="U470" s="217"/>
      <c r="V470" s="217"/>
      <c r="W470" s="217">
        <v>1.94</v>
      </c>
      <c r="X470" s="432"/>
      <c r="Y470" s="217"/>
      <c r="Z470" s="217"/>
      <c r="AA470" s="217"/>
      <c r="AB470" s="217"/>
      <c r="AC470" s="396"/>
      <c r="AD470" s="397"/>
      <c r="AE470" s="397"/>
      <c r="AF470" s="397"/>
      <c r="AG470" s="397"/>
      <c r="AH470" s="397"/>
      <c r="AI470" s="397"/>
      <c r="AJ470" s="397"/>
      <c r="AK470" s="397"/>
      <c r="AL470" s="397"/>
      <c r="AM470" s="397"/>
      <c r="AN470" s="397"/>
      <c r="AO470" s="395"/>
      <c r="AP470" s="395"/>
      <c r="AQ470" s="395"/>
      <c r="AR470" s="395"/>
      <c r="AS470" s="168">
        <f t="shared" si="44"/>
        <v>0</v>
      </c>
      <c r="AT470" s="395"/>
      <c r="AU470" s="395"/>
      <c r="AV470" s="401">
        <v>1.94</v>
      </c>
      <c r="AW470" s="365"/>
      <c r="AX470" s="395"/>
      <c r="AY470" s="395"/>
      <c r="AZ470" s="395"/>
      <c r="BA470" s="395"/>
      <c r="BB470" s="395"/>
      <c r="BC470" s="435" t="s">
        <v>882</v>
      </c>
      <c r="BD470" s="89"/>
    </row>
    <row r="471" spans="1:56" s="367" customFormat="1" ht="78.75" outlineLevel="1" x14ac:dyDescent="0.25">
      <c r="A471" s="441">
        <v>19</v>
      </c>
      <c r="B471" s="586" t="s">
        <v>573</v>
      </c>
      <c r="C471" s="431" t="s">
        <v>89</v>
      </c>
      <c r="D471" s="89"/>
      <c r="E471" s="90"/>
      <c r="F471" s="90"/>
      <c r="G471" s="365">
        <v>11.39</v>
      </c>
      <c r="H471" s="91"/>
      <c r="I471" s="91"/>
      <c r="J471" s="91"/>
      <c r="K471" s="90"/>
      <c r="L471" s="89"/>
      <c r="M471" s="89"/>
      <c r="N471" s="89"/>
      <c r="O471" s="91" t="s">
        <v>837</v>
      </c>
      <c r="P471" s="217"/>
      <c r="Q471" s="217"/>
      <c r="R471" s="217"/>
      <c r="S471" s="217">
        <f t="shared" si="43"/>
        <v>0</v>
      </c>
      <c r="T471" s="217"/>
      <c r="U471" s="217"/>
      <c r="V471" s="217"/>
      <c r="W471" s="217"/>
      <c r="X471" s="432">
        <v>11.39</v>
      </c>
      <c r="Y471" s="217"/>
      <c r="Z471" s="217"/>
      <c r="AA471" s="217"/>
      <c r="AB471" s="217"/>
      <c r="AC471" s="396"/>
      <c r="AD471" s="397"/>
      <c r="AE471" s="397"/>
      <c r="AF471" s="397"/>
      <c r="AG471" s="397"/>
      <c r="AH471" s="397"/>
      <c r="AI471" s="397"/>
      <c r="AJ471" s="397"/>
      <c r="AK471" s="397"/>
      <c r="AL471" s="397"/>
      <c r="AM471" s="397"/>
      <c r="AN471" s="397"/>
      <c r="AO471" s="395"/>
      <c r="AP471" s="395"/>
      <c r="AQ471" s="395"/>
      <c r="AR471" s="395"/>
      <c r="AS471" s="168">
        <f t="shared" si="44"/>
        <v>0</v>
      </c>
      <c r="AT471" s="395"/>
      <c r="AU471" s="395"/>
      <c r="AV471" s="401"/>
      <c r="AW471" s="365">
        <v>11.39</v>
      </c>
      <c r="AX471" s="395"/>
      <c r="AY471" s="395"/>
      <c r="AZ471" s="395"/>
      <c r="BA471" s="395"/>
      <c r="BB471" s="395"/>
      <c r="BC471" s="436" t="s">
        <v>574</v>
      </c>
      <c r="BD471" s="89"/>
    </row>
    <row r="472" spans="1:56" s="367" customFormat="1" ht="63" outlineLevel="1" x14ac:dyDescent="0.25">
      <c r="A472" s="310">
        <v>20</v>
      </c>
      <c r="B472" s="586" t="s">
        <v>575</v>
      </c>
      <c r="C472" s="431" t="s">
        <v>89</v>
      </c>
      <c r="D472" s="89"/>
      <c r="E472" s="90"/>
      <c r="F472" s="90"/>
      <c r="G472" s="437">
        <v>6.431</v>
      </c>
      <c r="H472" s="91"/>
      <c r="I472" s="91"/>
      <c r="J472" s="91"/>
      <c r="K472" s="90"/>
      <c r="L472" s="89"/>
      <c r="M472" s="89"/>
      <c r="N472" s="89"/>
      <c r="O472" s="91"/>
      <c r="P472" s="217"/>
      <c r="Q472" s="217"/>
      <c r="R472" s="217"/>
      <c r="S472" s="217">
        <f t="shared" si="43"/>
        <v>0</v>
      </c>
      <c r="T472" s="217"/>
      <c r="U472" s="217"/>
      <c r="V472" s="217"/>
      <c r="W472" s="217"/>
      <c r="X472" s="438">
        <v>6.431</v>
      </c>
      <c r="Y472" s="217"/>
      <c r="Z472" s="217"/>
      <c r="AA472" s="217"/>
      <c r="AB472" s="217"/>
      <c r="AC472" s="396"/>
      <c r="AD472" s="397"/>
      <c r="AE472" s="397"/>
      <c r="AF472" s="397"/>
      <c r="AG472" s="397"/>
      <c r="AH472" s="397"/>
      <c r="AI472" s="397"/>
      <c r="AJ472" s="397"/>
      <c r="AK472" s="397"/>
      <c r="AL472" s="397"/>
      <c r="AM472" s="397"/>
      <c r="AN472" s="397"/>
      <c r="AO472" s="395"/>
      <c r="AP472" s="395"/>
      <c r="AQ472" s="395"/>
      <c r="AR472" s="395"/>
      <c r="AS472" s="168">
        <f t="shared" si="44"/>
        <v>0</v>
      </c>
      <c r="AT472" s="395"/>
      <c r="AU472" s="395"/>
      <c r="AV472" s="401"/>
      <c r="AW472" s="437">
        <v>6.431</v>
      </c>
      <c r="AX472" s="395"/>
      <c r="AY472" s="395"/>
      <c r="AZ472" s="395"/>
      <c r="BA472" s="395"/>
      <c r="BB472" s="395"/>
      <c r="BC472" s="435" t="s">
        <v>883</v>
      </c>
      <c r="BD472" s="89"/>
    </row>
    <row r="473" spans="1:56" s="367" customFormat="1" ht="31.5" outlineLevel="1" x14ac:dyDescent="0.25">
      <c r="A473" s="441">
        <v>21</v>
      </c>
      <c r="B473" s="586" t="s">
        <v>576</v>
      </c>
      <c r="C473" s="431" t="s">
        <v>89</v>
      </c>
      <c r="D473" s="89"/>
      <c r="E473" s="90"/>
      <c r="F473" s="90"/>
      <c r="G473" s="437">
        <v>1.109</v>
      </c>
      <c r="H473" s="91"/>
      <c r="I473" s="91"/>
      <c r="J473" s="91"/>
      <c r="K473" s="90"/>
      <c r="L473" s="89"/>
      <c r="M473" s="89"/>
      <c r="N473" s="89"/>
      <c r="O473" s="91"/>
      <c r="P473" s="217"/>
      <c r="Q473" s="217"/>
      <c r="R473" s="217"/>
      <c r="S473" s="217">
        <f t="shared" si="43"/>
        <v>0</v>
      </c>
      <c r="T473" s="217"/>
      <c r="U473" s="217"/>
      <c r="V473" s="217"/>
      <c r="W473" s="217"/>
      <c r="X473" s="217">
        <v>1.1100000000000001</v>
      </c>
      <c r="Y473" s="217"/>
      <c r="Z473" s="217"/>
      <c r="AA473" s="217"/>
      <c r="AB473" s="217"/>
      <c r="AC473" s="396"/>
      <c r="AD473" s="397"/>
      <c r="AE473" s="397"/>
      <c r="AF473" s="397"/>
      <c r="AG473" s="397"/>
      <c r="AH473" s="397"/>
      <c r="AI473" s="397"/>
      <c r="AJ473" s="397"/>
      <c r="AK473" s="397"/>
      <c r="AL473" s="397"/>
      <c r="AM473" s="397"/>
      <c r="AN473" s="397"/>
      <c r="AO473" s="395"/>
      <c r="AP473" s="395"/>
      <c r="AQ473" s="395"/>
      <c r="AR473" s="395"/>
      <c r="AS473" s="168">
        <f t="shared" si="44"/>
        <v>0</v>
      </c>
      <c r="AT473" s="395"/>
      <c r="AU473" s="395"/>
      <c r="AV473" s="401"/>
      <c r="AW473" s="437">
        <v>1.1100000000000001</v>
      </c>
      <c r="AX473" s="395"/>
      <c r="AY473" s="395"/>
      <c r="AZ473" s="395"/>
      <c r="BA473" s="395"/>
      <c r="BB473" s="395"/>
      <c r="BC473" s="435" t="s">
        <v>884</v>
      </c>
      <c r="BD473" s="89"/>
    </row>
    <row r="474" spans="1:56" s="367" customFormat="1" ht="409.5" outlineLevel="1" x14ac:dyDescent="0.25">
      <c r="A474" s="310">
        <v>22</v>
      </c>
      <c r="B474" s="586" t="s">
        <v>577</v>
      </c>
      <c r="C474" s="431" t="s">
        <v>89</v>
      </c>
      <c r="D474" s="89"/>
      <c r="E474" s="90"/>
      <c r="F474" s="90"/>
      <c r="G474" s="365">
        <v>5.33</v>
      </c>
      <c r="H474" s="91"/>
      <c r="I474" s="91"/>
      <c r="J474" s="91"/>
      <c r="K474" s="90"/>
      <c r="L474" s="89"/>
      <c r="M474" s="89"/>
      <c r="N474" s="89"/>
      <c r="O474" s="106" t="s">
        <v>747</v>
      </c>
      <c r="P474" s="217"/>
      <c r="Q474" s="217"/>
      <c r="R474" s="217"/>
      <c r="S474" s="217">
        <f t="shared" si="43"/>
        <v>0</v>
      </c>
      <c r="T474" s="217"/>
      <c r="U474" s="217"/>
      <c r="V474" s="217"/>
      <c r="W474" s="217"/>
      <c r="X474" s="432">
        <v>5.33</v>
      </c>
      <c r="Y474" s="217"/>
      <c r="Z474" s="217"/>
      <c r="AA474" s="217"/>
      <c r="AB474" s="217"/>
      <c r="AC474" s="396"/>
      <c r="AD474" s="397"/>
      <c r="AE474" s="397"/>
      <c r="AF474" s="397"/>
      <c r="AG474" s="397"/>
      <c r="AH474" s="397"/>
      <c r="AI474" s="397"/>
      <c r="AJ474" s="397"/>
      <c r="AK474" s="397"/>
      <c r="AL474" s="397"/>
      <c r="AM474" s="397"/>
      <c r="AN474" s="397"/>
      <c r="AO474" s="395"/>
      <c r="AP474" s="395"/>
      <c r="AQ474" s="395"/>
      <c r="AR474" s="395"/>
      <c r="AS474" s="168">
        <f t="shared" si="44"/>
        <v>0</v>
      </c>
      <c r="AT474" s="395"/>
      <c r="AU474" s="395"/>
      <c r="AV474" s="401"/>
      <c r="AW474" s="365">
        <v>5.33</v>
      </c>
      <c r="AX474" s="395"/>
      <c r="AY474" s="395"/>
      <c r="AZ474" s="395"/>
      <c r="BA474" s="395"/>
      <c r="BB474" s="395"/>
      <c r="BC474" s="435" t="s">
        <v>885</v>
      </c>
      <c r="BD474" s="89"/>
    </row>
    <row r="475" spans="1:56" s="367" customFormat="1" ht="47.25" outlineLevel="1" x14ac:dyDescent="0.25">
      <c r="A475" s="441">
        <v>23</v>
      </c>
      <c r="B475" s="586" t="s">
        <v>578</v>
      </c>
      <c r="C475" s="431" t="s">
        <v>89</v>
      </c>
      <c r="D475" s="89"/>
      <c r="E475" s="90"/>
      <c r="F475" s="90"/>
      <c r="G475" s="365">
        <v>6.35</v>
      </c>
      <c r="H475" s="91"/>
      <c r="I475" s="91"/>
      <c r="J475" s="91"/>
      <c r="K475" s="90"/>
      <c r="L475" s="89"/>
      <c r="M475" s="89"/>
      <c r="N475" s="89"/>
      <c r="O475" s="91" t="s">
        <v>838</v>
      </c>
      <c r="P475" s="217"/>
      <c r="Q475" s="217"/>
      <c r="R475" s="217"/>
      <c r="S475" s="217">
        <f t="shared" si="43"/>
        <v>0</v>
      </c>
      <c r="T475" s="217"/>
      <c r="U475" s="217"/>
      <c r="V475" s="217"/>
      <c r="W475" s="217"/>
      <c r="X475" s="217">
        <v>6.35</v>
      </c>
      <c r="Y475" s="217"/>
      <c r="Z475" s="217"/>
      <c r="AA475" s="217"/>
      <c r="AB475" s="217"/>
      <c r="AC475" s="396"/>
      <c r="AD475" s="397"/>
      <c r="AE475" s="397"/>
      <c r="AF475" s="397"/>
      <c r="AG475" s="397"/>
      <c r="AH475" s="397"/>
      <c r="AI475" s="397"/>
      <c r="AJ475" s="397"/>
      <c r="AK475" s="397"/>
      <c r="AL475" s="397"/>
      <c r="AM475" s="397"/>
      <c r="AN475" s="397"/>
      <c r="AO475" s="395"/>
      <c r="AP475" s="395"/>
      <c r="AQ475" s="395"/>
      <c r="AR475" s="395"/>
      <c r="AS475" s="168">
        <f t="shared" si="44"/>
        <v>0</v>
      </c>
      <c r="AT475" s="395"/>
      <c r="AU475" s="395"/>
      <c r="AV475" s="401"/>
      <c r="AW475" s="365">
        <v>6.35</v>
      </c>
      <c r="AX475" s="395"/>
      <c r="AY475" s="395"/>
      <c r="AZ475" s="395"/>
      <c r="BA475" s="395"/>
      <c r="BB475" s="395"/>
      <c r="BC475" s="435" t="s">
        <v>579</v>
      </c>
      <c r="BD475" s="89"/>
    </row>
    <row r="476" spans="1:56" s="367" customFormat="1" ht="63" outlineLevel="1" x14ac:dyDescent="0.25">
      <c r="A476" s="310">
        <v>24</v>
      </c>
      <c r="B476" s="586" t="s">
        <v>580</v>
      </c>
      <c r="C476" s="431" t="s">
        <v>89</v>
      </c>
      <c r="D476" s="89"/>
      <c r="E476" s="90"/>
      <c r="F476" s="90"/>
      <c r="G476" s="365">
        <v>1.8959999999999999</v>
      </c>
      <c r="H476" s="91"/>
      <c r="I476" s="91"/>
      <c r="J476" s="91"/>
      <c r="K476" s="90"/>
      <c r="L476" s="89"/>
      <c r="M476" s="89"/>
      <c r="N476" s="89"/>
      <c r="O476" s="91" t="s">
        <v>839</v>
      </c>
      <c r="P476" s="217"/>
      <c r="Q476" s="217"/>
      <c r="R476" s="217"/>
      <c r="S476" s="217">
        <f t="shared" si="43"/>
        <v>0</v>
      </c>
      <c r="T476" s="217"/>
      <c r="U476" s="217"/>
      <c r="V476" s="217"/>
      <c r="W476" s="217">
        <v>1.8959999999999999</v>
      </c>
      <c r="X476" s="432"/>
      <c r="Y476" s="217"/>
      <c r="Z476" s="217"/>
      <c r="AA476" s="217"/>
      <c r="AB476" s="217"/>
      <c r="AC476" s="396"/>
      <c r="AD476" s="397"/>
      <c r="AE476" s="397"/>
      <c r="AF476" s="397"/>
      <c r="AG476" s="397"/>
      <c r="AH476" s="397"/>
      <c r="AI476" s="397"/>
      <c r="AJ476" s="397"/>
      <c r="AK476" s="397"/>
      <c r="AL476" s="397"/>
      <c r="AM476" s="397"/>
      <c r="AN476" s="397"/>
      <c r="AO476" s="395"/>
      <c r="AP476" s="395"/>
      <c r="AQ476" s="395"/>
      <c r="AR476" s="395"/>
      <c r="AS476" s="168">
        <f t="shared" si="44"/>
        <v>0</v>
      </c>
      <c r="AT476" s="395"/>
      <c r="AU476" s="395"/>
      <c r="AV476" s="401">
        <v>1.8959999999999999</v>
      </c>
      <c r="AW476" s="365"/>
      <c r="AX476" s="395"/>
      <c r="AY476" s="395"/>
      <c r="AZ476" s="395"/>
      <c r="BA476" s="395"/>
      <c r="BB476" s="395"/>
      <c r="BC476" s="435" t="s">
        <v>579</v>
      </c>
      <c r="BD476" s="89"/>
    </row>
    <row r="477" spans="1:56" s="367" customFormat="1" ht="31.5" outlineLevel="1" x14ac:dyDescent="0.25">
      <c r="A477" s="441">
        <v>25</v>
      </c>
      <c r="B477" s="586" t="s">
        <v>581</v>
      </c>
      <c r="C477" s="431" t="s">
        <v>89</v>
      </c>
      <c r="D477" s="89"/>
      <c r="E477" s="90"/>
      <c r="F477" s="90"/>
      <c r="G477" s="365">
        <v>2.0099999999999998</v>
      </c>
      <c r="H477" s="91"/>
      <c r="I477" s="91"/>
      <c r="J477" s="91"/>
      <c r="K477" s="90"/>
      <c r="L477" s="89"/>
      <c r="M477" s="89"/>
      <c r="N477" s="89"/>
      <c r="O477" s="91" t="s">
        <v>840</v>
      </c>
      <c r="P477" s="217"/>
      <c r="Q477" s="217"/>
      <c r="R477" s="217"/>
      <c r="S477" s="217">
        <f t="shared" si="43"/>
        <v>0</v>
      </c>
      <c r="T477" s="217"/>
      <c r="U477" s="217"/>
      <c r="V477" s="217"/>
      <c r="W477" s="217">
        <v>2.0099999999999998</v>
      </c>
      <c r="X477" s="432"/>
      <c r="Y477" s="217"/>
      <c r="Z477" s="217"/>
      <c r="AA477" s="217"/>
      <c r="AB477" s="217"/>
      <c r="AC477" s="396"/>
      <c r="AD477" s="397"/>
      <c r="AE477" s="397"/>
      <c r="AF477" s="397"/>
      <c r="AG477" s="397"/>
      <c r="AH477" s="397"/>
      <c r="AI477" s="397"/>
      <c r="AJ477" s="397"/>
      <c r="AK477" s="397"/>
      <c r="AL477" s="397"/>
      <c r="AM477" s="397"/>
      <c r="AN477" s="397"/>
      <c r="AO477" s="395"/>
      <c r="AP477" s="395"/>
      <c r="AQ477" s="395"/>
      <c r="AR477" s="395"/>
      <c r="AS477" s="168">
        <f t="shared" si="44"/>
        <v>0</v>
      </c>
      <c r="AT477" s="395"/>
      <c r="AU477" s="395"/>
      <c r="AV477" s="401">
        <v>2.0099999999999998</v>
      </c>
      <c r="AW477" s="365"/>
      <c r="AX477" s="395"/>
      <c r="AY477" s="395"/>
      <c r="AZ477" s="395"/>
      <c r="BA477" s="395"/>
      <c r="BB477" s="395"/>
      <c r="BC477" s="435" t="s">
        <v>582</v>
      </c>
      <c r="BD477" s="89"/>
    </row>
    <row r="478" spans="1:56" s="367" customFormat="1" ht="31.5" outlineLevel="1" x14ac:dyDescent="0.25">
      <c r="A478" s="310">
        <v>26</v>
      </c>
      <c r="B478" s="586" t="s">
        <v>583</v>
      </c>
      <c r="C478" s="431" t="s">
        <v>89</v>
      </c>
      <c r="D478" s="89"/>
      <c r="E478" s="90"/>
      <c r="F478" s="90"/>
      <c r="G478" s="365">
        <v>6.69</v>
      </c>
      <c r="H478" s="91"/>
      <c r="I478" s="91"/>
      <c r="J478" s="91"/>
      <c r="K478" s="90"/>
      <c r="L478" s="89"/>
      <c r="M478" s="89"/>
      <c r="N478" s="89"/>
      <c r="O478" s="91" t="s">
        <v>601</v>
      </c>
      <c r="P478" s="217"/>
      <c r="Q478" s="217"/>
      <c r="R478" s="217"/>
      <c r="S478" s="217">
        <f t="shared" si="43"/>
        <v>0</v>
      </c>
      <c r="T478" s="217"/>
      <c r="U478" s="217"/>
      <c r="V478" s="217"/>
      <c r="W478" s="217"/>
      <c r="X478" s="432">
        <v>6.69</v>
      </c>
      <c r="Y478" s="217"/>
      <c r="Z478" s="217"/>
      <c r="AA478" s="217"/>
      <c r="AB478" s="217"/>
      <c r="AC478" s="396"/>
      <c r="AD478" s="397"/>
      <c r="AE478" s="397"/>
      <c r="AF478" s="397"/>
      <c r="AG478" s="397"/>
      <c r="AH478" s="397"/>
      <c r="AI478" s="397"/>
      <c r="AJ478" s="397"/>
      <c r="AK478" s="397"/>
      <c r="AL478" s="397"/>
      <c r="AM478" s="397"/>
      <c r="AN478" s="397"/>
      <c r="AO478" s="395"/>
      <c r="AP478" s="395"/>
      <c r="AQ478" s="395"/>
      <c r="AR478" s="395"/>
      <c r="AS478" s="168">
        <f t="shared" si="44"/>
        <v>0</v>
      </c>
      <c r="AT478" s="395"/>
      <c r="AU478" s="395"/>
      <c r="AV478" s="401"/>
      <c r="AW478" s="365">
        <v>6.69</v>
      </c>
      <c r="AX478" s="395"/>
      <c r="AY478" s="395"/>
      <c r="AZ478" s="395"/>
      <c r="BA478" s="395"/>
      <c r="BB478" s="395"/>
      <c r="BC478" s="435" t="s">
        <v>584</v>
      </c>
      <c r="BD478" s="89"/>
    </row>
    <row r="479" spans="1:56" s="367" customFormat="1" ht="94.5" outlineLevel="1" x14ac:dyDescent="0.25">
      <c r="A479" s="441">
        <v>27</v>
      </c>
      <c r="B479" s="586" t="s">
        <v>585</v>
      </c>
      <c r="C479" s="431" t="s">
        <v>89</v>
      </c>
      <c r="D479" s="89"/>
      <c r="E479" s="90"/>
      <c r="F479" s="90"/>
      <c r="G479" s="365">
        <v>3.27</v>
      </c>
      <c r="H479" s="91"/>
      <c r="I479" s="91"/>
      <c r="J479" s="91"/>
      <c r="K479" s="90"/>
      <c r="L479" s="89"/>
      <c r="M479" s="89"/>
      <c r="N479" s="89"/>
      <c r="O479" s="91" t="s">
        <v>834</v>
      </c>
      <c r="P479" s="217"/>
      <c r="Q479" s="217"/>
      <c r="R479" s="217"/>
      <c r="S479" s="217">
        <f t="shared" si="43"/>
        <v>0</v>
      </c>
      <c r="T479" s="217"/>
      <c r="U479" s="217"/>
      <c r="V479" s="217"/>
      <c r="W479" s="432">
        <v>3.27</v>
      </c>
      <c r="X479" s="432"/>
      <c r="Y479" s="217"/>
      <c r="Z479" s="217"/>
      <c r="AA479" s="217"/>
      <c r="AB479" s="217"/>
      <c r="AC479" s="396"/>
      <c r="AD479" s="397"/>
      <c r="AE479" s="397"/>
      <c r="AF479" s="397"/>
      <c r="AG479" s="397"/>
      <c r="AH479" s="397"/>
      <c r="AI479" s="397"/>
      <c r="AJ479" s="397"/>
      <c r="AK479" s="397"/>
      <c r="AL479" s="397"/>
      <c r="AM479" s="397"/>
      <c r="AN479" s="397"/>
      <c r="AO479" s="395"/>
      <c r="AP479" s="395"/>
      <c r="AQ479" s="395"/>
      <c r="AR479" s="395"/>
      <c r="AS479" s="168">
        <f t="shared" si="44"/>
        <v>0</v>
      </c>
      <c r="AT479" s="395"/>
      <c r="AU479" s="395"/>
      <c r="AV479" s="439">
        <v>3.27</v>
      </c>
      <c r="AW479" s="365"/>
      <c r="AX479" s="395"/>
      <c r="AY479" s="395"/>
      <c r="AZ479" s="395"/>
      <c r="BA479" s="395"/>
      <c r="BB479" s="395"/>
      <c r="BC479" s="435" t="s">
        <v>886</v>
      </c>
      <c r="BD479" s="89"/>
    </row>
    <row r="480" spans="1:56" s="490" customFormat="1" ht="330.75" outlineLevel="1" x14ac:dyDescent="0.25">
      <c r="A480" s="310">
        <v>28</v>
      </c>
      <c r="B480" s="583" t="s">
        <v>727</v>
      </c>
      <c r="C480" s="431" t="s">
        <v>89</v>
      </c>
      <c r="D480" s="547"/>
      <c r="E480" s="488"/>
      <c r="F480" s="488"/>
      <c r="G480" s="380">
        <v>2.4</v>
      </c>
      <c r="H480" s="487"/>
      <c r="I480" s="487"/>
      <c r="J480" s="487"/>
      <c r="K480" s="488"/>
      <c r="L480" s="485"/>
      <c r="M480" s="485"/>
      <c r="N480" s="485"/>
      <c r="O480" s="547" t="s">
        <v>728</v>
      </c>
      <c r="P480" s="217"/>
      <c r="Q480" s="217"/>
      <c r="R480" s="217"/>
      <c r="S480" s="217">
        <f t="shared" si="43"/>
        <v>0</v>
      </c>
      <c r="T480" s="217"/>
      <c r="U480" s="217"/>
      <c r="V480" s="217"/>
      <c r="W480" s="432"/>
      <c r="X480" s="432">
        <v>2.4</v>
      </c>
      <c r="Y480" s="217"/>
      <c r="Z480" s="217"/>
      <c r="AA480" s="217"/>
      <c r="AB480" s="217"/>
      <c r="AC480" s="218"/>
      <c r="AD480" s="219"/>
      <c r="AE480" s="219"/>
      <c r="AF480" s="219"/>
      <c r="AG480" s="219"/>
      <c r="AH480" s="219"/>
      <c r="AI480" s="219"/>
      <c r="AJ480" s="219"/>
      <c r="AK480" s="219"/>
      <c r="AL480" s="219"/>
      <c r="AM480" s="219"/>
      <c r="AN480" s="219"/>
      <c r="AO480" s="217"/>
      <c r="AP480" s="217"/>
      <c r="AQ480" s="217"/>
      <c r="AR480" s="217"/>
      <c r="AS480" s="168">
        <f t="shared" si="44"/>
        <v>0</v>
      </c>
      <c r="AT480" s="217"/>
      <c r="AU480" s="217"/>
      <c r="AV480" s="381"/>
      <c r="AW480" s="381">
        <f>X480</f>
        <v>2.4</v>
      </c>
      <c r="AX480" s="217"/>
      <c r="AY480" s="217"/>
      <c r="AZ480" s="217"/>
      <c r="BA480" s="217"/>
      <c r="BB480" s="217"/>
      <c r="BC480" s="584"/>
      <c r="BD480" s="485"/>
    </row>
    <row r="481" spans="1:56" s="490" customFormat="1" ht="409.5" outlineLevel="1" x14ac:dyDescent="0.25">
      <c r="A481" s="441">
        <v>29</v>
      </c>
      <c r="B481" s="583" t="s">
        <v>729</v>
      </c>
      <c r="C481" s="431" t="s">
        <v>89</v>
      </c>
      <c r="D481" s="547"/>
      <c r="E481" s="488"/>
      <c r="F481" s="488"/>
      <c r="G481" s="380">
        <v>5.5</v>
      </c>
      <c r="H481" s="487"/>
      <c r="I481" s="487"/>
      <c r="J481" s="487"/>
      <c r="K481" s="488"/>
      <c r="L481" s="485"/>
      <c r="M481" s="485"/>
      <c r="N481" s="485"/>
      <c r="O481" s="547" t="s">
        <v>730</v>
      </c>
      <c r="P481" s="217"/>
      <c r="Q481" s="217"/>
      <c r="R481" s="217"/>
      <c r="S481" s="217">
        <f>SUM(P481:R481)</f>
        <v>0</v>
      </c>
      <c r="T481" s="217"/>
      <c r="U481" s="217"/>
      <c r="V481" s="217"/>
      <c r="W481" s="432"/>
      <c r="X481" s="432">
        <v>5.5</v>
      </c>
      <c r="Y481" s="217"/>
      <c r="Z481" s="217"/>
      <c r="AA481" s="217"/>
      <c r="AB481" s="217"/>
      <c r="AC481" s="218"/>
      <c r="AD481" s="219"/>
      <c r="AE481" s="219"/>
      <c r="AF481" s="219"/>
      <c r="AG481" s="219"/>
      <c r="AH481" s="219"/>
      <c r="AI481" s="219"/>
      <c r="AJ481" s="219"/>
      <c r="AK481" s="219"/>
      <c r="AL481" s="219"/>
      <c r="AM481" s="219"/>
      <c r="AN481" s="219"/>
      <c r="AO481" s="217"/>
      <c r="AP481" s="217"/>
      <c r="AQ481" s="217"/>
      <c r="AR481" s="217"/>
      <c r="AS481" s="168">
        <f t="shared" si="44"/>
        <v>0</v>
      </c>
      <c r="AT481" s="217"/>
      <c r="AU481" s="217"/>
      <c r="AV481" s="381"/>
      <c r="AW481" s="381">
        <f>X481</f>
        <v>5.5</v>
      </c>
      <c r="AX481" s="217"/>
      <c r="AY481" s="217"/>
      <c r="AZ481" s="217"/>
      <c r="BA481" s="217"/>
      <c r="BB481" s="217"/>
      <c r="BC481" s="584"/>
      <c r="BD481" s="485"/>
    </row>
    <row r="482" spans="1:56" ht="15.75" x14ac:dyDescent="0.25">
      <c r="A482" s="67"/>
      <c r="B482" s="68" t="s">
        <v>79</v>
      </c>
      <c r="C482" s="67"/>
      <c r="D482" s="67"/>
      <c r="E482" s="69"/>
      <c r="F482" s="69"/>
      <c r="G482" s="68"/>
      <c r="H482" s="68"/>
      <c r="I482" s="68"/>
      <c r="J482" s="68"/>
      <c r="K482" s="69"/>
      <c r="L482" s="67"/>
      <c r="M482" s="67"/>
      <c r="N482" s="67"/>
      <c r="O482" s="68"/>
      <c r="P482" s="70">
        <f>SUM(P8:P453)</f>
        <v>15.284737900000001</v>
      </c>
      <c r="Q482" s="70">
        <f>SUM(Q8:Q453)</f>
        <v>322.34766035999996</v>
      </c>
      <c r="R482" s="70">
        <f>SUM(R8:R453)</f>
        <v>232.24560213000001</v>
      </c>
      <c r="S482" s="70"/>
      <c r="T482" s="70">
        <f>SUM(T8:T453)</f>
        <v>259.30879601499998</v>
      </c>
      <c r="U482" s="70">
        <f t="shared" ref="U482:AB482" si="46">SUM(U8:U479)</f>
        <v>138.96205264100004</v>
      </c>
      <c r="V482" s="70">
        <f t="shared" si="46"/>
        <v>42.863293878</v>
      </c>
      <c r="W482" s="70">
        <f t="shared" si="46"/>
        <v>574.30879999999979</v>
      </c>
      <c r="X482" s="70">
        <f t="shared" si="46"/>
        <v>2577.9687943999998</v>
      </c>
      <c r="Y482" s="70">
        <f t="shared" si="46"/>
        <v>1452.8400000000001</v>
      </c>
      <c r="Z482" s="70">
        <f t="shared" si="46"/>
        <v>569.55999999999995</v>
      </c>
      <c r="AA482" s="70">
        <f t="shared" si="46"/>
        <v>219.95400000000001</v>
      </c>
      <c r="AB482" s="70">
        <f t="shared" si="46"/>
        <v>122.86</v>
      </c>
      <c r="AC482" s="70">
        <f>SUM(AC8:AC453)</f>
        <v>0</v>
      </c>
      <c r="AD482" s="114"/>
      <c r="AE482" s="114"/>
      <c r="AF482" s="114"/>
      <c r="AG482" s="114"/>
      <c r="AH482" s="114"/>
      <c r="AI482" s="114"/>
      <c r="AJ482" s="70"/>
      <c r="AK482" s="70"/>
      <c r="AL482" s="70"/>
      <c r="AM482" s="70"/>
      <c r="AN482" s="70"/>
      <c r="AO482" s="70">
        <f>SUM(AO45:AO453)</f>
        <v>0</v>
      </c>
      <c r="AP482" s="70">
        <f t="shared" ref="AP482:BA482" si="47">SUM(AP8:AP481)</f>
        <v>214.99073249299994</v>
      </c>
      <c r="AQ482" s="70">
        <f t="shared" si="47"/>
        <v>209.06687616099998</v>
      </c>
      <c r="AR482" s="70">
        <f t="shared" si="47"/>
        <v>245.19196727800002</v>
      </c>
      <c r="AS482" s="70">
        <f t="shared" si="47"/>
        <v>669.24957593199986</v>
      </c>
      <c r="AT482" s="70">
        <f t="shared" si="47"/>
        <v>93.690593112000016</v>
      </c>
      <c r="AU482" s="70">
        <f t="shared" si="47"/>
        <v>31.899618777000001</v>
      </c>
      <c r="AV482" s="70">
        <f t="shared" si="47"/>
        <v>574.30879999999979</v>
      </c>
      <c r="AW482" s="70">
        <f t="shared" si="47"/>
        <v>2585.8687943999998</v>
      </c>
      <c r="AX482" s="70">
        <f t="shared" si="47"/>
        <v>1639.8400000000001</v>
      </c>
      <c r="AY482" s="70">
        <f t="shared" si="47"/>
        <v>654.49999999999989</v>
      </c>
      <c r="AZ482" s="70">
        <f t="shared" si="47"/>
        <v>219.95400000000001</v>
      </c>
      <c r="BA482" s="70">
        <f t="shared" si="47"/>
        <v>122.86</v>
      </c>
      <c r="BB482" s="70"/>
      <c r="BC482" s="140"/>
      <c r="BD482" s="88"/>
    </row>
    <row r="484" spans="1:56" x14ac:dyDescent="0.25">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f>SUM(AT448:AT481)</f>
        <v>0.16924397999999999</v>
      </c>
      <c r="AU484" s="61">
        <f t="shared" ref="AU484:AW484" si="48">SUM(AU448:AU481)</f>
        <v>5.3098267860000004</v>
      </c>
      <c r="AV484" s="61">
        <f t="shared" si="48"/>
        <v>57.254999999999995</v>
      </c>
      <c r="AW484" s="61">
        <f t="shared" si="48"/>
        <v>56.920999999999999</v>
      </c>
      <c r="AX484" s="61"/>
      <c r="AY484" s="61"/>
      <c r="AZ484" s="61"/>
      <c r="BA484" s="61"/>
    </row>
  </sheetData>
  <mergeCells count="29">
    <mergeCell ref="AW5:BA5"/>
    <mergeCell ref="BD4:BD6"/>
    <mergeCell ref="BB4:BB6"/>
    <mergeCell ref="BC4:BC6"/>
    <mergeCell ref="O4:O6"/>
    <mergeCell ref="P4:W4"/>
    <mergeCell ref="AC4:AI4"/>
    <mergeCell ref="AO4:AV4"/>
    <mergeCell ref="P5:P6"/>
    <mergeCell ref="AC5:AC6"/>
    <mergeCell ref="AO5:AO6"/>
    <mergeCell ref="X5:AB5"/>
    <mergeCell ref="AJ5:AN5"/>
    <mergeCell ref="S5:S6"/>
    <mergeCell ref="AS5:AS6"/>
    <mergeCell ref="N4:N6"/>
    <mergeCell ref="A4:A6"/>
    <mergeCell ref="B4:B6"/>
    <mergeCell ref="C4:C6"/>
    <mergeCell ref="D4:D6"/>
    <mergeCell ref="F4:F6"/>
    <mergeCell ref="H4:H6"/>
    <mergeCell ref="E4:E6"/>
    <mergeCell ref="G4:G6"/>
    <mergeCell ref="I4:I6"/>
    <mergeCell ref="J4:J6"/>
    <mergeCell ref="K4:K6"/>
    <mergeCell ref="L4:L6"/>
    <mergeCell ref="M4:M6"/>
  </mergeCells>
  <conditionalFormatting sqref="B18:B20">
    <cfRule type="duplicateValues" dxfId="441" priority="710"/>
  </conditionalFormatting>
  <conditionalFormatting sqref="B21:B24">
    <cfRule type="duplicateValues" dxfId="440" priority="708"/>
  </conditionalFormatting>
  <conditionalFormatting sqref="B47">
    <cfRule type="duplicateValues" dxfId="439" priority="738"/>
  </conditionalFormatting>
  <conditionalFormatting sqref="B48">
    <cfRule type="duplicateValues" dxfId="438" priority="737"/>
  </conditionalFormatting>
  <conditionalFormatting sqref="B49">
    <cfRule type="duplicateValues" dxfId="437" priority="736"/>
  </conditionalFormatting>
  <conditionalFormatting sqref="B53">
    <cfRule type="duplicateValues" dxfId="436" priority="735"/>
  </conditionalFormatting>
  <conditionalFormatting sqref="B54">
    <cfRule type="duplicateValues" dxfId="435" priority="734"/>
  </conditionalFormatting>
  <conditionalFormatting sqref="B57">
    <cfRule type="duplicateValues" dxfId="434" priority="733"/>
  </conditionalFormatting>
  <conditionalFormatting sqref="B63">
    <cfRule type="duplicateValues" dxfId="433" priority="718"/>
  </conditionalFormatting>
  <conditionalFormatting sqref="B64:B66">
    <cfRule type="duplicateValues" dxfId="432" priority="731"/>
  </conditionalFormatting>
  <conditionalFormatting sqref="B67">
    <cfRule type="duplicateValues" dxfId="431" priority="732"/>
  </conditionalFormatting>
  <conditionalFormatting sqref="B68">
    <cfRule type="duplicateValues" dxfId="430" priority="730"/>
  </conditionalFormatting>
  <conditionalFormatting sqref="B71:B72 B74">
    <cfRule type="duplicateValues" dxfId="429" priority="728"/>
  </conditionalFormatting>
  <conditionalFormatting sqref="B75:B76">
    <cfRule type="duplicateValues" dxfId="428" priority="727"/>
  </conditionalFormatting>
  <conditionalFormatting sqref="B77">
    <cfRule type="duplicateValues" dxfId="427" priority="725"/>
  </conditionalFormatting>
  <conditionalFormatting sqref="B78">
    <cfRule type="duplicateValues" dxfId="426" priority="726"/>
  </conditionalFormatting>
  <conditionalFormatting sqref="B82">
    <cfRule type="duplicateValues" dxfId="425" priority="721"/>
  </conditionalFormatting>
  <conditionalFormatting sqref="B85:B86 B91:B92">
    <cfRule type="duplicateValues" dxfId="424" priority="729"/>
  </conditionalFormatting>
  <conditionalFormatting sqref="B87">
    <cfRule type="duplicateValues" dxfId="423" priority="724"/>
  </conditionalFormatting>
  <conditionalFormatting sqref="B88">
    <cfRule type="duplicateValues" dxfId="422" priority="719"/>
  </conditionalFormatting>
  <conditionalFormatting sqref="B89">
    <cfRule type="duplicateValues" dxfId="421" priority="723"/>
  </conditionalFormatting>
  <conditionalFormatting sqref="B90">
    <cfRule type="duplicateValues" dxfId="420" priority="722"/>
  </conditionalFormatting>
  <conditionalFormatting sqref="B93">
    <cfRule type="duplicateValues" dxfId="419" priority="720"/>
  </conditionalFormatting>
  <conditionalFormatting sqref="B95">
    <cfRule type="duplicateValues" dxfId="418" priority="717"/>
  </conditionalFormatting>
  <conditionalFormatting sqref="B100">
    <cfRule type="duplicateValues" dxfId="417" priority="712"/>
  </conditionalFormatting>
  <conditionalFormatting sqref="B101">
    <cfRule type="duplicateValues" dxfId="416" priority="713"/>
  </conditionalFormatting>
  <conditionalFormatting sqref="B102">
    <cfRule type="duplicateValues" dxfId="415" priority="715"/>
  </conditionalFormatting>
  <conditionalFormatting sqref="B103">
    <cfRule type="duplicateValues" dxfId="414" priority="714"/>
  </conditionalFormatting>
  <conditionalFormatting sqref="B104">
    <cfRule type="duplicateValues" dxfId="413" priority="711"/>
  </conditionalFormatting>
  <conditionalFormatting sqref="B105 B97:B99">
    <cfRule type="duplicateValues" dxfId="412" priority="709"/>
  </conditionalFormatting>
  <conditionalFormatting sqref="D8:D31 D179:F179">
    <cfRule type="containsText" dxfId="411" priority="537" operator="containsText" text="DPR not submitted">
      <formula>NOT(ISERROR(SEARCH("DPR not submitted",D8)))</formula>
    </cfRule>
    <cfRule type="containsText" dxfId="410" priority="538" operator="containsText" text="Yet to be approved">
      <formula>NOT(ISERROR(SEARCH("Yet to be approved",D8)))</formula>
    </cfRule>
  </conditionalFormatting>
  <conditionalFormatting sqref="D34">
    <cfRule type="containsText" dxfId="409" priority="979" operator="containsText" text="DPR not submitted">
      <formula>NOT(ISERROR(SEARCH("DPR not submitted",D34)))</formula>
    </cfRule>
    <cfRule type="containsText" dxfId="408" priority="980" operator="containsText" text="Yet to be approved">
      <formula>NOT(ISERROR(SEARCH("Yet to be approved",D34)))</formula>
    </cfRule>
  </conditionalFormatting>
  <conditionalFormatting sqref="D36">
    <cfRule type="containsText" dxfId="407" priority="952" operator="containsText" text="DPR not submitted">
      <formula>NOT(ISERROR(SEARCH("DPR not submitted",D36)))</formula>
    </cfRule>
    <cfRule type="containsText" dxfId="406" priority="953" operator="containsText" text="Yet to be approved">
      <formula>NOT(ISERROR(SEARCH("Yet to be approved",D36)))</formula>
    </cfRule>
  </conditionalFormatting>
  <conditionalFormatting sqref="D40">
    <cfRule type="containsText" dxfId="405" priority="970" operator="containsText" text="DPR not submitted">
      <formula>NOT(ISERROR(SEARCH("DPR not submitted",D40)))</formula>
    </cfRule>
    <cfRule type="containsText" dxfId="404" priority="971" operator="containsText" text="Yet to be approved">
      <formula>NOT(ISERROR(SEARCH("Yet to be approved",D40)))</formula>
    </cfRule>
  </conditionalFormatting>
  <conditionalFormatting sqref="D43">
    <cfRule type="containsText" dxfId="403" priority="961" operator="containsText" text="DPR not submitted">
      <formula>NOT(ISERROR(SEARCH("DPR not submitted",D43)))</formula>
    </cfRule>
    <cfRule type="containsText" dxfId="402" priority="962" operator="containsText" text="Yet to be approved">
      <formula>NOT(ISERROR(SEARCH("Yet to be approved",D43)))</formula>
    </cfRule>
  </conditionalFormatting>
  <conditionalFormatting sqref="D45:D109">
    <cfRule type="containsText" dxfId="401" priority="492" operator="containsText" text="DPR not submitted">
      <formula>NOT(ISERROR(SEARCH("DPR not submitted",D45)))</formula>
    </cfRule>
    <cfRule type="containsText" dxfId="400" priority="493" operator="containsText" text="Yet to be approved">
      <formula>NOT(ISERROR(SEARCH("Yet to be approved",D45)))</formula>
    </cfRule>
  </conditionalFormatting>
  <conditionalFormatting sqref="D112">
    <cfRule type="containsText" dxfId="399" priority="486" operator="containsText" text="DPR not submitted">
      <formula>NOT(ISERROR(SEARCH("DPR not submitted",D112)))</formula>
    </cfRule>
    <cfRule type="containsText" dxfId="398" priority="487" operator="containsText" text="Yet to be approved">
      <formula>NOT(ISERROR(SEARCH("Yet to be approved",D112)))</formula>
    </cfRule>
  </conditionalFormatting>
  <conditionalFormatting sqref="D118">
    <cfRule type="containsText" dxfId="397" priority="324" operator="containsText" text="DPR not submitted">
      <formula>NOT(ISERROR(SEARCH("DPR not submitted",D118)))</formula>
    </cfRule>
    <cfRule type="containsText" dxfId="396" priority="325" operator="containsText" text="Yet to be approved">
      <formula>NOT(ISERROR(SEARCH("Yet to be approved",D118)))</formula>
    </cfRule>
  </conditionalFormatting>
  <conditionalFormatting sqref="D122:D134">
    <cfRule type="containsText" dxfId="395" priority="310" operator="containsText" text="DPR not submitted">
      <formula>NOT(ISERROR(SEARCH("DPR not submitted",D122)))</formula>
    </cfRule>
    <cfRule type="containsText" dxfId="394" priority="311" operator="containsText" text="Yet to be approved">
      <formula>NOT(ISERROR(SEARCH("Yet to be approved",D122)))</formula>
    </cfRule>
  </conditionalFormatting>
  <conditionalFormatting sqref="D152">
    <cfRule type="containsText" dxfId="393" priority="326" operator="containsText" text="DPR not submitted">
      <formula>NOT(ISERROR(SEARCH("DPR not submitted",D152)))</formula>
    </cfRule>
    <cfRule type="containsText" dxfId="392" priority="327" operator="containsText" text="Yet to be approved">
      <formula>NOT(ISERROR(SEARCH("Yet to be approved",D152)))</formula>
    </cfRule>
  </conditionalFormatting>
  <conditionalFormatting sqref="D160:D166">
    <cfRule type="containsText" dxfId="391" priority="293" operator="containsText" text="DPR not submitted">
      <formula>NOT(ISERROR(SEARCH("DPR not submitted",D160)))</formula>
    </cfRule>
    <cfRule type="containsText" dxfId="390" priority="294" operator="containsText" text="Yet to be approved">
      <formula>NOT(ISERROR(SEARCH("Yet to be approved",D160)))</formula>
    </cfRule>
  </conditionalFormatting>
  <conditionalFormatting sqref="D168:D172">
    <cfRule type="containsText" dxfId="389" priority="282" operator="containsText" text="DPR not submitted">
      <formula>NOT(ISERROR(SEARCH("DPR not submitted",D168)))</formula>
    </cfRule>
    <cfRule type="containsText" dxfId="388" priority="283" operator="containsText" text="Yet to be approved">
      <formula>NOT(ISERROR(SEARCH("Yet to be approved",D168)))</formula>
    </cfRule>
  </conditionalFormatting>
  <conditionalFormatting sqref="D32:E33">
    <cfRule type="containsText" dxfId="387" priority="2390" operator="containsText" text="DPR not submitted">
      <formula>NOT(ISERROR(SEARCH("DPR not submitted",D32)))</formula>
    </cfRule>
    <cfRule type="containsText" dxfId="386" priority="2391" operator="containsText" text="Yet to be approved">
      <formula>NOT(ISERROR(SEARCH("Yet to be approved",D32)))</formula>
    </cfRule>
  </conditionalFormatting>
  <conditionalFormatting sqref="D35:E35">
    <cfRule type="containsText" dxfId="385" priority="2377" operator="containsText" text="DPR not submitted">
      <formula>NOT(ISERROR(SEARCH("DPR not submitted",D35)))</formula>
    </cfRule>
    <cfRule type="containsText" dxfId="384" priority="2378" operator="containsText" text="Yet to be approved">
      <formula>NOT(ISERROR(SEARCH("Yet to be approved",D35)))</formula>
    </cfRule>
  </conditionalFormatting>
  <conditionalFormatting sqref="D37:E39">
    <cfRule type="containsText" dxfId="383" priority="2906" operator="containsText" text="DPR not submitted">
      <formula>NOT(ISERROR(SEARCH("DPR not submitted",D37)))</formula>
    </cfRule>
    <cfRule type="containsText" dxfId="382" priority="2907" operator="containsText" text="Yet to be approved">
      <formula>NOT(ISERROR(SEARCH("Yet to be approved",D37)))</formula>
    </cfRule>
  </conditionalFormatting>
  <conditionalFormatting sqref="D41:E42">
    <cfRule type="containsText" dxfId="381" priority="2364" operator="containsText" text="DPR not submitted">
      <formula>NOT(ISERROR(SEARCH("DPR not submitted",D41)))</formula>
    </cfRule>
    <cfRule type="containsText" dxfId="380" priority="2365" operator="containsText" text="Yet to be approved">
      <formula>NOT(ISERROR(SEARCH("Yet to be approved",D41)))</formula>
    </cfRule>
  </conditionalFormatting>
  <conditionalFormatting sqref="D44:E44">
    <cfRule type="containsText" dxfId="379" priority="2338" operator="containsText" text="DPR not submitted">
      <formula>NOT(ISERROR(SEARCH("DPR not submitted",D44)))</formula>
    </cfRule>
    <cfRule type="containsText" dxfId="378" priority="2339" operator="containsText" text="Yet to be approved">
      <formula>NOT(ISERROR(SEARCH("Yet to be approved",D44)))</formula>
    </cfRule>
  </conditionalFormatting>
  <conditionalFormatting sqref="D113:E114">
    <cfRule type="containsText" dxfId="377" priority="476" operator="containsText" text="DPR not submitted">
      <formula>NOT(ISERROR(SEARCH("DPR not submitted",D113)))</formula>
    </cfRule>
    <cfRule type="containsText" dxfId="376" priority="477" operator="containsText" text="Yet to be approved">
      <formula>NOT(ISERROR(SEARCH("Yet to be approved",D113)))</formula>
    </cfRule>
  </conditionalFormatting>
  <conditionalFormatting sqref="D116:E117">
    <cfRule type="containsText" dxfId="375" priority="462" operator="containsText" text="DPR not submitted">
      <formula>NOT(ISERROR(SEARCH("DPR not submitted",D116)))</formula>
    </cfRule>
    <cfRule type="containsText" dxfId="374" priority="463" operator="containsText" text="Yet to be approved">
      <formula>NOT(ISERROR(SEARCH("Yet to be approved",D116)))</formula>
    </cfRule>
  </conditionalFormatting>
  <conditionalFormatting sqref="D119:E121">
    <cfRule type="containsText" dxfId="373" priority="472" operator="containsText" text="DPR not submitted">
      <formula>NOT(ISERROR(SEARCH("DPR not submitted",D119)))</formula>
    </cfRule>
    <cfRule type="containsText" dxfId="372" priority="473" operator="containsText" text="Yet to be approved">
      <formula>NOT(ISERROR(SEARCH("Yet to be approved",D119)))</formula>
    </cfRule>
  </conditionalFormatting>
  <conditionalFormatting sqref="D448:E451">
    <cfRule type="containsText" dxfId="371" priority="271" operator="containsText" text="DPR not submitted">
      <formula>NOT(ISERROR(SEARCH("DPR not submitted",D448)))</formula>
    </cfRule>
    <cfRule type="containsText" dxfId="370" priority="272" operator="containsText" text="Yet to be approved">
      <formula>NOT(ISERROR(SEARCH("Yet to be approved",D448)))</formula>
    </cfRule>
  </conditionalFormatting>
  <conditionalFormatting sqref="D453:E453">
    <cfRule type="containsText" dxfId="369" priority="267" operator="containsText" text="DPR not submitted">
      <formula>NOT(ISERROR(SEARCH("DPR not submitted",D453)))</formula>
    </cfRule>
    <cfRule type="containsText" dxfId="368" priority="268" operator="containsText" text="Yet to be approved">
      <formula>NOT(ISERROR(SEARCH("Yet to be approved",D453)))</formula>
    </cfRule>
  </conditionalFormatting>
  <conditionalFormatting sqref="D135:F138 D153:F159">
    <cfRule type="containsText" dxfId="367" priority="440" operator="containsText" text="DPR not submitted">
      <formula>NOT(ISERROR(SEARCH("DPR not submitted",D135)))</formula>
    </cfRule>
    <cfRule type="containsText" dxfId="366" priority="441" operator="containsText" text="Yet to be approved">
      <formula>NOT(ISERROR(SEARCH("Yet to be approved",D135)))</formula>
    </cfRule>
  </conditionalFormatting>
  <conditionalFormatting sqref="D173:F173">
    <cfRule type="containsText" dxfId="365" priority="280" operator="containsText" text="DPR not submitted">
      <formula>NOT(ISERROR(SEARCH("DPR not submitted",D173)))</formula>
    </cfRule>
    <cfRule type="containsText" dxfId="364" priority="281" operator="containsText" text="Yet to be approved">
      <formula>NOT(ISERROR(SEARCH("Yet to be approved",D173)))</formula>
    </cfRule>
  </conditionalFormatting>
  <conditionalFormatting sqref="E25:E30">
    <cfRule type="containsText" dxfId="363" priority="2392" operator="containsText" text="DPR not submitted">
      <formula>NOT(ISERROR(SEARCH("DPR not submitted",E25)))</formula>
    </cfRule>
    <cfRule type="containsText" dxfId="362" priority="2393" operator="containsText" text="Yet to be approved">
      <formula>NOT(ISERROR(SEARCH("Yet to be approved",E25)))</formula>
    </cfRule>
  </conditionalFormatting>
  <conditionalFormatting sqref="E123:F133">
    <cfRule type="containsText" dxfId="361" priority="316" operator="containsText" text="DPR not submitted">
      <formula>NOT(ISERROR(SEARCH("DPR not submitted",E123)))</formula>
    </cfRule>
    <cfRule type="containsText" dxfId="360" priority="317" operator="containsText" text="Yet to be approved">
      <formula>NOT(ISERROR(SEARCH("Yet to be approved",E123)))</formula>
    </cfRule>
  </conditionalFormatting>
  <conditionalFormatting sqref="E161:F163">
    <cfRule type="containsText" dxfId="359" priority="320" operator="containsText" text="DPR not submitted">
      <formula>NOT(ISERROR(SEARCH("DPR not submitted",E161)))</formula>
    </cfRule>
    <cfRule type="containsText" dxfId="358" priority="321" operator="containsText" text="Yet to be approved">
      <formula>NOT(ISERROR(SEARCH("Yet to be approved",E161)))</formula>
    </cfRule>
  </conditionalFormatting>
  <conditionalFormatting sqref="AU152">
    <cfRule type="containsText" dxfId="357" priority="175" operator="containsText" text="DPR not submitted">
      <formula>NOT(ISERROR(SEARCH("DPR not submitted",AU152)))</formula>
    </cfRule>
    <cfRule type="containsText" dxfId="356" priority="176" operator="containsText" text="Yet to be approved">
      <formula>NOT(ISERROR(SEARCH("Yet to be approved",AU152)))</formula>
    </cfRule>
  </conditionalFormatting>
  <conditionalFormatting sqref="BC167:BC169">
    <cfRule type="cellIs" dxfId="355" priority="94" operator="equal">
      <formula>#REF!</formula>
    </cfRule>
    <cfRule type="cellIs" dxfId="354" priority="95" operator="equal">
      <formula>#REF!</formula>
    </cfRule>
    <cfRule type="cellIs" dxfId="353" priority="96" operator="equal">
      <formula>$BE$110</formula>
    </cfRule>
    <cfRule type="cellIs" dxfId="352" priority="97" operator="equal">
      <formula>$BE$9</formula>
    </cfRule>
    <cfRule type="cellIs" dxfId="351" priority="98" operator="equal">
      <formula>#REF!</formula>
    </cfRule>
    <cfRule type="cellIs" dxfId="350" priority="99" operator="equal">
      <formula>$BE$8</formula>
    </cfRule>
    <cfRule type="cellIs" dxfId="349" priority="100" operator="equal">
      <formula>$BE$7</formula>
    </cfRule>
  </conditionalFormatting>
  <conditionalFormatting sqref="BD25:BD30">
    <cfRule type="containsText" dxfId="348" priority="164" operator="containsText" text="capitalised">
      <formula>NOT(ISERROR(SEARCH("capitalised",BD25)))</formula>
    </cfRule>
    <cfRule type="containsText" dxfId="347" priority="165" stopIfTrue="1" operator="containsText" text="To be confirmed">
      <formula>NOT(ISERROR(SEARCH("To be confirmed",BD25)))</formula>
    </cfRule>
    <cfRule type="containsText" dxfId="346" priority="166" stopIfTrue="1" operator="containsText" text="WIP">
      <formula>NOT(ISERROR(SEARCH("WIP",BD25)))</formula>
    </cfRule>
    <cfRule type="containsText" dxfId="345" priority="167" operator="containsText" text="Cancelled">
      <formula>NOT(ISERROR(SEARCH("Cancelled",BD25)))</formula>
    </cfRule>
  </conditionalFormatting>
  <conditionalFormatting sqref="BD164:BD166">
    <cfRule type="cellIs" dxfId="344" priority="101" operator="equal">
      <formula>#REF!</formula>
    </cfRule>
    <cfRule type="cellIs" dxfId="343" priority="102" operator="equal">
      <formula>#REF!</formula>
    </cfRule>
    <cfRule type="cellIs" dxfId="342" priority="103" operator="equal">
      <formula>#REF!</formula>
    </cfRule>
    <cfRule type="cellIs" dxfId="341" priority="104" operator="equal">
      <formula>#REF!</formula>
    </cfRule>
    <cfRule type="cellIs" dxfId="340" priority="106" operator="equal">
      <formula>#REF!</formula>
    </cfRule>
    <cfRule type="cellIs" dxfId="339" priority="107" operator="equal">
      <formula>#REF!</formula>
    </cfRule>
  </conditionalFormatting>
  <conditionalFormatting sqref="D460:D468">
    <cfRule type="containsText" dxfId="338" priority="90" operator="containsText" text="DPR not submitted">
      <formula>NOT(ISERROR(SEARCH("DPR not submitted",D460)))</formula>
    </cfRule>
    <cfRule type="containsText" dxfId="337" priority="91" operator="containsText" text="Yet to be approved">
      <formula>NOT(ISERROR(SEARCH("Yet to be approved",D460)))</formula>
    </cfRule>
  </conditionalFormatting>
  <conditionalFormatting sqref="E460:E463">
    <cfRule type="containsText" dxfId="336" priority="88" operator="containsText" text="DPR not submitted">
      <formula>NOT(ISERROR(SEARCH("DPR not submitted",E460)))</formula>
    </cfRule>
    <cfRule type="containsText" dxfId="335" priority="89" operator="containsText" text="Yet to be approved">
      <formula>NOT(ISERROR(SEARCH("Yet to be approved",E460)))</formula>
    </cfRule>
  </conditionalFormatting>
  <conditionalFormatting sqref="D180">
    <cfRule type="containsText" dxfId="334" priority="80" operator="containsText" text="DPR not submitted">
      <formula>NOT(ISERROR(SEARCH("DPR not submitted",D180)))</formula>
    </cfRule>
    <cfRule type="containsText" dxfId="333" priority="81" operator="containsText" text="Yet to be approved">
      <formula>NOT(ISERROR(SEARCH("Yet to be approved",D180)))</formula>
    </cfRule>
  </conditionalFormatting>
  <conditionalFormatting sqref="D175:F175">
    <cfRule type="containsText" dxfId="332" priority="71" operator="containsText" text="DPR not submitted">
      <formula>NOT(ISERROR(SEARCH("DPR not submitted",D175)))</formula>
    </cfRule>
    <cfRule type="containsText" dxfId="331" priority="72" operator="containsText" text="Yet to be approved">
      <formula>NOT(ISERROR(SEARCH("Yet to be approved",D175)))</formula>
    </cfRule>
  </conditionalFormatting>
  <conditionalFormatting sqref="D174">
    <cfRule type="containsText" dxfId="330" priority="62" operator="containsText" text="DPR not submitted">
      <formula>NOT(ISERROR(SEARCH("DPR not submitted",D174)))</formula>
    </cfRule>
    <cfRule type="containsText" dxfId="329" priority="63" operator="containsText" text="Yet to be approved">
      <formula>NOT(ISERROR(SEARCH("Yet to be approved",D174)))</formula>
    </cfRule>
  </conditionalFormatting>
  <conditionalFormatting sqref="D207:E207 D218:E222">
    <cfRule type="containsText" dxfId="328" priority="53" operator="containsText" text="DPR not submitted">
      <formula>NOT(ISERROR(SEARCH("DPR not submitted",D207)))</formula>
    </cfRule>
    <cfRule type="containsText" dxfId="327" priority="54" operator="containsText" text="Yet to be approved">
      <formula>NOT(ISERROR(SEARCH("Yet to be approved",D207)))</formula>
    </cfRule>
  </conditionalFormatting>
  <conditionalFormatting sqref="E177:E178">
    <cfRule type="containsText" dxfId="326" priority="51" operator="containsText" text="DPR not submitted">
      <formula>NOT(ISERROR(SEARCH("DPR not submitted",E177)))</formula>
    </cfRule>
    <cfRule type="containsText" dxfId="325" priority="52" operator="containsText" text="Yet to be approved">
      <formula>NOT(ISERROR(SEARCH("Yet to be approved",E177)))</formula>
    </cfRule>
  </conditionalFormatting>
  <conditionalFormatting sqref="D217:E217 D209:E209 D194:E200 D202:E206 D193 D211:E211 D187:E192 D182:E185 D208 D210 D212:D216">
    <cfRule type="containsText" dxfId="324" priority="49" operator="containsText" text="DPR not submitted">
      <formula>NOT(ISERROR(SEARCH("DPR not submitted",D182)))</formula>
    </cfRule>
    <cfRule type="containsText" dxfId="323" priority="50" operator="containsText" text="Yet to be approved">
      <formula>NOT(ISERROR(SEARCH("Yet to be approved",D182)))</formula>
    </cfRule>
  </conditionalFormatting>
  <conditionalFormatting sqref="D139">
    <cfRule type="containsText" dxfId="322" priority="16" operator="containsText" text="DPR not submitted">
      <formula>NOT(ISERROR(SEARCH("DPR not submitted",D139)))</formula>
    </cfRule>
    <cfRule type="containsText" dxfId="321" priority="17" operator="containsText" text="Yet to be approved">
      <formula>NOT(ISERROR(SEARCH("Yet to be approved",D139)))</formula>
    </cfRule>
  </conditionalFormatting>
  <conditionalFormatting sqref="D140:F141 D143:F151">
    <cfRule type="containsText" dxfId="320" priority="20" operator="containsText" text="DPR not submitted">
      <formula>NOT(ISERROR(SEARCH("DPR not submitted",D140)))</formula>
    </cfRule>
    <cfRule type="containsText" dxfId="319" priority="21" operator="containsText" text="Yet to be approved">
      <formula>NOT(ISERROR(SEARCH("Yet to be approved",D140)))</formula>
    </cfRule>
  </conditionalFormatting>
  <conditionalFormatting sqref="F139">
    <cfRule type="containsText" dxfId="318" priority="22" operator="containsText" text="DPR not submitted">
      <formula>NOT(ISERROR(SEARCH("DPR not submitted",F139)))</formula>
    </cfRule>
    <cfRule type="containsText" dxfId="317" priority="23" operator="containsText" text="Yet to be approved">
      <formula>NOT(ISERROR(SEARCH("Yet to be approved",F139)))</formula>
    </cfRule>
  </conditionalFormatting>
  <conditionalFormatting sqref="D229:D230 D232:D391">
    <cfRule type="containsText" dxfId="316" priority="14" operator="containsText" text="DPR not submitted">
      <formula>NOT(ISERROR(SEARCH("DPR not submitted",D229)))</formula>
    </cfRule>
    <cfRule type="containsText" dxfId="315" priority="15" operator="containsText" text="Yet to be approved">
      <formula>NOT(ISERROR(SEARCH("Yet to be approved",D229)))</formula>
    </cfRule>
  </conditionalFormatting>
  <conditionalFormatting sqref="D231">
    <cfRule type="containsText" dxfId="314" priority="12" operator="containsText" text="DPR not submitted">
      <formula>NOT(ISERROR(SEARCH("DPR not submitted",D231)))</formula>
    </cfRule>
    <cfRule type="containsText" dxfId="313" priority="13" operator="containsText" text="Yet to be approved">
      <formula>NOT(ISERROR(SEARCH("Yet to be approved",D231)))</formula>
    </cfRule>
  </conditionalFormatting>
  <conditionalFormatting sqref="BE443:XFD443 A443 C443:F443 H443:R443 AT443:BC443 T443:AR443">
    <cfRule type="duplicateValues" dxfId="312" priority="11"/>
  </conditionalFormatting>
  <conditionalFormatting sqref="BE441:XFD441 A441 C441:F441 H441:R441 AX442 AT441:BC441 T441:AR441">
    <cfRule type="duplicateValues" dxfId="311" priority="10"/>
  </conditionalFormatting>
  <conditionalFormatting sqref="BE445:XFD445 A445 C445:F445 H445:R445 AT445:BC445 T445:AR445">
    <cfRule type="duplicateValues" dxfId="310" priority="9"/>
  </conditionalFormatting>
  <conditionalFormatting sqref="D224:D227">
    <cfRule type="containsText" dxfId="309" priority="7" operator="containsText" text="DPR not submitted">
      <formula>NOT(ISERROR(SEARCH("DPR not submitted",D224)))</formula>
    </cfRule>
    <cfRule type="containsText" dxfId="308" priority="8" operator="containsText" text="Yet to be approved">
      <formula>NOT(ISERROR(SEARCH("Yet to be approved",D224)))</formula>
    </cfRule>
  </conditionalFormatting>
  <conditionalFormatting sqref="D223">
    <cfRule type="containsText" dxfId="307" priority="5" operator="containsText" text="DPR not submitted">
      <formula>NOT(ISERROR(SEARCH("DPR not submitted",D223)))</formula>
    </cfRule>
    <cfRule type="containsText" dxfId="306" priority="6" operator="containsText" text="Yet to be approved">
      <formula>NOT(ISERROR(SEARCH("Yet to be approved",D223)))</formula>
    </cfRule>
  </conditionalFormatting>
  <dataValidations count="13">
    <dataValidation type="list" allowBlank="1" showInputMessage="1" showErrorMessage="1" sqref="C1:C24 C179 C173:C175 C447:C453 C43:C138 C152:C163 C482:C1048576 C34:C36">
      <formula1>$BE$1:$BE$4</formula1>
    </dataValidation>
    <dataValidation type="list" allowBlank="1" showInputMessage="1" showErrorMessage="1" sqref="C25:C33 C37:C42">
      <formula1>$V$5:$V$7</formula1>
    </dataValidation>
    <dataValidation type="list" allowBlank="1" showInputMessage="1" showErrorMessage="1" sqref="BD173 BD179 BD175 BD181:BD222 BD469:BD479 BD482:BD1048576 BD1:BD138 BD152:BD163 BD447:BD453">
      <formula1>$BF$1:$BF$110</formula1>
    </dataValidation>
    <dataValidation type="list" allowBlank="1" showInputMessage="1" showErrorMessage="1" sqref="C164:C166 BD164:BD166 C176:C178 C180:C181 W391:W446 C396:C446 C454:C481">
      <formula1>#REF!</formula1>
    </dataValidation>
    <dataValidation type="list" allowBlank="1" showInputMessage="1" showErrorMessage="1" sqref="BD176:BD178 BD454:BD468">
      <formula1>$BF$8:$BF$110</formula1>
    </dataValidation>
    <dataValidation type="list" allowBlank="1" showInputMessage="1" showErrorMessage="1" sqref="BD174">
      <formula1>$BF$1:$BF$8</formula1>
    </dataValidation>
    <dataValidation type="list" allowBlank="1" showInputMessage="1" showErrorMessage="1" sqref="C182:C222">
      <formula1>$AU$1:$AU$4</formula1>
    </dataValidation>
    <dataValidation type="list" allowBlank="1" showInputMessage="1" showErrorMessage="1" sqref="C139:C151">
      <formula1>$BE$2:$BE$5</formula1>
    </dataValidation>
    <dataValidation type="list" allowBlank="1" showInputMessage="1" showErrorMessage="1" sqref="BD139:BD151 BD223:BD396 BD398:BD423">
      <formula1>$BF$2:$BF$7</formula1>
    </dataValidation>
    <dataValidation type="list" allowBlank="1" showInputMessage="1" showErrorMessage="1" sqref="C223:C395">
      <formula1>$AU$2:$AU$5</formula1>
    </dataValidation>
    <dataValidation type="list" allowBlank="1" showInputMessage="1" showErrorMessage="1" sqref="BD397 BD480:BD481 BD424:BD446">
      <formula1>$BF$2:$BF$110</formula1>
    </dataValidation>
    <dataValidation type="list" allowBlank="1" showInputMessage="1" showErrorMessage="1" sqref="BC167:BC169">
      <formula1>$BE$7:$BE$179</formula1>
    </dataValidation>
    <dataValidation type="list" allowBlank="1" showInputMessage="1" showErrorMessage="1" sqref="C167:C172">
      <formula1>#REF!</formula1>
    </dataValidation>
  </dataValidations>
  <printOptions verticalCentered="1"/>
  <pageMargins left="0" right="0" top="0.83333333333333337" bottom="0.23622047244094491" header="0.23622047244094491" footer="0.23622047244094491"/>
  <pageSetup paperSize="9" orientation="landscape" r:id="rId1"/>
  <headerFooter alignWithMargins="0">
    <oddHeader>&amp;C&amp;"-,Bold"MSPGCL: CSTPS Unit 3-7
MTR Petition Formats- Generation
Form 4.2: Capitalisation Plan</oddHead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1453" operator="containsText" id="{A93902FE-0C74-4087-A109-CB8E216A7C71}">
            <xm:f>NOT(ISERROR(SEARCH($BF$110,BD1)))</xm:f>
            <xm:f>$BF$110</xm:f>
            <x14:dxf>
              <font>
                <color rgb="FF9C0006"/>
              </font>
            </x14:dxf>
          </x14:cfRule>
          <x14:cfRule type="containsText" priority="1454" operator="containsText" id="{9309F6A8-3EBC-4F9E-AB40-7BEFCF989E70}">
            <xm:f>NOT(ISERROR(SEARCH($BF$6,BD1)))</xm:f>
            <xm:f>$BF$6</xm:f>
            <x14:dxf>
              <font>
                <color rgb="FF9C0006"/>
              </font>
              <fill>
                <patternFill>
                  <bgColor rgb="FFFFC7CE"/>
                </patternFill>
              </fill>
            </x14:dxf>
          </x14:cfRule>
          <x14:cfRule type="containsText" priority="1455" operator="containsText" id="{205AC8AB-43A0-492C-8AAF-4EE956FED89B}">
            <xm:f>NOT(ISERROR(SEARCH($BF$5,BD1)))</xm:f>
            <xm:f>$BF$5</xm:f>
            <x14:dxf>
              <font>
                <color rgb="FF9C0006"/>
              </font>
              <fill>
                <patternFill>
                  <bgColor rgb="FFFFC7CE"/>
                </patternFill>
              </fill>
            </x14:dxf>
          </x14:cfRule>
          <x14:cfRule type="containsText" priority="1456" operator="containsText" id="{032DED4D-AFFA-4F01-B145-717F2A059BC5}">
            <xm:f>NOT(ISERROR(SEARCH($BF$4,BD1)))</xm:f>
            <xm:f>$BF$4</xm:f>
            <x14:dxf>
              <font>
                <color rgb="FF006100"/>
              </font>
              <fill>
                <patternFill>
                  <bgColor rgb="FFC6EFCE"/>
                </patternFill>
              </fill>
            </x14:dxf>
          </x14:cfRule>
          <x14:cfRule type="containsText" priority="1457" operator="containsText" id="{B215BB03-5D28-4561-9994-2416564ABD1D}">
            <xm:f>NOT(ISERROR(SEARCH($BF$3,BD1)))</xm:f>
            <xm:f>$BF$3</xm:f>
            <x14:dxf>
              <font>
                <color rgb="FF00B050"/>
              </font>
            </x14:dxf>
          </x14:cfRule>
          <x14:cfRule type="containsText" priority="1458" operator="containsText" id="{F0A94802-D58C-4FA8-8B42-AA2F76FC7F9E}">
            <xm:f>NOT(ISERROR(SEARCH($BF$2,BD1)))</xm:f>
            <xm:f>$BF$2</xm:f>
            <x14:dxf>
              <font>
                <color rgb="FF9C6500"/>
              </font>
              <fill>
                <patternFill>
                  <bgColor rgb="FFFFEB9C"/>
                </patternFill>
              </fill>
            </x14:dxf>
          </x14:cfRule>
          <x14:cfRule type="containsText" priority="1459" operator="containsText" id="{FFD9FF63-964B-41E1-B759-4E1EE2AB6649}">
            <xm:f>NOT(ISERROR(SEARCH($BF$1,BD1)))</xm:f>
            <xm:f>$BF$1</xm:f>
            <x14:dxf>
              <font>
                <color rgb="FF9C0006"/>
              </font>
            </x14:dxf>
          </x14:cfRule>
          <xm:sqref>BD1:BD3 BD173 BD482:BD1048576 BD31:BD138 BD179 BD152:BD163 BD447:BD453</xm:sqref>
        </x14:conditionalFormatting>
        <x14:conditionalFormatting xmlns:xm="http://schemas.microsoft.com/office/excel/2006/main">
          <x14:cfRule type="containsText" priority="150" operator="containsText" id="{A98F2C9E-B1E5-4599-ADA4-ADECD350CFC6}">
            <xm:f>NOT(ISERROR(SEARCH($BF$110,BD7)))</xm:f>
            <xm:f>$BF$110</xm:f>
            <x14:dxf>
              <font>
                <color rgb="FF9C0006"/>
              </font>
            </x14:dxf>
          </x14:cfRule>
          <x14:cfRule type="containsText" priority="151" operator="containsText" id="{A84D461B-50D9-4287-84DB-F9692E2C515C}">
            <xm:f>NOT(ISERROR(SEARCH($BF$6,BD7)))</xm:f>
            <xm:f>$BF$6</xm:f>
            <x14:dxf>
              <font>
                <color rgb="FF9C0006"/>
              </font>
              <fill>
                <patternFill>
                  <bgColor rgb="FFFFC7CE"/>
                </patternFill>
              </fill>
            </x14:dxf>
          </x14:cfRule>
          <x14:cfRule type="containsText" priority="152" operator="containsText" id="{F0F6B9B6-7D71-4A4B-810B-5950A0B4BD60}">
            <xm:f>NOT(ISERROR(SEARCH($BF$5,BD7)))</xm:f>
            <xm:f>$BF$5</xm:f>
            <x14:dxf>
              <font>
                <color rgb="FF9C0006"/>
              </font>
              <fill>
                <patternFill>
                  <bgColor rgb="FFFFC7CE"/>
                </patternFill>
              </fill>
            </x14:dxf>
          </x14:cfRule>
          <x14:cfRule type="containsText" priority="153" operator="containsText" id="{BC076B1A-A7DC-4153-8A94-88FF772985C7}">
            <xm:f>NOT(ISERROR(SEARCH($BF$4,BD7)))</xm:f>
            <xm:f>$BF$4</xm:f>
            <x14:dxf>
              <font>
                <color rgb="FF006100"/>
              </font>
              <fill>
                <patternFill>
                  <bgColor rgb="FFC6EFCE"/>
                </patternFill>
              </fill>
            </x14:dxf>
          </x14:cfRule>
          <x14:cfRule type="containsText" priority="154" operator="containsText" id="{32F79D2C-05F7-44C7-A3B3-C92CAD490DE7}">
            <xm:f>NOT(ISERROR(SEARCH($BF$3,BD7)))</xm:f>
            <xm:f>$BF$3</xm:f>
            <x14:dxf>
              <font>
                <color rgb="FF00B050"/>
              </font>
            </x14:dxf>
          </x14:cfRule>
          <x14:cfRule type="containsText" priority="155" operator="containsText" id="{4C4361A3-E977-476C-B435-9A7FCB27A086}">
            <xm:f>NOT(ISERROR(SEARCH($BF$2,BD7)))</xm:f>
            <xm:f>$BF$2</xm:f>
            <x14:dxf>
              <font>
                <color rgb="FF9C6500"/>
              </font>
              <fill>
                <patternFill>
                  <bgColor rgb="FFFFEB9C"/>
                </patternFill>
              </fill>
            </x14:dxf>
          </x14:cfRule>
          <x14:cfRule type="containsText" priority="156" operator="containsText" id="{7C518AF0-B285-47EC-8A6C-2C1644F8BC50}">
            <xm:f>NOT(ISERROR(SEARCH($BF$1,BD7)))</xm:f>
            <xm:f>$BF$1</xm:f>
            <x14:dxf>
              <font>
                <color rgb="FF9C0006"/>
              </font>
            </x14:dxf>
          </x14:cfRule>
          <xm:sqref>BD7:BD24</xm:sqref>
        </x14:conditionalFormatting>
        <x14:conditionalFormatting xmlns:xm="http://schemas.microsoft.com/office/excel/2006/main">
          <x14:cfRule type="containsText" priority="73" operator="containsText" id="{29DDA18A-A5C3-4770-A3AD-A2ECCBAA48DC}">
            <xm:f>NOT(ISERROR(SEARCH($BF$110,BD175)))</xm:f>
            <xm:f>$BF$110</xm:f>
            <x14:dxf>
              <font>
                <color rgb="FF9C0006"/>
              </font>
            </x14:dxf>
          </x14:cfRule>
          <x14:cfRule type="containsText" priority="74" operator="containsText" id="{D502AA9C-F3FF-411A-96BD-2E637B8A5BF3}">
            <xm:f>NOT(ISERROR(SEARCH($BF$6,BD175)))</xm:f>
            <xm:f>$BF$6</xm:f>
            <x14:dxf>
              <font>
                <color rgb="FF9C0006"/>
              </font>
              <fill>
                <patternFill>
                  <bgColor rgb="FFFFC7CE"/>
                </patternFill>
              </fill>
            </x14:dxf>
          </x14:cfRule>
          <x14:cfRule type="containsText" priority="75" operator="containsText" id="{FAD7943D-EA86-4D5D-8133-AF778572CB98}">
            <xm:f>NOT(ISERROR(SEARCH($BF$5,BD175)))</xm:f>
            <xm:f>$BF$5</xm:f>
            <x14:dxf>
              <font>
                <color rgb="FF9C0006"/>
              </font>
              <fill>
                <patternFill>
                  <bgColor rgb="FFFFC7CE"/>
                </patternFill>
              </fill>
            </x14:dxf>
          </x14:cfRule>
          <x14:cfRule type="containsText" priority="76" operator="containsText" id="{0E4B7031-B880-4D62-B88B-671455F5FD62}">
            <xm:f>NOT(ISERROR(SEARCH($BF$4,BD175)))</xm:f>
            <xm:f>$BF$4</xm:f>
            <x14:dxf>
              <font>
                <color rgb="FF006100"/>
              </font>
              <fill>
                <patternFill>
                  <bgColor rgb="FFC6EFCE"/>
                </patternFill>
              </fill>
            </x14:dxf>
          </x14:cfRule>
          <x14:cfRule type="containsText" priority="77" operator="containsText" id="{025BE477-57AA-45AB-82D0-B0F92137A572}">
            <xm:f>NOT(ISERROR(SEARCH($BF$3,BD175)))</xm:f>
            <xm:f>$BF$3</xm:f>
            <x14:dxf>
              <font>
                <color rgb="FF00B050"/>
              </font>
            </x14:dxf>
          </x14:cfRule>
          <x14:cfRule type="containsText" priority="78" operator="containsText" id="{434BFD6C-E8F3-4641-B4CD-B332479D4581}">
            <xm:f>NOT(ISERROR(SEARCH($BF$2,BD175)))</xm:f>
            <xm:f>$BF$2</xm:f>
            <x14:dxf>
              <font>
                <color rgb="FF9C6500"/>
              </font>
              <fill>
                <patternFill>
                  <bgColor rgb="FFFFEB9C"/>
                </patternFill>
              </fill>
            </x14:dxf>
          </x14:cfRule>
          <x14:cfRule type="containsText" priority="79" operator="containsText" id="{237B188A-872D-4761-81FE-D4DC1265A5DD}">
            <xm:f>NOT(ISERROR(SEARCH($BF$1,BD175)))</xm:f>
            <xm:f>$BF$1</xm:f>
            <x14:dxf>
              <font>
                <color rgb="FF9C0006"/>
              </font>
            </x14:dxf>
          </x14:cfRule>
          <xm:sqref>BD175</xm:sqref>
        </x14:conditionalFormatting>
        <x14:conditionalFormatting xmlns:xm="http://schemas.microsoft.com/office/excel/2006/main">
          <x14:cfRule type="containsText" priority="64" operator="containsText" id="{3A672757-5DCE-4BA0-9DA9-5CDCBDF5B13B}">
            <xm:f>NOT(ISERROR(SEARCH($BF$8,BD174)))</xm:f>
            <xm:f>$BF$8</xm:f>
            <x14:dxf>
              <font>
                <color rgb="FF9C0006"/>
              </font>
            </x14:dxf>
          </x14:cfRule>
          <x14:cfRule type="containsText" priority="65" operator="containsText" id="{E2769F6E-D08E-48B6-BBBF-8E3ECB5DCC38}">
            <xm:f>NOT(ISERROR(SEARCH($BF$6,BD174)))</xm:f>
            <xm:f>$BF$6</xm:f>
            <x14:dxf>
              <font>
                <color rgb="FF9C0006"/>
              </font>
              <fill>
                <patternFill>
                  <bgColor rgb="FFFFC7CE"/>
                </patternFill>
              </fill>
            </x14:dxf>
          </x14:cfRule>
          <x14:cfRule type="containsText" priority="66" operator="containsText" id="{70AC079A-2989-4A2C-879F-8479DC5D6627}">
            <xm:f>NOT(ISERROR(SEARCH($BF$5,BD174)))</xm:f>
            <xm:f>$BF$5</xm:f>
            <x14:dxf>
              <font>
                <color rgb="FF9C0006"/>
              </font>
              <fill>
                <patternFill>
                  <bgColor rgb="FFFFC7CE"/>
                </patternFill>
              </fill>
            </x14:dxf>
          </x14:cfRule>
          <x14:cfRule type="containsText" priority="67" operator="containsText" id="{73BB5DD6-6D1A-475D-9E9E-AEB3574CF680}">
            <xm:f>NOT(ISERROR(SEARCH($BF$4,BD174)))</xm:f>
            <xm:f>$BF$4</xm:f>
            <x14:dxf>
              <font>
                <color rgb="FF006100"/>
              </font>
              <fill>
                <patternFill>
                  <bgColor rgb="FFC6EFCE"/>
                </patternFill>
              </fill>
            </x14:dxf>
          </x14:cfRule>
          <x14:cfRule type="containsText" priority="68" operator="containsText" id="{CA3E082E-00D6-4A39-9322-7135C6A0F10D}">
            <xm:f>NOT(ISERROR(SEARCH($BF$3,BD174)))</xm:f>
            <xm:f>$BF$3</xm:f>
            <x14:dxf>
              <font>
                <color rgb="FF00B050"/>
              </font>
            </x14:dxf>
          </x14:cfRule>
          <x14:cfRule type="containsText" priority="69" operator="containsText" id="{D06BFD94-2B0F-4D84-9910-E247FCD6C1B8}">
            <xm:f>NOT(ISERROR(SEARCH($BF$2,BD174)))</xm:f>
            <xm:f>$BF$2</xm:f>
            <x14:dxf>
              <font>
                <color rgb="FF9C6500"/>
              </font>
              <fill>
                <patternFill>
                  <bgColor rgb="FFFFEB9C"/>
                </patternFill>
              </fill>
            </x14:dxf>
          </x14:cfRule>
          <x14:cfRule type="containsText" priority="70" operator="containsText" id="{43BB1E68-0A19-41EF-B511-467CDA4B4B2E}">
            <xm:f>NOT(ISERROR(SEARCH($BF$1,BD174)))</xm:f>
            <xm:f>$BF$1</xm:f>
            <x14:dxf>
              <font>
                <color rgb="FF9C0006"/>
              </font>
            </x14:dxf>
          </x14:cfRule>
          <xm:sqref>BD174</xm:sqref>
        </x14:conditionalFormatting>
        <x14:conditionalFormatting xmlns:xm="http://schemas.microsoft.com/office/excel/2006/main">
          <x14:cfRule type="containsText" priority="55" operator="containsText" id="{40B03D64-52EE-4871-A9D7-B8DCCD8CE980}">
            <xm:f>NOT(ISERROR(SEARCH($BF$110,BD181)))</xm:f>
            <xm:f>$BF$110</xm:f>
            <x14:dxf>
              <font>
                <color rgb="FF9C0006"/>
              </font>
            </x14:dxf>
          </x14:cfRule>
          <x14:cfRule type="containsText" priority="56" operator="containsText" id="{BBF8F90D-1551-4FCB-877D-B17EDBA206CF}">
            <xm:f>NOT(ISERROR(SEARCH($BF$6,BD181)))</xm:f>
            <xm:f>$BF$6</xm:f>
            <x14:dxf>
              <font>
                <color rgb="FF9C0006"/>
              </font>
              <fill>
                <patternFill>
                  <bgColor rgb="FFFFC7CE"/>
                </patternFill>
              </fill>
            </x14:dxf>
          </x14:cfRule>
          <x14:cfRule type="containsText" priority="57" operator="containsText" id="{6F4E5E52-F36F-4F86-90A3-24E433F11603}">
            <xm:f>NOT(ISERROR(SEARCH($BF$5,BD181)))</xm:f>
            <xm:f>$BF$5</xm:f>
            <x14:dxf>
              <font>
                <color rgb="FF9C0006"/>
              </font>
              <fill>
                <patternFill>
                  <bgColor rgb="FFFFC7CE"/>
                </patternFill>
              </fill>
            </x14:dxf>
          </x14:cfRule>
          <x14:cfRule type="containsText" priority="58" operator="containsText" id="{6B1D2BB0-D21B-4A88-8941-494BDD494CBB}">
            <xm:f>NOT(ISERROR(SEARCH($BF$4,BD181)))</xm:f>
            <xm:f>$BF$4</xm:f>
            <x14:dxf>
              <font>
                <color rgb="FF006100"/>
              </font>
              <fill>
                <patternFill>
                  <bgColor rgb="FFC6EFCE"/>
                </patternFill>
              </fill>
            </x14:dxf>
          </x14:cfRule>
          <x14:cfRule type="containsText" priority="59" operator="containsText" id="{28FABC0C-1498-4750-AB59-9ADEB412E235}">
            <xm:f>NOT(ISERROR(SEARCH($BF$3,BD181)))</xm:f>
            <xm:f>$BF$3</xm:f>
            <x14:dxf>
              <font>
                <color rgb="FF00B050"/>
              </font>
            </x14:dxf>
          </x14:cfRule>
          <x14:cfRule type="containsText" priority="60" operator="containsText" id="{C1A07C6E-4316-42DC-950E-3879E1937076}">
            <xm:f>NOT(ISERROR(SEARCH($BF$2,BD181)))</xm:f>
            <xm:f>$BF$2</xm:f>
            <x14:dxf>
              <font>
                <color rgb="FF9C6500"/>
              </font>
              <fill>
                <patternFill>
                  <bgColor rgb="FFFFEB9C"/>
                </patternFill>
              </fill>
            </x14:dxf>
          </x14:cfRule>
          <x14:cfRule type="containsText" priority="61" operator="containsText" id="{91B16B60-C227-4B34-B5FD-D1683FA38A16}">
            <xm:f>NOT(ISERROR(SEARCH($BF$1,BD181)))</xm:f>
            <xm:f>$BF$1</xm:f>
            <x14:dxf>
              <font>
                <color rgb="FF9C0006"/>
              </font>
            </x14:dxf>
          </x14:cfRule>
          <xm:sqref>BD181:BD222</xm:sqref>
        </x14:conditionalFormatting>
        <x14:conditionalFormatting xmlns:xm="http://schemas.microsoft.com/office/excel/2006/main">
          <x14:cfRule type="containsText" priority="24" operator="containsText" id="{3ED13B62-9501-4984-976E-47BFAB644FE3}">
            <xm:f>NOT(ISERROR(SEARCH($BF$110,BD469)))</xm:f>
            <xm:f>$BF$110</xm:f>
            <x14:dxf>
              <font>
                <color rgb="FF9C0006"/>
              </font>
            </x14:dxf>
          </x14:cfRule>
          <x14:cfRule type="containsText" priority="25" operator="containsText" id="{33ED656C-70A2-4C58-A90D-2B3220D51920}">
            <xm:f>NOT(ISERROR(SEARCH($BF$6,BD469)))</xm:f>
            <xm:f>$BF$6</xm:f>
            <x14:dxf>
              <font>
                <color rgb="FF9C0006"/>
              </font>
              <fill>
                <patternFill>
                  <bgColor rgb="FFFFC7CE"/>
                </patternFill>
              </fill>
            </x14:dxf>
          </x14:cfRule>
          <x14:cfRule type="containsText" priority="26" operator="containsText" id="{1C44CA55-DE9E-4F04-94AC-300222911B22}">
            <xm:f>NOT(ISERROR(SEARCH($BF$5,BD469)))</xm:f>
            <xm:f>$BF$5</xm:f>
            <x14:dxf>
              <font>
                <color rgb="FF9C0006"/>
              </font>
              <fill>
                <patternFill>
                  <bgColor rgb="FFFFC7CE"/>
                </patternFill>
              </fill>
            </x14:dxf>
          </x14:cfRule>
          <x14:cfRule type="containsText" priority="27" operator="containsText" id="{C0875E77-4B98-4B88-96C7-F6BB44887785}">
            <xm:f>NOT(ISERROR(SEARCH($BF$4,BD469)))</xm:f>
            <xm:f>$BF$4</xm:f>
            <x14:dxf>
              <font>
                <color rgb="FF006100"/>
              </font>
              <fill>
                <patternFill>
                  <bgColor rgb="FFC6EFCE"/>
                </patternFill>
              </fill>
            </x14:dxf>
          </x14:cfRule>
          <x14:cfRule type="containsText" priority="28" operator="containsText" id="{31FD4133-40A2-4125-8A2D-A517BD337FA0}">
            <xm:f>NOT(ISERROR(SEARCH($BF$3,BD469)))</xm:f>
            <xm:f>$BF$3</xm:f>
            <x14:dxf>
              <font>
                <color rgb="FF00B050"/>
              </font>
            </x14:dxf>
          </x14:cfRule>
          <x14:cfRule type="containsText" priority="29" operator="containsText" id="{A0395AB7-F959-49E1-907D-D5EDA5F4691A}">
            <xm:f>NOT(ISERROR(SEARCH($BF$2,BD469)))</xm:f>
            <xm:f>$BF$2</xm:f>
            <x14:dxf>
              <font>
                <color rgb="FF9C6500"/>
              </font>
              <fill>
                <patternFill>
                  <bgColor rgb="FFFFEB9C"/>
                </patternFill>
              </fill>
            </x14:dxf>
          </x14:cfRule>
          <x14:cfRule type="containsText" priority="30" operator="containsText" id="{A75A2A20-4F9A-4E70-A3E3-41B26BF68797}">
            <xm:f>NOT(ISERROR(SEARCH($BF$1,BD469)))</xm:f>
            <xm:f>$BF$1</xm:f>
            <x14:dxf>
              <font>
                <color rgb="FF9C0006"/>
              </font>
            </x14:dxf>
          </x14:cfRule>
          <xm:sqref>BD469:BD479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26"/>
  <sheetViews>
    <sheetView showGridLines="0" view="pageBreakPreview" zoomScale="80" zoomScaleNormal="80" zoomScaleSheetLayoutView="80" workbookViewId="0">
      <pane ySplit="6" topLeftCell="A3818" activePane="bottomLeft" state="frozen"/>
      <selection activeCell="B2" sqref="B2:Q2"/>
      <selection pane="bottomLeft" activeCell="L3825" sqref="L3825"/>
    </sheetView>
  </sheetViews>
  <sheetFormatPr defaultColWidth="9.140625" defaultRowHeight="15" outlineLevelRow="1" x14ac:dyDescent="0.25"/>
  <cols>
    <col min="1" max="1" width="8.28515625" style="13" customWidth="1"/>
    <col min="2" max="2" width="62.5703125" style="40" customWidth="1"/>
    <col min="3" max="3" width="34.140625" style="32" customWidth="1"/>
    <col min="4" max="4" width="25.28515625" style="30" bestFit="1" customWidth="1"/>
    <col min="5" max="9" width="17.85546875" style="35" customWidth="1"/>
    <col min="10" max="10" width="15.28515625" style="35" customWidth="1"/>
    <col min="11" max="11" width="16.5703125" style="35" customWidth="1"/>
    <col min="12" max="12" width="17.140625" style="35" customWidth="1"/>
    <col min="13" max="13" width="19" style="35" customWidth="1"/>
    <col min="14" max="14" width="13.28515625" style="35" customWidth="1"/>
    <col min="15" max="16" width="18.5703125" style="8" customWidth="1"/>
    <col min="17" max="16384" width="9.140625" style="8"/>
  </cols>
  <sheetData>
    <row r="1" spans="1:16" x14ac:dyDescent="0.25">
      <c r="C1" s="52" t="str">
        <f>'F4.2'!D1</f>
        <v>MSPGCL: Koradi 8-10</v>
      </c>
    </row>
    <row r="2" spans="1:16" x14ac:dyDescent="0.25">
      <c r="C2" s="54" t="s">
        <v>0</v>
      </c>
    </row>
    <row r="3" spans="1:16" ht="18.75" x14ac:dyDescent="0.25">
      <c r="B3" s="33" t="s">
        <v>31</v>
      </c>
      <c r="C3" s="55" t="s">
        <v>93</v>
      </c>
      <c r="D3" s="28"/>
      <c r="E3" s="34"/>
      <c r="F3" s="34"/>
      <c r="G3" s="56"/>
      <c r="H3" s="34"/>
      <c r="I3" s="34"/>
      <c r="J3" s="36"/>
      <c r="K3" s="36"/>
      <c r="L3" s="36"/>
      <c r="M3" s="37" t="s">
        <v>2</v>
      </c>
      <c r="N3" s="36"/>
    </row>
    <row r="4" spans="1:16" ht="23.25" customHeight="1" x14ac:dyDescent="0.25">
      <c r="A4" s="682" t="s">
        <v>3</v>
      </c>
      <c r="B4" s="682" t="s">
        <v>32</v>
      </c>
      <c r="C4" s="682" t="s">
        <v>34</v>
      </c>
      <c r="D4" s="704" t="s">
        <v>35</v>
      </c>
      <c r="E4" s="681" t="s">
        <v>69</v>
      </c>
      <c r="F4" s="706" t="s">
        <v>70</v>
      </c>
      <c r="G4" s="681" t="s">
        <v>71</v>
      </c>
      <c r="H4" s="681" t="s">
        <v>72</v>
      </c>
      <c r="I4" s="681" t="s">
        <v>73</v>
      </c>
      <c r="J4" s="681" t="s">
        <v>90</v>
      </c>
      <c r="K4" s="681"/>
      <c r="L4" s="681"/>
      <c r="M4" s="681"/>
      <c r="N4" s="681" t="s">
        <v>74</v>
      </c>
    </row>
    <row r="5" spans="1:16" ht="23.25" customHeight="1" x14ac:dyDescent="0.25">
      <c r="A5" s="682"/>
      <c r="B5" s="682"/>
      <c r="C5" s="682"/>
      <c r="D5" s="704"/>
      <c r="E5" s="681"/>
      <c r="F5" s="707"/>
      <c r="G5" s="681"/>
      <c r="H5" s="681"/>
      <c r="I5" s="681"/>
      <c r="J5" s="681"/>
      <c r="K5" s="681"/>
      <c r="L5" s="681"/>
      <c r="M5" s="681"/>
      <c r="N5" s="681"/>
    </row>
    <row r="6" spans="1:16" ht="30.75" thickBot="1" x14ac:dyDescent="0.3">
      <c r="A6" s="703"/>
      <c r="B6" s="703"/>
      <c r="C6" s="703"/>
      <c r="D6" s="705"/>
      <c r="E6" s="706"/>
      <c r="F6" s="707"/>
      <c r="G6" s="706"/>
      <c r="H6" s="706"/>
      <c r="I6" s="706"/>
      <c r="J6" s="143" t="s">
        <v>75</v>
      </c>
      <c r="K6" s="143" t="s">
        <v>76</v>
      </c>
      <c r="L6" s="143" t="s">
        <v>77</v>
      </c>
      <c r="M6" s="143" t="s">
        <v>78</v>
      </c>
      <c r="N6" s="706"/>
      <c r="O6" s="201" t="s">
        <v>298</v>
      </c>
      <c r="P6" s="201" t="s">
        <v>299</v>
      </c>
    </row>
    <row r="7" spans="1:16" x14ac:dyDescent="0.25">
      <c r="A7" s="190"/>
      <c r="B7" s="191" t="s">
        <v>8</v>
      </c>
      <c r="C7" s="192"/>
      <c r="D7" s="193"/>
      <c r="E7" s="194"/>
      <c r="F7" s="194"/>
      <c r="G7" s="194"/>
      <c r="H7" s="194"/>
      <c r="I7" s="194"/>
      <c r="J7" s="194"/>
      <c r="K7" s="194"/>
      <c r="L7" s="194"/>
      <c r="M7" s="194"/>
      <c r="N7" s="195"/>
    </row>
    <row r="8" spans="1:16" ht="21" hidden="1" outlineLevel="1" x14ac:dyDescent="0.25">
      <c r="A8" s="122"/>
      <c r="B8" s="118" t="str">
        <f>'F4.2'!B8</f>
        <v>A) Approved Add cap:</v>
      </c>
      <c r="C8" s="31"/>
      <c r="D8" s="189" t="str">
        <f>IF('F4.2'!F8=0,"-",'F4.2'!F8)</f>
        <v>-</v>
      </c>
      <c r="E8" s="38"/>
      <c r="F8" s="38"/>
      <c r="G8" s="38"/>
      <c r="H8" s="38"/>
      <c r="I8" s="38"/>
      <c r="J8" s="38"/>
      <c r="K8" s="38"/>
      <c r="L8" s="38"/>
      <c r="M8" s="38"/>
      <c r="N8" s="196"/>
    </row>
    <row r="9" spans="1:16" ht="18.75" hidden="1" outlineLevel="1" x14ac:dyDescent="0.25">
      <c r="A9" s="164" t="str">
        <f>'F4.2'!A9</f>
        <v>A</v>
      </c>
      <c r="B9" s="165" t="str">
        <f>'F4.2'!B9</f>
        <v>BoP</v>
      </c>
      <c r="C9" s="188">
        <f>'F4.2'!D9</f>
        <v>0</v>
      </c>
      <c r="D9" s="189" t="str">
        <f>IF('F4.2'!F9=0,"-",'F4.2'!F9)</f>
        <v>-</v>
      </c>
      <c r="E9" s="38">
        <f>'F4.2'!H9</f>
        <v>246.34</v>
      </c>
      <c r="F9" s="104">
        <f>'F4.2'!S9</f>
        <v>75.443620047999985</v>
      </c>
      <c r="G9" s="104">
        <f>'F4.2'!AS9</f>
        <v>205.49742939299998</v>
      </c>
      <c r="H9" s="104">
        <f>F9-G9</f>
        <v>-130.05380934499999</v>
      </c>
      <c r="I9" s="104">
        <f>'F4.2'!U9</f>
        <v>15.270000000000001</v>
      </c>
      <c r="J9" s="104">
        <f>'F4.2'!AT9</f>
        <v>15.090000000000002</v>
      </c>
      <c r="K9" s="104"/>
      <c r="L9" s="104"/>
      <c r="M9" s="104">
        <f>SUM(J9:L9)</f>
        <v>15.090000000000002</v>
      </c>
      <c r="N9" s="197">
        <f>H9+I9-M9</f>
        <v>-129.87380934499998</v>
      </c>
    </row>
    <row r="10" spans="1:16" ht="18.75" hidden="1" outlineLevel="1" x14ac:dyDescent="0.25">
      <c r="A10" s="164" t="str">
        <f>'F4.2'!A10</f>
        <v>B</v>
      </c>
      <c r="B10" s="165" t="str">
        <f>'F4.2'!B10</f>
        <v>BTG</v>
      </c>
      <c r="C10" s="188">
        <f>'F4.2'!D10</f>
        <v>0</v>
      </c>
      <c r="D10" s="189" t="str">
        <f>IF('F4.2'!F10=0,"-",'F4.2'!F10)</f>
        <v>-</v>
      </c>
      <c r="E10" s="38">
        <f>'F4.2'!H10</f>
        <v>44.15</v>
      </c>
      <c r="F10" s="104">
        <f>'F4.2'!S10</f>
        <v>0</v>
      </c>
      <c r="G10" s="104">
        <f>'F4.2'!AS10</f>
        <v>0</v>
      </c>
      <c r="H10" s="104">
        <f t="shared" ref="H10:H73" si="0">F10-G10</f>
        <v>0</v>
      </c>
      <c r="I10" s="104">
        <f>'F4.2'!U10</f>
        <v>0</v>
      </c>
      <c r="J10" s="104">
        <f>'F4.2'!AT10</f>
        <v>0</v>
      </c>
      <c r="K10" s="104"/>
      <c r="L10" s="104"/>
      <c r="M10" s="104">
        <f t="shared" ref="M10:M73" si="1">SUM(J10:L10)</f>
        <v>0</v>
      </c>
      <c r="N10" s="197">
        <f t="shared" ref="N10:N73" si="2">H10+I10-M10</f>
        <v>0</v>
      </c>
    </row>
    <row r="11" spans="1:16" ht="15.75" hidden="1" outlineLevel="1" x14ac:dyDescent="0.25">
      <c r="A11" s="122" t="str">
        <f>'F4.2'!A11</f>
        <v>B1</v>
      </c>
      <c r="B11" s="141" t="str">
        <f>'F4.2'!B11</f>
        <v>Supply</v>
      </c>
      <c r="C11" s="188">
        <f>'F4.2'!D11</f>
        <v>0</v>
      </c>
      <c r="D11" s="189" t="str">
        <f>IF('F4.2'!F11=0,"-",'F4.2'!F11)</f>
        <v>-</v>
      </c>
      <c r="E11" s="38">
        <f>'F4.2'!H11</f>
        <v>13.33</v>
      </c>
      <c r="F11" s="104">
        <f>'F4.2'!S11</f>
        <v>0</v>
      </c>
      <c r="G11" s="104">
        <f>'F4.2'!AS11</f>
        <v>0</v>
      </c>
      <c r="H11" s="104">
        <f t="shared" si="0"/>
        <v>0</v>
      </c>
      <c r="I11" s="104">
        <f>'F4.2'!U11</f>
        <v>0</v>
      </c>
      <c r="J11" s="104">
        <f>'F4.2'!AT11</f>
        <v>13.33</v>
      </c>
      <c r="K11" s="104"/>
      <c r="L11" s="104"/>
      <c r="M11" s="104">
        <f t="shared" si="1"/>
        <v>13.33</v>
      </c>
      <c r="N11" s="197">
        <f t="shared" si="2"/>
        <v>-13.33</v>
      </c>
    </row>
    <row r="12" spans="1:16" ht="15.75" hidden="1" outlineLevel="1" x14ac:dyDescent="0.25">
      <c r="A12" s="122" t="str">
        <f>'F4.2'!A12</f>
        <v>B2</v>
      </c>
      <c r="B12" s="141" t="str">
        <f>'F4.2'!B12</f>
        <v>Works</v>
      </c>
      <c r="C12" s="188">
        <f>'F4.2'!D12</f>
        <v>0</v>
      </c>
      <c r="D12" s="189" t="str">
        <f>IF('F4.2'!F12=0,"-",'F4.2'!F12)</f>
        <v>-</v>
      </c>
      <c r="E12" s="38">
        <f>'F4.2'!H12</f>
        <v>0.98</v>
      </c>
      <c r="F12" s="104">
        <f>'F4.2'!S12</f>
        <v>0</v>
      </c>
      <c r="G12" s="104">
        <f>'F4.2'!AS12</f>
        <v>0</v>
      </c>
      <c r="H12" s="104">
        <f t="shared" si="0"/>
        <v>0</v>
      </c>
      <c r="I12" s="104">
        <f>'F4.2'!U12</f>
        <v>0</v>
      </c>
      <c r="J12" s="104">
        <f>'F4.2'!AT12</f>
        <v>0</v>
      </c>
      <c r="K12" s="104"/>
      <c r="L12" s="104"/>
      <c r="M12" s="104">
        <f t="shared" si="1"/>
        <v>0</v>
      </c>
      <c r="N12" s="197">
        <f t="shared" si="2"/>
        <v>0</v>
      </c>
    </row>
    <row r="13" spans="1:16" ht="15.75" hidden="1" outlineLevel="1" x14ac:dyDescent="0.25">
      <c r="A13" s="122" t="str">
        <f>'F4.2'!A13</f>
        <v>B3</v>
      </c>
      <c r="B13" s="141" t="str">
        <f>'F4.2'!B13</f>
        <v>Taxes and duties</v>
      </c>
      <c r="C13" s="188">
        <f>'F4.2'!D13</f>
        <v>0</v>
      </c>
      <c r="D13" s="189" t="str">
        <f>IF('F4.2'!F13=0,"-",'F4.2'!F13)</f>
        <v>-</v>
      </c>
      <c r="E13" s="38">
        <f>'F4.2'!H13</f>
        <v>23.29</v>
      </c>
      <c r="F13" s="104">
        <f>'F4.2'!S13</f>
        <v>0</v>
      </c>
      <c r="G13" s="104">
        <f>'F4.2'!AS13</f>
        <v>0</v>
      </c>
      <c r="H13" s="104">
        <f t="shared" si="0"/>
        <v>0</v>
      </c>
      <c r="I13" s="104">
        <f>'F4.2'!U13</f>
        <v>0</v>
      </c>
      <c r="J13" s="104">
        <f>'F4.2'!AT13</f>
        <v>0</v>
      </c>
      <c r="K13" s="104"/>
      <c r="L13" s="104"/>
      <c r="M13" s="104">
        <f t="shared" si="1"/>
        <v>0</v>
      </c>
      <c r="N13" s="197">
        <f t="shared" si="2"/>
        <v>0</v>
      </c>
    </row>
    <row r="14" spans="1:16" ht="15.75" hidden="1" outlineLevel="1" x14ac:dyDescent="0.25">
      <c r="A14" s="122" t="str">
        <f>'F4.2'!A14</f>
        <v>B4</v>
      </c>
      <c r="B14" s="141" t="str">
        <f>'F4.2'!B14</f>
        <v>Civil</v>
      </c>
      <c r="C14" s="188">
        <f>'F4.2'!D14</f>
        <v>0</v>
      </c>
      <c r="D14" s="189" t="str">
        <f>IF('F4.2'!F14=0,"-",'F4.2'!F14)</f>
        <v>-</v>
      </c>
      <c r="E14" s="38">
        <f>'F4.2'!H14</f>
        <v>0.19</v>
      </c>
      <c r="F14" s="104">
        <f>'F4.2'!S14</f>
        <v>0.19</v>
      </c>
      <c r="G14" s="104">
        <f>'F4.2'!AS14</f>
        <v>0</v>
      </c>
      <c r="H14" s="104">
        <f t="shared" si="0"/>
        <v>0.19</v>
      </c>
      <c r="I14" s="104">
        <f>'F4.2'!U14</f>
        <v>0</v>
      </c>
      <c r="J14" s="104">
        <f>'F4.2'!AT14</f>
        <v>0</v>
      </c>
      <c r="K14" s="104"/>
      <c r="L14" s="104"/>
      <c r="M14" s="104">
        <f t="shared" si="1"/>
        <v>0</v>
      </c>
      <c r="N14" s="197">
        <f t="shared" si="2"/>
        <v>0.19</v>
      </c>
    </row>
    <row r="15" spans="1:16" ht="15.75" hidden="1" outlineLevel="1" x14ac:dyDescent="0.25">
      <c r="A15" s="122" t="str">
        <f>'F4.2'!A15</f>
        <v>B5</v>
      </c>
      <c r="B15" s="141" t="str">
        <f>'F4.2'!B15</f>
        <v>Mandatory Spares</v>
      </c>
      <c r="C15" s="188">
        <f>'F4.2'!D15</f>
        <v>0</v>
      </c>
      <c r="D15" s="189" t="str">
        <f>IF('F4.2'!F15=0,"-",'F4.2'!F15)</f>
        <v>-</v>
      </c>
      <c r="E15" s="38">
        <f>'F4.2'!H15</f>
        <v>5.03</v>
      </c>
      <c r="F15" s="104">
        <f>'F4.2'!S15</f>
        <v>0</v>
      </c>
      <c r="G15" s="104">
        <f>'F4.2'!AS15</f>
        <v>0</v>
      </c>
      <c r="H15" s="104">
        <f t="shared" si="0"/>
        <v>0</v>
      </c>
      <c r="I15" s="104">
        <f>'F4.2'!U15</f>
        <v>1.29</v>
      </c>
      <c r="J15" s="104">
        <f>'F4.2'!AT15</f>
        <v>6.32</v>
      </c>
      <c r="K15" s="104"/>
      <c r="L15" s="104"/>
      <c r="M15" s="104">
        <f t="shared" si="1"/>
        <v>6.32</v>
      </c>
      <c r="N15" s="197">
        <f t="shared" si="2"/>
        <v>-5.03</v>
      </c>
    </row>
    <row r="16" spans="1:16" ht="15.75" hidden="1" outlineLevel="1" x14ac:dyDescent="0.25">
      <c r="A16" s="122" t="str">
        <f>'F4.2'!A16</f>
        <v>B6</v>
      </c>
      <c r="B16" s="141" t="str">
        <f>'F4.2'!B16</f>
        <v>BTG (L&amp;T) Work</v>
      </c>
      <c r="C16" s="188">
        <f>'F4.2'!D16</f>
        <v>0</v>
      </c>
      <c r="D16" s="189" t="str">
        <f>IF('F4.2'!F16=0,"-",'F4.2'!F16)</f>
        <v>-</v>
      </c>
      <c r="E16" s="38">
        <f>'F4.2'!H16</f>
        <v>1.33</v>
      </c>
      <c r="F16" s="104">
        <f>'F4.2'!S16</f>
        <v>0</v>
      </c>
      <c r="G16" s="104">
        <f>'F4.2'!AS16</f>
        <v>0</v>
      </c>
      <c r="H16" s="104">
        <f t="shared" si="0"/>
        <v>0</v>
      </c>
      <c r="I16" s="104">
        <f>'F4.2'!U16</f>
        <v>0</v>
      </c>
      <c r="J16" s="104">
        <f>'F4.2'!AT16</f>
        <v>0</v>
      </c>
      <c r="K16" s="104"/>
      <c r="L16" s="104"/>
      <c r="M16" s="104">
        <f t="shared" si="1"/>
        <v>0</v>
      </c>
      <c r="N16" s="197">
        <f t="shared" si="2"/>
        <v>0</v>
      </c>
    </row>
    <row r="17" spans="1:14" ht="18.75" hidden="1" outlineLevel="1" x14ac:dyDescent="0.25">
      <c r="A17" s="164" t="str">
        <f>'F4.2'!A17</f>
        <v>C</v>
      </c>
      <c r="B17" s="165" t="str">
        <f>'F4.2'!B17</f>
        <v>Other Works (Plant)</v>
      </c>
      <c r="C17" s="188">
        <f>'F4.2'!D17</f>
        <v>0</v>
      </c>
      <c r="D17" s="189" t="str">
        <f>IF('F4.2'!F17=0,"-",'F4.2'!F17)</f>
        <v>-</v>
      </c>
      <c r="E17" s="38">
        <f>'F4.2'!H17</f>
        <v>136.32999999999998</v>
      </c>
      <c r="F17" s="104">
        <f>'F4.2'!S17</f>
        <v>0</v>
      </c>
      <c r="G17" s="104">
        <f>'F4.2'!AS17</f>
        <v>0</v>
      </c>
      <c r="H17" s="104">
        <f t="shared" si="0"/>
        <v>0</v>
      </c>
      <c r="I17" s="104">
        <f>'F4.2'!U17</f>
        <v>0</v>
      </c>
      <c r="J17" s="104">
        <f>'F4.2'!AT17</f>
        <v>0</v>
      </c>
      <c r="K17" s="104"/>
      <c r="L17" s="104"/>
      <c r="M17" s="104">
        <f t="shared" si="1"/>
        <v>0</v>
      </c>
      <c r="N17" s="197">
        <f t="shared" si="2"/>
        <v>0</v>
      </c>
    </row>
    <row r="18" spans="1:14" ht="15.75" hidden="1" outlineLevel="1" x14ac:dyDescent="0.25">
      <c r="A18" s="122" t="str">
        <f>'F4.2'!A18</f>
        <v>C1</v>
      </c>
      <c r="B18" s="141" t="str">
        <f>'F4.2'!B18</f>
        <v>Fully Integrated Security System</v>
      </c>
      <c r="C18" s="188">
        <f>'F4.2'!D18</f>
        <v>0</v>
      </c>
      <c r="D18" s="189" t="str">
        <f>IF('F4.2'!F18=0,"-",'F4.2'!F18)</f>
        <v>-</v>
      </c>
      <c r="E18" s="38">
        <f>'F4.2'!H18</f>
        <v>27.36</v>
      </c>
      <c r="F18" s="104">
        <f>'F4.2'!S18</f>
        <v>31.461495462000002</v>
      </c>
      <c r="G18" s="104">
        <f>'F4.2'!AS18</f>
        <v>31.461495462000002</v>
      </c>
      <c r="H18" s="104">
        <f t="shared" si="0"/>
        <v>0</v>
      </c>
      <c r="I18" s="104">
        <f>'F4.2'!U18</f>
        <v>0</v>
      </c>
      <c r="J18" s="104">
        <f>'F4.2'!AT18</f>
        <v>0</v>
      </c>
      <c r="K18" s="104"/>
      <c r="L18" s="104"/>
      <c r="M18" s="104">
        <f t="shared" si="1"/>
        <v>0</v>
      </c>
      <c r="N18" s="197">
        <f t="shared" si="2"/>
        <v>0</v>
      </c>
    </row>
    <row r="19" spans="1:14" ht="15.75" hidden="1" outlineLevel="1" x14ac:dyDescent="0.25">
      <c r="A19" s="122" t="str">
        <f>'F4.2'!A19</f>
        <v>C2</v>
      </c>
      <c r="B19" s="141" t="str">
        <f>'F4.2'!B19</f>
        <v>Administrative Expenses and overhead</v>
      </c>
      <c r="C19" s="188">
        <f>'F4.2'!D19</f>
        <v>0</v>
      </c>
      <c r="D19" s="189" t="str">
        <f>IF('F4.2'!F19=0,"-",'F4.2'!F19)</f>
        <v>-</v>
      </c>
      <c r="E19" s="38">
        <f>'F4.2'!H19</f>
        <v>7.25</v>
      </c>
      <c r="F19" s="104">
        <f>'F4.2'!S19</f>
        <v>0.24</v>
      </c>
      <c r="G19" s="104">
        <f>'F4.2'!AS19</f>
        <v>0</v>
      </c>
      <c r="H19" s="104">
        <f t="shared" si="0"/>
        <v>0.24</v>
      </c>
      <c r="I19" s="104">
        <f>'F4.2'!U19</f>
        <v>0.45</v>
      </c>
      <c r="J19" s="104">
        <f>'F4.2'!AT19</f>
        <v>0</v>
      </c>
      <c r="K19" s="104"/>
      <c r="L19" s="104"/>
      <c r="M19" s="104">
        <f t="shared" si="1"/>
        <v>0</v>
      </c>
      <c r="N19" s="197">
        <f t="shared" si="2"/>
        <v>0.69</v>
      </c>
    </row>
    <row r="20" spans="1:14" ht="15.75" hidden="1" outlineLevel="1" x14ac:dyDescent="0.25">
      <c r="A20" s="122" t="str">
        <f>'F4.2'!A20</f>
        <v>C3</v>
      </c>
      <c r="B20" s="135" t="str">
        <f>'F4.2'!B20</f>
        <v>Contingencies E&amp;M</v>
      </c>
      <c r="C20" s="188">
        <f>'F4.2'!D20</f>
        <v>0</v>
      </c>
      <c r="D20" s="189" t="str">
        <f>IF('F4.2'!F20=0,"-",'F4.2'!F20)</f>
        <v>-</v>
      </c>
      <c r="E20" s="38">
        <f>'F4.2'!H20</f>
        <v>0.04</v>
      </c>
      <c r="F20" s="104">
        <f>'F4.2'!S20</f>
        <v>0</v>
      </c>
      <c r="G20" s="104">
        <f>'F4.2'!AS20</f>
        <v>0</v>
      </c>
      <c r="H20" s="104">
        <f t="shared" si="0"/>
        <v>0</v>
      </c>
      <c r="I20" s="104">
        <f>'F4.2'!U20</f>
        <v>0.04</v>
      </c>
      <c r="J20" s="104">
        <f>'F4.2'!AT20</f>
        <v>0</v>
      </c>
      <c r="K20" s="104"/>
      <c r="L20" s="104"/>
      <c r="M20" s="104">
        <f t="shared" si="1"/>
        <v>0</v>
      </c>
      <c r="N20" s="197">
        <f t="shared" si="2"/>
        <v>0.04</v>
      </c>
    </row>
    <row r="21" spans="1:14" ht="31.5" hidden="1" outlineLevel="1" x14ac:dyDescent="0.25">
      <c r="A21" s="122" t="str">
        <f>'F4.2'!A21</f>
        <v>C4</v>
      </c>
      <c r="B21" s="141" t="str">
        <f>'F4.2'!B21</f>
        <v>Mobile storage racks, fork lifts, hoists &amp; hydra for
material handling in major stores shed</v>
      </c>
      <c r="C21" s="188">
        <f>'F4.2'!D21</f>
        <v>0</v>
      </c>
      <c r="D21" s="189" t="str">
        <f>IF('F4.2'!F21=0,"-",'F4.2'!F21)</f>
        <v>-</v>
      </c>
      <c r="E21" s="38">
        <f>'F4.2'!H21</f>
        <v>0.95</v>
      </c>
      <c r="F21" s="104">
        <f>'F4.2'!S21</f>
        <v>0.93645040000000002</v>
      </c>
      <c r="G21" s="104">
        <f>'F4.2'!AS21</f>
        <v>0.93645040000000002</v>
      </c>
      <c r="H21" s="104">
        <f t="shared" si="0"/>
        <v>0</v>
      </c>
      <c r="I21" s="104">
        <f>'F4.2'!U21</f>
        <v>0</v>
      </c>
      <c r="J21" s="104">
        <f>'F4.2'!AT21</f>
        <v>0</v>
      </c>
      <c r="K21" s="104"/>
      <c r="L21" s="104"/>
      <c r="M21" s="104">
        <f t="shared" si="1"/>
        <v>0</v>
      </c>
      <c r="N21" s="197">
        <f t="shared" si="2"/>
        <v>0</v>
      </c>
    </row>
    <row r="22" spans="1:14" ht="47.25" hidden="1" outlineLevel="1" x14ac:dyDescent="0.25">
      <c r="A22" s="122" t="str">
        <f>'F4.2'!A22</f>
        <v>C5</v>
      </c>
      <c r="B22" s="141" t="str">
        <f>'F4.2'!B22</f>
        <v>Development of working models of Plant Layout, Boiler, Turbine- Generetaor, Coal mill, Fans, etc. at
KTC, Koradi.</v>
      </c>
      <c r="C22" s="188">
        <f>'F4.2'!D22</f>
        <v>0</v>
      </c>
      <c r="D22" s="189" t="str">
        <f>IF('F4.2'!F22=0,"-",'F4.2'!F22)</f>
        <v>-</v>
      </c>
      <c r="E22" s="38">
        <f>'F4.2'!H22</f>
        <v>1.2</v>
      </c>
      <c r="F22" s="104">
        <f>'F4.2'!S22</f>
        <v>1.2</v>
      </c>
      <c r="G22" s="104">
        <f>'F4.2'!AS22</f>
        <v>0.98603999999999992</v>
      </c>
      <c r="H22" s="104">
        <f t="shared" si="0"/>
        <v>0.21396000000000004</v>
      </c>
      <c r="I22" s="104">
        <f>'F4.2'!U22</f>
        <v>0</v>
      </c>
      <c r="J22" s="104">
        <f>'F4.2'!AT22</f>
        <v>0</v>
      </c>
      <c r="K22" s="104"/>
      <c r="L22" s="104"/>
      <c r="M22" s="104">
        <f t="shared" si="1"/>
        <v>0</v>
      </c>
      <c r="N22" s="197">
        <f t="shared" si="2"/>
        <v>0.21396000000000004</v>
      </c>
    </row>
    <row r="23" spans="1:14" ht="15.75" hidden="1" customHeight="1" outlineLevel="1" x14ac:dyDescent="0.25">
      <c r="A23" s="122" t="str">
        <f>'F4.2'!A23</f>
        <v>C6</v>
      </c>
      <c r="B23" s="141" t="str">
        <f>'F4.2'!B23</f>
        <v>Workshop equipment</v>
      </c>
      <c r="C23" s="188">
        <f>'F4.2'!D23</f>
        <v>0</v>
      </c>
      <c r="D23" s="189" t="str">
        <f>IF('F4.2'!F23=0,"-",'F4.2'!F23)</f>
        <v>-</v>
      </c>
      <c r="E23" s="38">
        <f>'F4.2'!H23</f>
        <v>0.26</v>
      </c>
      <c r="F23" s="104">
        <f>'F4.2'!S23</f>
        <v>3.7699999999999997E-2</v>
      </c>
      <c r="G23" s="104">
        <f>'F4.2'!AS23</f>
        <v>0.26192359999999998</v>
      </c>
      <c r="H23" s="104">
        <f t="shared" si="0"/>
        <v>-0.22422359999999997</v>
      </c>
      <c r="I23" s="104">
        <f>'F4.2'!U23</f>
        <v>0.2242236</v>
      </c>
      <c r="J23" s="104">
        <f>'F4.2'!AT23</f>
        <v>0</v>
      </c>
      <c r="K23" s="104"/>
      <c r="L23" s="104"/>
      <c r="M23" s="104">
        <f t="shared" si="1"/>
        <v>0</v>
      </c>
      <c r="N23" s="197">
        <f t="shared" si="2"/>
        <v>2.7755575615628914E-17</v>
      </c>
    </row>
    <row r="24" spans="1:14" ht="47.25" hidden="1" outlineLevel="1" x14ac:dyDescent="0.25">
      <c r="A24" s="122" t="str">
        <f>'F4.2'!A24</f>
        <v>C7</v>
      </c>
      <c r="B24" s="141" t="str">
        <f>'F4.2'!B24</f>
        <v>Design, engg, manufacture, supply , erection, testing &amp; commissioning of Ozonization Plant for circulating
cooling water system</v>
      </c>
      <c r="C24" s="188">
        <f>'F4.2'!D24</f>
        <v>0</v>
      </c>
      <c r="D24" s="189" t="str">
        <f>IF('F4.2'!F24=0,"-",'F4.2'!F24)</f>
        <v>-</v>
      </c>
      <c r="E24" s="38">
        <f>'F4.2'!H24</f>
        <v>54.05</v>
      </c>
      <c r="F24" s="104">
        <f>'F4.2'!S24</f>
        <v>31.498288600000002</v>
      </c>
      <c r="G24" s="104">
        <f>'F4.2'!AS24</f>
        <v>31.344404399999998</v>
      </c>
      <c r="H24" s="104">
        <f t="shared" si="0"/>
        <v>0.1538842000000038</v>
      </c>
      <c r="I24" s="104">
        <f>'F4.2'!U24</f>
        <v>0.27</v>
      </c>
      <c r="J24" s="104">
        <f>'F4.2'!AT24</f>
        <v>0.27</v>
      </c>
      <c r="K24" s="104"/>
      <c r="L24" s="104"/>
      <c r="M24" s="104">
        <f t="shared" si="1"/>
        <v>0.27</v>
      </c>
      <c r="N24" s="197">
        <f t="shared" si="2"/>
        <v>0.1538842000000038</v>
      </c>
    </row>
    <row r="25" spans="1:14" ht="47.25" hidden="1" outlineLevel="1" x14ac:dyDescent="0.25">
      <c r="A25" s="122" t="str">
        <f>'F4.2'!A25</f>
        <v>C8</v>
      </c>
      <c r="B25" s="135" t="str">
        <f>'F4.2'!B25</f>
        <v>Supply, installation &amp; commissioning of water flow meters including required SCADA software and other accessories for water management system</v>
      </c>
      <c r="C25" s="188">
        <f>'F4.2'!D25</f>
        <v>0</v>
      </c>
      <c r="D25" s="189" t="str">
        <f>IF('F4.2'!F25=0,"-",'F4.2'!F25)</f>
        <v>-</v>
      </c>
      <c r="E25" s="38">
        <f>'F4.2'!H25</f>
        <v>5.08</v>
      </c>
      <c r="F25" s="104">
        <f>'F4.2'!S25</f>
        <v>0</v>
      </c>
      <c r="G25" s="104">
        <f>'F4.2'!AS25</f>
        <v>0</v>
      </c>
      <c r="H25" s="104">
        <f t="shared" si="0"/>
        <v>0</v>
      </c>
      <c r="I25" s="104">
        <f>'F4.2'!U25</f>
        <v>0</v>
      </c>
      <c r="J25" s="104">
        <f>'F4.2'!AT25</f>
        <v>0</v>
      </c>
      <c r="K25" s="104"/>
      <c r="L25" s="104"/>
      <c r="M25" s="104">
        <f t="shared" si="1"/>
        <v>0</v>
      </c>
      <c r="N25" s="197">
        <f t="shared" si="2"/>
        <v>0</v>
      </c>
    </row>
    <row r="26" spans="1:14" ht="31.5" hidden="1" outlineLevel="1" x14ac:dyDescent="0.25">
      <c r="A26" s="122" t="str">
        <f>'F4.2'!A26</f>
        <v>C9</v>
      </c>
      <c r="B26" s="135" t="str">
        <f>'F4.2'!B26</f>
        <v>Provision of wet ash evacuation system for first two
rows of ESP for Unit-8,9 &amp; 19</v>
      </c>
      <c r="C26" s="188">
        <f>'F4.2'!D26</f>
        <v>0</v>
      </c>
      <c r="D26" s="189" t="str">
        <f>IF('F4.2'!F26=0,"-",'F4.2'!F26)</f>
        <v>-</v>
      </c>
      <c r="E26" s="38">
        <f>'F4.2'!H26</f>
        <v>26.59</v>
      </c>
      <c r="F26" s="104">
        <f>'F4.2'!S26</f>
        <v>20.79</v>
      </c>
      <c r="G26" s="104">
        <f>'F4.2'!AS26</f>
        <v>25.418098199999999</v>
      </c>
      <c r="H26" s="104">
        <f t="shared" si="0"/>
        <v>-4.6280982000000002</v>
      </c>
      <c r="I26" s="104">
        <f>'F4.2'!U26</f>
        <v>0.9</v>
      </c>
      <c r="J26" s="104">
        <f>'F4.2'!AT26</f>
        <v>0.9</v>
      </c>
      <c r="K26" s="104"/>
      <c r="L26" s="104"/>
      <c r="M26" s="104">
        <f t="shared" si="1"/>
        <v>0.9</v>
      </c>
      <c r="N26" s="197">
        <f t="shared" si="2"/>
        <v>-4.6280982000000002</v>
      </c>
    </row>
    <row r="27" spans="1:14" ht="31.5" hidden="1" outlineLevel="1" x14ac:dyDescent="0.25">
      <c r="A27" s="122" t="str">
        <f>'F4.2'!A27</f>
        <v>C10</v>
      </c>
      <c r="B27" s="135" t="str">
        <f>'F4.2'!B27</f>
        <v>Procurement of portable mercury analyser for flue gas monitoring</v>
      </c>
      <c r="C27" s="188">
        <f>'F4.2'!D27</f>
        <v>0</v>
      </c>
      <c r="D27" s="189" t="str">
        <f>IF('F4.2'!F27=0,"-",'F4.2'!F27)</f>
        <v>-</v>
      </c>
      <c r="E27" s="38">
        <f>'F4.2'!H27</f>
        <v>6.2</v>
      </c>
      <c r="F27" s="104">
        <f>'F4.2'!S27</f>
        <v>0</v>
      </c>
      <c r="G27" s="104">
        <f>'F4.2'!AS27</f>
        <v>0</v>
      </c>
      <c r="H27" s="104">
        <f t="shared" si="0"/>
        <v>0</v>
      </c>
      <c r="I27" s="104">
        <f>'F4.2'!U27</f>
        <v>0</v>
      </c>
      <c r="J27" s="104">
        <f>'F4.2'!AT27</f>
        <v>0</v>
      </c>
      <c r="K27" s="104"/>
      <c r="L27" s="104"/>
      <c r="M27" s="104">
        <f t="shared" si="1"/>
        <v>0</v>
      </c>
      <c r="N27" s="197">
        <f t="shared" si="2"/>
        <v>0</v>
      </c>
    </row>
    <row r="28" spans="1:14" ht="15.75" hidden="1" outlineLevel="1" x14ac:dyDescent="0.25">
      <c r="A28" s="122" t="str">
        <f>'F4.2'!A28</f>
        <v>C11</v>
      </c>
      <c r="B28" s="141" t="str">
        <f>'F4.2'!B28</f>
        <v>Administrative Expenses and overhead</v>
      </c>
      <c r="C28" s="188">
        <f>'F4.2'!D28</f>
        <v>0</v>
      </c>
      <c r="D28" s="189" t="str">
        <f>IF('F4.2'!F28=0,"-",'F4.2'!F28)</f>
        <v>-</v>
      </c>
      <c r="E28" s="38">
        <f>'F4.2'!H28</f>
        <v>5</v>
      </c>
      <c r="F28" s="104">
        <f>'F4.2'!S28</f>
        <v>10.675652400000001</v>
      </c>
      <c r="G28" s="104">
        <f>'F4.2'!AS28</f>
        <v>0</v>
      </c>
      <c r="H28" s="104">
        <f t="shared" si="0"/>
        <v>10.675652400000001</v>
      </c>
      <c r="I28" s="104">
        <f>'F4.2'!U28</f>
        <v>5.01112</v>
      </c>
      <c r="J28" s="104">
        <f>'F4.2'!AT28</f>
        <v>0</v>
      </c>
      <c r="K28" s="104"/>
      <c r="L28" s="104"/>
      <c r="M28" s="104">
        <f t="shared" si="1"/>
        <v>0</v>
      </c>
      <c r="N28" s="197">
        <f t="shared" si="2"/>
        <v>15.686772400000001</v>
      </c>
    </row>
    <row r="29" spans="1:14" ht="15.75" hidden="1" outlineLevel="1" x14ac:dyDescent="0.25">
      <c r="A29" s="122" t="str">
        <f>'F4.2'!A29</f>
        <v>C12</v>
      </c>
      <c r="B29" s="141" t="str">
        <f>'F4.2'!B29</f>
        <v>Compressor of Hydrogen plant</v>
      </c>
      <c r="C29" s="188">
        <f>'F4.2'!D29</f>
        <v>0</v>
      </c>
      <c r="D29" s="189" t="str">
        <f>IF('F4.2'!F29=0,"-",'F4.2'!F29)</f>
        <v>-</v>
      </c>
      <c r="E29" s="38">
        <f>'F4.2'!H29</f>
        <v>1.5</v>
      </c>
      <c r="F29" s="104">
        <f>'F4.2'!S29</f>
        <v>1.5</v>
      </c>
      <c r="G29" s="104">
        <f>'F4.2'!AS29</f>
        <v>0</v>
      </c>
      <c r="H29" s="104">
        <f t="shared" si="0"/>
        <v>1.5</v>
      </c>
      <c r="I29" s="104">
        <f>'F4.2'!U29</f>
        <v>0</v>
      </c>
      <c r="J29" s="104">
        <f>'F4.2'!AT29</f>
        <v>0</v>
      </c>
      <c r="K29" s="104"/>
      <c r="L29" s="104"/>
      <c r="M29" s="104">
        <f t="shared" si="1"/>
        <v>0</v>
      </c>
      <c r="N29" s="197">
        <f t="shared" si="2"/>
        <v>1.5</v>
      </c>
    </row>
    <row r="30" spans="1:14" ht="15.75" hidden="1" outlineLevel="1" x14ac:dyDescent="0.25">
      <c r="A30" s="122" t="str">
        <f>'F4.2'!A30</f>
        <v>C13</v>
      </c>
      <c r="B30" s="141" t="str">
        <f>'F4.2'!B30</f>
        <v>Rail Cum road stone grabbler</v>
      </c>
      <c r="C30" s="188">
        <f>'F4.2'!D30</f>
        <v>0</v>
      </c>
      <c r="D30" s="189" t="str">
        <f>IF('F4.2'!F30=0,"-",'F4.2'!F30)</f>
        <v>-</v>
      </c>
      <c r="E30" s="38">
        <f>'F4.2'!H30</f>
        <v>0.85</v>
      </c>
      <c r="F30" s="104">
        <f>'F4.2'!S30</f>
        <v>0.85</v>
      </c>
      <c r="G30" s="104">
        <f>'F4.2'!AS30</f>
        <v>0</v>
      </c>
      <c r="H30" s="104">
        <f t="shared" si="0"/>
        <v>0.85</v>
      </c>
      <c r="I30" s="104">
        <f>'F4.2'!U30</f>
        <v>0</v>
      </c>
      <c r="J30" s="104">
        <f>'F4.2'!AT30</f>
        <v>0</v>
      </c>
      <c r="K30" s="104"/>
      <c r="L30" s="104"/>
      <c r="M30" s="104">
        <f t="shared" si="1"/>
        <v>0</v>
      </c>
      <c r="N30" s="197">
        <f t="shared" si="2"/>
        <v>0.85</v>
      </c>
    </row>
    <row r="31" spans="1:14" ht="18.75" hidden="1" outlineLevel="1" x14ac:dyDescent="0.25">
      <c r="A31" s="164" t="str">
        <f>'F4.2'!A31</f>
        <v>D</v>
      </c>
      <c r="B31" s="165" t="str">
        <f>'F4.2'!B31</f>
        <v>Other Works (Civil)</v>
      </c>
      <c r="C31" s="188">
        <f>'F4.2'!D31</f>
        <v>0</v>
      </c>
      <c r="D31" s="189" t="str">
        <f>IF('F4.2'!F31=0,"-",'F4.2'!F31)</f>
        <v>-</v>
      </c>
      <c r="E31" s="38">
        <f>'F4.2'!H31</f>
        <v>103.19</v>
      </c>
      <c r="F31" s="104">
        <f>'F4.2'!S31</f>
        <v>0</v>
      </c>
      <c r="G31" s="104">
        <f>'F4.2'!AS31</f>
        <v>0</v>
      </c>
      <c r="H31" s="104">
        <f t="shared" si="0"/>
        <v>0</v>
      </c>
      <c r="I31" s="104">
        <f>'F4.2'!U31</f>
        <v>0</v>
      </c>
      <c r="J31" s="104">
        <f>'F4.2'!AT31</f>
        <v>0</v>
      </c>
      <c r="K31" s="104"/>
      <c r="L31" s="104"/>
      <c r="M31" s="104">
        <f t="shared" si="1"/>
        <v>0</v>
      </c>
      <c r="N31" s="197">
        <f t="shared" si="2"/>
        <v>0</v>
      </c>
    </row>
    <row r="32" spans="1:14" ht="15.75" hidden="1" outlineLevel="1" x14ac:dyDescent="0.25">
      <c r="A32" s="98" t="str">
        <f>'F4.2'!A32</f>
        <v>D1</v>
      </c>
      <c r="B32" s="141" t="str">
        <f>'F4.2'!B32</f>
        <v>Road, Bridges railway system</v>
      </c>
      <c r="C32" s="188">
        <f>'F4.2'!D32</f>
        <v>0</v>
      </c>
      <c r="D32" s="189" t="str">
        <f>IF('F4.2'!F32=0,"-",'F4.2'!F32)</f>
        <v>-</v>
      </c>
      <c r="E32" s="38">
        <f>'F4.2'!H32</f>
        <v>20.100000000000001</v>
      </c>
      <c r="F32" s="104">
        <f>'F4.2'!S32</f>
        <v>0.10805670000000001</v>
      </c>
      <c r="G32" s="104">
        <f>'F4.2'!AS32</f>
        <v>0</v>
      </c>
      <c r="H32" s="104">
        <f t="shared" si="0"/>
        <v>0.10805670000000001</v>
      </c>
      <c r="I32" s="104">
        <f>'F4.2'!U32</f>
        <v>0</v>
      </c>
      <c r="J32" s="104">
        <f>'F4.2'!AT32</f>
        <v>0</v>
      </c>
      <c r="K32" s="104"/>
      <c r="L32" s="104"/>
      <c r="M32" s="104">
        <f t="shared" si="1"/>
        <v>0</v>
      </c>
      <c r="N32" s="197">
        <f t="shared" si="2"/>
        <v>0.10805670000000001</v>
      </c>
    </row>
    <row r="33" spans="1:14" ht="15.75" hidden="1" outlineLevel="1" x14ac:dyDescent="0.25">
      <c r="A33" s="98">
        <f>'F4.2'!A33</f>
        <v>0</v>
      </c>
      <c r="B33" s="141" t="str">
        <f>'F4.2'!B33</f>
        <v>S&amp;T System with Panel Interlocking System</v>
      </c>
      <c r="C33" s="188">
        <f>'F4.2'!D33</f>
        <v>0</v>
      </c>
      <c r="D33" s="189" t="str">
        <f>IF('F4.2'!F33=0,"-",'F4.2'!F33)</f>
        <v>-</v>
      </c>
      <c r="E33" s="38">
        <f>'F4.2'!H33</f>
        <v>0</v>
      </c>
      <c r="F33" s="104">
        <f>'F4.2'!S33</f>
        <v>10.404671935</v>
      </c>
      <c r="G33" s="104">
        <f>'F4.2'!AS33</f>
        <v>10.405832578999998</v>
      </c>
      <c r="H33" s="104">
        <f t="shared" si="0"/>
        <v>-1.1606439999987117E-3</v>
      </c>
      <c r="I33" s="104">
        <f>'F4.2'!U33</f>
        <v>0</v>
      </c>
      <c r="J33" s="104">
        <f>'F4.2'!AT33</f>
        <v>0</v>
      </c>
      <c r="K33" s="104"/>
      <c r="L33" s="104"/>
      <c r="M33" s="104">
        <f t="shared" si="1"/>
        <v>0</v>
      </c>
      <c r="N33" s="197">
        <f t="shared" si="2"/>
        <v>-1.1606439999987117E-3</v>
      </c>
    </row>
    <row r="34" spans="1:14" ht="15.75" hidden="1" outlineLevel="1" x14ac:dyDescent="0.25">
      <c r="A34" s="122" t="str">
        <f>'F4.2'!A34</f>
        <v>D2</v>
      </c>
      <c r="B34" s="141" t="str">
        <f>'F4.2'!B34</f>
        <v>Staff quarters</v>
      </c>
      <c r="C34" s="188">
        <f>'F4.2'!D34</f>
        <v>0</v>
      </c>
      <c r="D34" s="189" t="str">
        <f>IF('F4.2'!F34=0,"-",'F4.2'!F34)</f>
        <v>-</v>
      </c>
      <c r="E34" s="38">
        <f>'F4.2'!H34</f>
        <v>5.25</v>
      </c>
      <c r="F34" s="104">
        <f>'F4.2'!S34</f>
        <v>0</v>
      </c>
      <c r="G34" s="104">
        <f>'F4.2'!AS34</f>
        <v>0</v>
      </c>
      <c r="H34" s="104">
        <f t="shared" si="0"/>
        <v>0</v>
      </c>
      <c r="I34" s="104">
        <f>'F4.2'!U34</f>
        <v>0</v>
      </c>
      <c r="J34" s="104">
        <f>'F4.2'!AT34</f>
        <v>0</v>
      </c>
      <c r="K34" s="104"/>
      <c r="L34" s="104"/>
      <c r="M34" s="104">
        <f t="shared" si="1"/>
        <v>0</v>
      </c>
      <c r="N34" s="197">
        <f t="shared" si="2"/>
        <v>0</v>
      </c>
    </row>
    <row r="35" spans="1:14" ht="15.75" hidden="1" customHeight="1" outlineLevel="1" x14ac:dyDescent="0.25">
      <c r="A35" s="98" t="str">
        <f>'F4.2'!A35</f>
        <v>D3</v>
      </c>
      <c r="B35" s="141" t="str">
        <f>'F4.2'!B35</f>
        <v>Other Misc &amp; Unforseen Item</v>
      </c>
      <c r="C35" s="188">
        <f>'F4.2'!D35</f>
        <v>0</v>
      </c>
      <c r="D35" s="189" t="str">
        <f>IF('F4.2'!F35=0,"-",'F4.2'!F35)</f>
        <v>-</v>
      </c>
      <c r="E35" s="38">
        <f>'F4.2'!H35</f>
        <v>25.79</v>
      </c>
      <c r="F35" s="104">
        <f>'F4.2'!S35</f>
        <v>0</v>
      </c>
      <c r="G35" s="104">
        <f>'F4.2'!AS35</f>
        <v>0</v>
      </c>
      <c r="H35" s="104">
        <f t="shared" si="0"/>
        <v>0</v>
      </c>
      <c r="I35" s="104">
        <f>'F4.2'!U35</f>
        <v>9.3000000000000007</v>
      </c>
      <c r="J35" s="104">
        <f>'F4.2'!AT35</f>
        <v>7.53</v>
      </c>
      <c r="K35" s="104"/>
      <c r="L35" s="104"/>
      <c r="M35" s="104">
        <f t="shared" si="1"/>
        <v>7.53</v>
      </c>
      <c r="N35" s="197">
        <f t="shared" si="2"/>
        <v>1.7700000000000005</v>
      </c>
    </row>
    <row r="36" spans="1:14" ht="15.75" hidden="1" outlineLevel="1" x14ac:dyDescent="0.25">
      <c r="A36" s="122">
        <f>'F4.2'!A36</f>
        <v>0</v>
      </c>
      <c r="B36" s="141" t="str">
        <f>'F4.2'!B36</f>
        <v xml:space="preserve">Check Post, Inspection Office &amp; Facility Complex </v>
      </c>
      <c r="C36" s="188">
        <f>'F4.2'!D36</f>
        <v>0</v>
      </c>
      <c r="D36" s="189" t="str">
        <f>IF('F4.2'!F36=0,"-",'F4.2'!F36)</f>
        <v>-</v>
      </c>
      <c r="E36" s="38">
        <f>'F4.2'!H36</f>
        <v>0</v>
      </c>
      <c r="F36" s="104">
        <f>'F4.2'!S36</f>
        <v>3.51</v>
      </c>
      <c r="G36" s="104">
        <f>'F4.2'!AS36</f>
        <v>3.5071310550000003</v>
      </c>
      <c r="H36" s="104">
        <f t="shared" si="0"/>
        <v>2.8689449999994565E-3</v>
      </c>
      <c r="I36" s="104">
        <f>'F4.2'!U36</f>
        <v>0.17443034799999999</v>
      </c>
      <c r="J36" s="104">
        <f>'F4.2'!AT36</f>
        <v>0.17443034799999999</v>
      </c>
      <c r="K36" s="104"/>
      <c r="L36" s="104"/>
      <c r="M36" s="104">
        <f t="shared" si="1"/>
        <v>0.17443034799999999</v>
      </c>
      <c r="N36" s="197">
        <f t="shared" si="2"/>
        <v>2.8689449999994565E-3</v>
      </c>
    </row>
    <row r="37" spans="1:14" ht="15.75" hidden="1" outlineLevel="1" x14ac:dyDescent="0.25">
      <c r="A37" s="98">
        <f>'F4.2'!A37</f>
        <v>0</v>
      </c>
      <c r="B37" s="141" t="str">
        <f>'F4.2'!B37</f>
        <v>CPRI Building</v>
      </c>
      <c r="C37" s="188">
        <f>'F4.2'!D37</f>
        <v>0</v>
      </c>
      <c r="D37" s="189" t="str">
        <f>IF('F4.2'!F37=0,"-",'F4.2'!F37)</f>
        <v>-</v>
      </c>
      <c r="E37" s="38">
        <f>'F4.2'!H37</f>
        <v>0</v>
      </c>
      <c r="F37" s="104">
        <f>'F4.2'!S37</f>
        <v>4.5847379000000004</v>
      </c>
      <c r="G37" s="104">
        <f>'F4.2'!AS37</f>
        <v>4.5847379000000004</v>
      </c>
      <c r="H37" s="104">
        <f t="shared" si="0"/>
        <v>0</v>
      </c>
      <c r="I37" s="104">
        <f>'F4.2'!U37</f>
        <v>1.6198797410000001</v>
      </c>
      <c r="J37" s="104">
        <f>'F4.2'!AT37</f>
        <v>1.6198797410000001</v>
      </c>
      <c r="K37" s="104"/>
      <c r="L37" s="104"/>
      <c r="M37" s="104">
        <f t="shared" si="1"/>
        <v>1.6198797410000001</v>
      </c>
      <c r="N37" s="197">
        <f t="shared" si="2"/>
        <v>0</v>
      </c>
    </row>
    <row r="38" spans="1:14" ht="15.75" hidden="1" outlineLevel="1" x14ac:dyDescent="0.25">
      <c r="A38" s="98">
        <f>'F4.2'!A38</f>
        <v>0</v>
      </c>
      <c r="B38" s="141" t="str">
        <f>'F4.2'!B38</f>
        <v>Foam cum DCP fire tender- 1</v>
      </c>
      <c r="C38" s="188">
        <f>'F4.2'!D38</f>
        <v>0</v>
      </c>
      <c r="D38" s="189" t="str">
        <f>IF('F4.2'!F38=0,"-",'F4.2'!F38)</f>
        <v>-</v>
      </c>
      <c r="E38" s="38">
        <f>'F4.2'!H38</f>
        <v>0</v>
      </c>
      <c r="F38" s="104">
        <f>'F4.2'!S38</f>
        <v>0</v>
      </c>
      <c r="G38" s="104">
        <f>'F4.2'!AS38</f>
        <v>0.76925619999999995</v>
      </c>
      <c r="H38" s="104">
        <f t="shared" si="0"/>
        <v>-0.76925619999999995</v>
      </c>
      <c r="I38" s="104">
        <f>'F4.2'!U38</f>
        <v>0</v>
      </c>
      <c r="J38" s="104">
        <f>'F4.2'!AT38</f>
        <v>0</v>
      </c>
      <c r="K38" s="104"/>
      <c r="L38" s="104"/>
      <c r="M38" s="104">
        <f t="shared" si="1"/>
        <v>0</v>
      </c>
      <c r="N38" s="197">
        <f t="shared" si="2"/>
        <v>-0.76925619999999995</v>
      </c>
    </row>
    <row r="39" spans="1:14" ht="15.75" hidden="1" outlineLevel="1" x14ac:dyDescent="0.25">
      <c r="A39" s="98">
        <f>'F4.2'!A39</f>
        <v>0</v>
      </c>
      <c r="B39" s="141" t="str">
        <f>'F4.2'!B39</f>
        <v>Fire water Bowser-cum-fire Tender- 1No.</v>
      </c>
      <c r="C39" s="188">
        <f>'F4.2'!D39</f>
        <v>0</v>
      </c>
      <c r="D39" s="189" t="str">
        <f>IF('F4.2'!F39=0,"-",'F4.2'!F39)</f>
        <v>-</v>
      </c>
      <c r="E39" s="38">
        <f>'F4.2'!H39</f>
        <v>0</v>
      </c>
      <c r="F39" s="104">
        <f>'F4.2'!S39</f>
        <v>0.73536990000000002</v>
      </c>
      <c r="G39" s="104">
        <f>'F4.2'!AS39</f>
        <v>0.73536990000000002</v>
      </c>
      <c r="H39" s="104">
        <f t="shared" si="0"/>
        <v>0</v>
      </c>
      <c r="I39" s="104">
        <f>'F4.2'!U39</f>
        <v>0</v>
      </c>
      <c r="J39" s="104">
        <f>'F4.2'!AT39</f>
        <v>0</v>
      </c>
      <c r="K39" s="104"/>
      <c r="L39" s="104"/>
      <c r="M39" s="104">
        <f t="shared" si="1"/>
        <v>0</v>
      </c>
      <c r="N39" s="197">
        <f t="shared" si="2"/>
        <v>0</v>
      </c>
    </row>
    <row r="40" spans="1:14" ht="15.75" hidden="1" outlineLevel="1" x14ac:dyDescent="0.25">
      <c r="A40" s="122" t="str">
        <f>'F4.2'!A40</f>
        <v>D4</v>
      </c>
      <c r="B40" s="141" t="str">
        <f>'F4.2'!B40</f>
        <v>Const. facility</v>
      </c>
      <c r="C40" s="188">
        <f>'F4.2'!D40</f>
        <v>0</v>
      </c>
      <c r="D40" s="189" t="str">
        <f>IF('F4.2'!F40=0,"-",'F4.2'!F40)</f>
        <v>-</v>
      </c>
      <c r="E40" s="38">
        <f>'F4.2'!H40</f>
        <v>3.28</v>
      </c>
      <c r="F40" s="104">
        <f>'F4.2'!S40</f>
        <v>0</v>
      </c>
      <c r="G40" s="104">
        <f>'F4.2'!AS40</f>
        <v>0</v>
      </c>
      <c r="H40" s="104">
        <f t="shared" si="0"/>
        <v>0</v>
      </c>
      <c r="I40" s="104">
        <f>'F4.2'!U40</f>
        <v>0</v>
      </c>
      <c r="J40" s="104">
        <f>'F4.2'!AT40</f>
        <v>0</v>
      </c>
      <c r="K40" s="104"/>
      <c r="L40" s="104"/>
      <c r="M40" s="104">
        <f t="shared" si="1"/>
        <v>0</v>
      </c>
      <c r="N40" s="197">
        <f t="shared" si="2"/>
        <v>0</v>
      </c>
    </row>
    <row r="41" spans="1:14" ht="15.75" hidden="1" outlineLevel="1" x14ac:dyDescent="0.25">
      <c r="A41" s="98" t="str">
        <f>'F4.2'!A41</f>
        <v>D5</v>
      </c>
      <c r="B41" s="141" t="str">
        <f>'F4.2'!B41</f>
        <v>Contigency Other Civil Work</v>
      </c>
      <c r="C41" s="188">
        <f>'F4.2'!D41</f>
        <v>0</v>
      </c>
      <c r="D41" s="189" t="str">
        <f>IF('F4.2'!F41=0,"-",'F4.2'!F41)</f>
        <v>-</v>
      </c>
      <c r="E41" s="38">
        <f>'F4.2'!H41</f>
        <v>5.27</v>
      </c>
      <c r="F41" s="104">
        <f>'F4.2'!S41</f>
        <v>0</v>
      </c>
      <c r="G41" s="104">
        <f>'F4.2'!AS41</f>
        <v>0</v>
      </c>
      <c r="H41" s="104">
        <f t="shared" si="0"/>
        <v>0</v>
      </c>
      <c r="I41" s="104">
        <f>'F4.2'!U41</f>
        <v>0</v>
      </c>
      <c r="J41" s="104">
        <f>'F4.2'!AT41</f>
        <v>0</v>
      </c>
      <c r="K41" s="104"/>
      <c r="L41" s="104"/>
      <c r="M41" s="104">
        <f t="shared" si="1"/>
        <v>0</v>
      </c>
      <c r="N41" s="197">
        <f t="shared" si="2"/>
        <v>0</v>
      </c>
    </row>
    <row r="42" spans="1:14" ht="31.5" hidden="1" outlineLevel="1" x14ac:dyDescent="0.25">
      <c r="A42" s="98" t="str">
        <f>'F4.2'!A42</f>
        <v>D6</v>
      </c>
      <c r="B42" s="135" t="str">
        <f>'F4.2'!B42</f>
        <v>Adminstrative Exp. &amp; Overhead (Salary &amp; Overhead,
Civil &amp; E&amp;M)</v>
      </c>
      <c r="C42" s="188">
        <f>'F4.2'!D42</f>
        <v>0</v>
      </c>
      <c r="D42" s="189" t="str">
        <f>IF('F4.2'!F42=0,"-",'F4.2'!F42)</f>
        <v>-</v>
      </c>
      <c r="E42" s="38">
        <f>'F4.2'!H42</f>
        <v>21.47</v>
      </c>
      <c r="F42" s="104">
        <f>'F4.2'!S42</f>
        <v>21.47</v>
      </c>
      <c r="G42" s="104">
        <f>'F4.2'!AS42</f>
        <v>0</v>
      </c>
      <c r="H42" s="104">
        <f t="shared" si="0"/>
        <v>21.47</v>
      </c>
      <c r="I42" s="104">
        <f>'F4.2'!U42</f>
        <v>10.17</v>
      </c>
      <c r="J42" s="104">
        <f>'F4.2'!AT42</f>
        <v>0</v>
      </c>
      <c r="K42" s="104"/>
      <c r="L42" s="104"/>
      <c r="M42" s="104">
        <f t="shared" si="1"/>
        <v>0</v>
      </c>
      <c r="N42" s="197">
        <f t="shared" si="2"/>
        <v>31.64</v>
      </c>
    </row>
    <row r="43" spans="1:14" ht="15.75" hidden="1" outlineLevel="1" x14ac:dyDescent="0.25">
      <c r="A43" s="122" t="str">
        <f>'F4.2'!A43</f>
        <v>D7</v>
      </c>
      <c r="B43" s="141" t="str">
        <f>'F4.2'!B43</f>
        <v>Future unforseen works(Jalyukta Shiwar)</v>
      </c>
      <c r="C43" s="188">
        <f>'F4.2'!D43</f>
        <v>0</v>
      </c>
      <c r="D43" s="189" t="str">
        <f>IF('F4.2'!F43=0,"-",'F4.2'!F43)</f>
        <v>-</v>
      </c>
      <c r="E43" s="38">
        <f>'F4.2'!H43</f>
        <v>0.27</v>
      </c>
      <c r="F43" s="104">
        <f>'F4.2'!S43</f>
        <v>0</v>
      </c>
      <c r="G43" s="104">
        <f>'F4.2'!AS43</f>
        <v>0</v>
      </c>
      <c r="H43" s="104">
        <f t="shared" si="0"/>
        <v>0</v>
      </c>
      <c r="I43" s="104">
        <f>'F4.2'!U43</f>
        <v>0</v>
      </c>
      <c r="J43" s="104">
        <f>'F4.2'!AT43</f>
        <v>0</v>
      </c>
      <c r="K43" s="104"/>
      <c r="L43" s="104"/>
      <c r="M43" s="104">
        <f t="shared" si="1"/>
        <v>0</v>
      </c>
      <c r="N43" s="197">
        <f t="shared" si="2"/>
        <v>0</v>
      </c>
    </row>
    <row r="44" spans="1:14" ht="15.75" hidden="1" customHeight="1" outlineLevel="1" x14ac:dyDescent="0.25">
      <c r="A44" s="147" t="str">
        <f>'F4.2'!A44</f>
        <v>D8</v>
      </c>
      <c r="B44" s="142" t="str">
        <f>'F4.2'!B44</f>
        <v>Landscaping work</v>
      </c>
      <c r="C44" s="188">
        <f>'F4.2'!D44</f>
        <v>0</v>
      </c>
      <c r="D44" s="189" t="str">
        <f>IF('F4.2'!F44=0,"-",'F4.2'!F44)</f>
        <v>-</v>
      </c>
      <c r="E44" s="38">
        <f>'F4.2'!H44</f>
        <v>21.76</v>
      </c>
      <c r="F44" s="104">
        <f>'F4.2'!S44</f>
        <v>20.53</v>
      </c>
      <c r="G44" s="104">
        <f>'F4.2'!AS44</f>
        <v>0</v>
      </c>
      <c r="H44" s="104">
        <f t="shared" si="0"/>
        <v>20.53</v>
      </c>
      <c r="I44" s="104">
        <f>'F4.2'!U44</f>
        <v>0</v>
      </c>
      <c r="J44" s="104">
        <f>'F4.2'!AT44</f>
        <v>0</v>
      </c>
      <c r="K44" s="104"/>
      <c r="L44" s="104"/>
      <c r="M44" s="104">
        <f t="shared" si="1"/>
        <v>0</v>
      </c>
      <c r="N44" s="197">
        <f t="shared" si="2"/>
        <v>20.53</v>
      </c>
    </row>
    <row r="45" spans="1:14" ht="18.75" hidden="1" outlineLevel="1" x14ac:dyDescent="0.25">
      <c r="A45" s="164" t="str">
        <f>'F4.2'!A45</f>
        <v>E</v>
      </c>
      <c r="B45" s="165" t="str">
        <f>'F4.2'!B45</f>
        <v>Initial Spares</v>
      </c>
      <c r="C45" s="188">
        <f>'F4.2'!D45</f>
        <v>0</v>
      </c>
      <c r="D45" s="189" t="str">
        <f>IF('F4.2'!F45=0,"-",'F4.2'!F45)</f>
        <v>-</v>
      </c>
      <c r="E45" s="38">
        <f>'F4.2'!H45</f>
        <v>0</v>
      </c>
      <c r="F45" s="104">
        <f>'F4.2'!S45</f>
        <v>0</v>
      </c>
      <c r="G45" s="104">
        <f>'F4.2'!AS45</f>
        <v>0</v>
      </c>
      <c r="H45" s="104">
        <f t="shared" si="0"/>
        <v>0</v>
      </c>
      <c r="I45" s="104">
        <f>'F4.2'!U45</f>
        <v>0</v>
      </c>
      <c r="J45" s="104">
        <f>'F4.2'!AT45</f>
        <v>0</v>
      </c>
      <c r="K45" s="104"/>
      <c r="L45" s="104"/>
      <c r="M45" s="104">
        <f t="shared" si="1"/>
        <v>0</v>
      </c>
      <c r="N45" s="197">
        <f t="shared" si="2"/>
        <v>0</v>
      </c>
    </row>
    <row r="46" spans="1:14" ht="18.75" hidden="1" outlineLevel="1" x14ac:dyDescent="0.25">
      <c r="A46" s="157" t="str">
        <f>'F4.2'!A46</f>
        <v>E1</v>
      </c>
      <c r="B46" s="158" t="str">
        <f>'F4.2'!B46</f>
        <v>Boiler &amp; its auxilliaries</v>
      </c>
      <c r="C46" s="188">
        <f>'F4.2'!D46</f>
        <v>0</v>
      </c>
      <c r="D46" s="189" t="str">
        <f>IF('F4.2'!F46=0,"-",'F4.2'!F46)</f>
        <v>-</v>
      </c>
      <c r="E46" s="38">
        <f>'F4.2'!H46</f>
        <v>14</v>
      </c>
      <c r="F46" s="104">
        <f>'F4.2'!S46</f>
        <v>0</v>
      </c>
      <c r="G46" s="104">
        <f>'F4.2'!AS46</f>
        <v>0</v>
      </c>
      <c r="H46" s="104">
        <f t="shared" si="0"/>
        <v>0</v>
      </c>
      <c r="I46" s="104">
        <f>'F4.2'!U46</f>
        <v>0</v>
      </c>
      <c r="J46" s="104">
        <f>'F4.2'!AT46</f>
        <v>0</v>
      </c>
      <c r="K46" s="104"/>
      <c r="L46" s="104"/>
      <c r="M46" s="104">
        <f t="shared" si="1"/>
        <v>0</v>
      </c>
      <c r="N46" s="197">
        <f t="shared" si="2"/>
        <v>0</v>
      </c>
    </row>
    <row r="47" spans="1:14" ht="31.5" hidden="1" outlineLevel="1" x14ac:dyDescent="0.25">
      <c r="A47" s="122" t="str">
        <f>'F4.2'!A47</f>
        <v>i</v>
      </c>
      <c r="B47" s="141" t="str">
        <f>'F4.2'!B47</f>
        <v>Procurement of Table liners and Roller liners Of MVM 32R Coal Mills of 3 X 660MW Units at KTPS, Koradi</v>
      </c>
      <c r="C47" s="188">
        <f>'F4.2'!D47</f>
        <v>0</v>
      </c>
      <c r="D47" s="189" t="str">
        <f>IF('F4.2'!F47=0,"-",'F4.2'!F47)</f>
        <v>-</v>
      </c>
      <c r="E47" s="38">
        <f>'F4.2'!H47</f>
        <v>0</v>
      </c>
      <c r="F47" s="104">
        <f>'F4.2'!S47</f>
        <v>10.06860444</v>
      </c>
      <c r="G47" s="104">
        <f>'F4.2'!AS47</f>
        <v>10.068604440000001</v>
      </c>
      <c r="H47" s="104">
        <f t="shared" si="0"/>
        <v>0</v>
      </c>
      <c r="I47" s="104">
        <f>'F4.2'!U47</f>
        <v>0</v>
      </c>
      <c r="J47" s="104">
        <f>'F4.2'!AT47</f>
        <v>0</v>
      </c>
      <c r="K47" s="104"/>
      <c r="L47" s="104"/>
      <c r="M47" s="104">
        <f t="shared" si="1"/>
        <v>0</v>
      </c>
      <c r="N47" s="197">
        <f t="shared" si="2"/>
        <v>0</v>
      </c>
    </row>
    <row r="48" spans="1:14" ht="31.5" hidden="1" outlineLevel="1" x14ac:dyDescent="0.25">
      <c r="A48" s="122" t="str">
        <f>'F4.2'!A48</f>
        <v>ii</v>
      </c>
      <c r="B48" s="141" t="str">
        <f>'F4.2'!B48</f>
        <v>Procurement of couplings for Coal mill MVM 32 R of 3 X 660 MW Units at KTPS, Koradi</v>
      </c>
      <c r="C48" s="188">
        <f>'F4.2'!D48</f>
        <v>0</v>
      </c>
      <c r="D48" s="189" t="str">
        <f>IF('F4.2'!F48=0,"-",'F4.2'!F48)</f>
        <v>-</v>
      </c>
      <c r="E48" s="38">
        <f>'F4.2'!H48</f>
        <v>0</v>
      </c>
      <c r="F48" s="104">
        <f>'F4.2'!S48</f>
        <v>0</v>
      </c>
      <c r="G48" s="104">
        <f>'F4.2'!AS48</f>
        <v>1.594447272</v>
      </c>
      <c r="H48" s="104">
        <f t="shared" si="0"/>
        <v>-1.594447272</v>
      </c>
      <c r="I48" s="104">
        <f>'F4.2'!U48</f>
        <v>0</v>
      </c>
      <c r="J48" s="104">
        <f>'F4.2'!AT48</f>
        <v>0</v>
      </c>
      <c r="K48" s="104"/>
      <c r="L48" s="104"/>
      <c r="M48" s="104">
        <f t="shared" si="1"/>
        <v>0</v>
      </c>
      <c r="N48" s="197">
        <f t="shared" si="2"/>
        <v>-1.594447272</v>
      </c>
    </row>
    <row r="49" spans="1:14" ht="31.5" hidden="1" outlineLevel="1" x14ac:dyDescent="0.25">
      <c r="A49" s="122" t="str">
        <f>'F4.2'!A49</f>
        <v>iii</v>
      </c>
      <c r="B49" s="141" t="str">
        <f>'F4.2'!B49</f>
        <v>Procurement of Set of internal spares for Coal Mill Gear Box (KMP-450) for 3 X 660MW Units at KTPS, Koradi</v>
      </c>
      <c r="C49" s="188">
        <f>'F4.2'!D49</f>
        <v>0</v>
      </c>
      <c r="D49" s="189" t="str">
        <f>IF('F4.2'!F49=0,"-",'F4.2'!F49)</f>
        <v>-</v>
      </c>
      <c r="E49" s="38">
        <f>'F4.2'!H49</f>
        <v>0</v>
      </c>
      <c r="F49" s="104">
        <f>'F4.2'!S49</f>
        <v>0</v>
      </c>
      <c r="G49" s="104">
        <f>'F4.2'!AS49</f>
        <v>2.2252635550000002</v>
      </c>
      <c r="H49" s="104">
        <f t="shared" si="0"/>
        <v>-2.2252635550000002</v>
      </c>
      <c r="I49" s="104">
        <f>'F4.2'!U49</f>
        <v>0</v>
      </c>
      <c r="J49" s="104">
        <f>'F4.2'!AT49</f>
        <v>0</v>
      </c>
      <c r="K49" s="104"/>
      <c r="L49" s="104"/>
      <c r="M49" s="104">
        <f t="shared" si="1"/>
        <v>0</v>
      </c>
      <c r="N49" s="197">
        <f t="shared" si="2"/>
        <v>-2.2252635550000002</v>
      </c>
    </row>
    <row r="50" spans="1:14" ht="18.75" hidden="1" outlineLevel="1" x14ac:dyDescent="0.25">
      <c r="A50" s="157" t="str">
        <f>'F4.2'!A50</f>
        <v>E2</v>
      </c>
      <c r="B50" s="158" t="str">
        <f>'F4.2'!B50</f>
        <v>Turbine &amp; its auxilliaries</v>
      </c>
      <c r="C50" s="188">
        <f>'F4.2'!D50</f>
        <v>0</v>
      </c>
      <c r="D50" s="189" t="str">
        <f>IF('F4.2'!F50=0,"-",'F4.2'!F50)</f>
        <v>-</v>
      </c>
      <c r="E50" s="38">
        <f>'F4.2'!H50</f>
        <v>18.809999999999999</v>
      </c>
      <c r="F50" s="104">
        <f>'F4.2'!S50</f>
        <v>0</v>
      </c>
      <c r="G50" s="104">
        <f>'F4.2'!AS50</f>
        <v>0</v>
      </c>
      <c r="H50" s="104">
        <f t="shared" si="0"/>
        <v>0</v>
      </c>
      <c r="I50" s="104">
        <f>'F4.2'!U50</f>
        <v>0</v>
      </c>
      <c r="J50" s="104">
        <f>'F4.2'!AT50</f>
        <v>0</v>
      </c>
      <c r="K50" s="104"/>
      <c r="L50" s="104"/>
      <c r="M50" s="104">
        <f t="shared" si="1"/>
        <v>0</v>
      </c>
      <c r="N50" s="197">
        <f t="shared" si="2"/>
        <v>0</v>
      </c>
    </row>
    <row r="51" spans="1:14" ht="15.75" hidden="1" outlineLevel="1" x14ac:dyDescent="0.25">
      <c r="A51" s="122" t="str">
        <f>'F4.2'!A51</f>
        <v>i</v>
      </c>
      <c r="B51" s="141" t="str">
        <f>'F4.2'!B51</f>
        <v>ULTRAFILTRATION MEMBRANE</v>
      </c>
      <c r="C51" s="188">
        <f>'F4.2'!D51</f>
        <v>0</v>
      </c>
      <c r="D51" s="189" t="str">
        <f>IF('F4.2'!F51=0,"-",'F4.2'!F51)</f>
        <v>-</v>
      </c>
      <c r="E51" s="38">
        <f>'F4.2'!H51</f>
        <v>0</v>
      </c>
      <c r="F51" s="104">
        <f>'F4.2'!S51</f>
        <v>0</v>
      </c>
      <c r="G51" s="104">
        <f>'F4.2'!AS51</f>
        <v>0</v>
      </c>
      <c r="H51" s="104">
        <f t="shared" si="0"/>
        <v>0</v>
      </c>
      <c r="I51" s="104">
        <f>'F4.2'!U51</f>
        <v>1.6511181859999999</v>
      </c>
      <c r="J51" s="104">
        <f>'F4.2'!AT51</f>
        <v>1.6511181859999999</v>
      </c>
      <c r="K51" s="104"/>
      <c r="L51" s="104"/>
      <c r="M51" s="104">
        <f t="shared" si="1"/>
        <v>1.6511181859999999</v>
      </c>
      <c r="N51" s="197">
        <f t="shared" si="2"/>
        <v>0</v>
      </c>
    </row>
    <row r="52" spans="1:14" ht="31.5" hidden="1" outlineLevel="1" x14ac:dyDescent="0.25">
      <c r="A52" s="122" t="str">
        <f>'F4.2'!A52</f>
        <v>ii</v>
      </c>
      <c r="B52" s="141" t="str">
        <f>'F4.2'!B52</f>
        <v>Supply of Main turbine Vibration Monitoring System spares at 3x660MW, KTPS,Koradi.</v>
      </c>
      <c r="C52" s="188">
        <f>'F4.2'!D52</f>
        <v>0</v>
      </c>
      <c r="D52" s="189" t="str">
        <f>IF('F4.2'!F52=0,"-",'F4.2'!F52)</f>
        <v>-</v>
      </c>
      <c r="E52" s="38">
        <f>'F4.2'!H52</f>
        <v>0</v>
      </c>
      <c r="F52" s="104">
        <f>'F4.2'!S52</f>
        <v>0</v>
      </c>
      <c r="G52" s="104">
        <f>'F4.2'!AS52</f>
        <v>1.146916093</v>
      </c>
      <c r="H52" s="104">
        <f t="shared" si="0"/>
        <v>-1.146916093</v>
      </c>
      <c r="I52" s="104">
        <f>'F4.2'!U52</f>
        <v>0</v>
      </c>
      <c r="J52" s="104">
        <f>'F4.2'!AT52</f>
        <v>0</v>
      </c>
      <c r="K52" s="104"/>
      <c r="L52" s="104"/>
      <c r="M52" s="104">
        <f t="shared" si="1"/>
        <v>0</v>
      </c>
      <c r="N52" s="197">
        <f t="shared" si="2"/>
        <v>-1.146916093</v>
      </c>
    </row>
    <row r="53" spans="1:14" ht="31.5" hidden="1" outlineLevel="1" x14ac:dyDescent="0.25">
      <c r="A53" s="122" t="str">
        <f>'F4.2'!A53</f>
        <v>iii</v>
      </c>
      <c r="B53" s="141" t="str">
        <f>'F4.2'!B53</f>
        <v>Procurement of Cartridge for Turbine Driven Boiler Feed Pump (Model No.: FK6E40) at 3X660 MW KTPS Koradi</v>
      </c>
      <c r="C53" s="188">
        <f>'F4.2'!D53</f>
        <v>0</v>
      </c>
      <c r="D53" s="189" t="str">
        <f>IF('F4.2'!F53=0,"-",'F4.2'!F53)</f>
        <v>-</v>
      </c>
      <c r="E53" s="38">
        <f>'F4.2'!H53</f>
        <v>0</v>
      </c>
      <c r="F53" s="104">
        <f>'F4.2'!S53</f>
        <v>14.286448800000001</v>
      </c>
      <c r="G53" s="104">
        <f>'F4.2'!AS53</f>
        <v>14.286448800000001</v>
      </c>
      <c r="H53" s="104">
        <f t="shared" si="0"/>
        <v>0</v>
      </c>
      <c r="I53" s="104">
        <f>'F4.2'!U53</f>
        <v>0</v>
      </c>
      <c r="J53" s="104">
        <f>'F4.2'!AT53</f>
        <v>0</v>
      </c>
      <c r="K53" s="104"/>
      <c r="L53" s="104"/>
      <c r="M53" s="104">
        <f t="shared" si="1"/>
        <v>0</v>
      </c>
      <c r="N53" s="197">
        <f t="shared" si="2"/>
        <v>0</v>
      </c>
    </row>
    <row r="54" spans="1:14" ht="47.25" hidden="1" outlineLevel="1" x14ac:dyDescent="0.25">
      <c r="A54" s="122" t="str">
        <f>'F4.2'!A54</f>
        <v>iv</v>
      </c>
      <c r="B54" s="141" t="str">
        <f>'F4.2'!B54</f>
        <v>Procurement of Critical Insurance Spares for L&amp;T-MHI Make Turbine for attending major overhauling work of Turbine at KTPS, 3x660MW Units Koradi.</v>
      </c>
      <c r="C54" s="188">
        <f>'F4.2'!D54</f>
        <v>0</v>
      </c>
      <c r="D54" s="189" t="str">
        <f>IF('F4.2'!F54=0,"-",'F4.2'!F54)</f>
        <v>-</v>
      </c>
      <c r="E54" s="38">
        <f>'F4.2'!H54</f>
        <v>0</v>
      </c>
      <c r="F54" s="104">
        <f>'F4.2'!S54</f>
        <v>0</v>
      </c>
      <c r="G54" s="104">
        <f>'F4.2'!AS54</f>
        <v>0</v>
      </c>
      <c r="H54" s="104">
        <f t="shared" si="0"/>
        <v>0</v>
      </c>
      <c r="I54" s="104">
        <f>'F4.2'!U54</f>
        <v>11.101303120000001</v>
      </c>
      <c r="J54" s="104">
        <f>'F4.2'!AT54</f>
        <v>11.101303120000001</v>
      </c>
      <c r="K54" s="104"/>
      <c r="L54" s="104"/>
      <c r="M54" s="104">
        <f t="shared" si="1"/>
        <v>11.101303120000001</v>
      </c>
      <c r="N54" s="197">
        <f t="shared" si="2"/>
        <v>0</v>
      </c>
    </row>
    <row r="55" spans="1:14" ht="18.75" hidden="1" outlineLevel="1" x14ac:dyDescent="0.25">
      <c r="A55" s="157" t="str">
        <f>'F4.2'!A55</f>
        <v>E3</v>
      </c>
      <c r="B55" s="158" t="str">
        <f>'F4.2'!B55</f>
        <v>Generator &amp; its auxilliaries</v>
      </c>
      <c r="C55" s="188">
        <f>'F4.2'!D55</f>
        <v>0</v>
      </c>
      <c r="D55" s="189" t="str">
        <f>IF('F4.2'!F55=0,"-",'F4.2'!F55)</f>
        <v>-</v>
      </c>
      <c r="E55" s="38">
        <f>'F4.2'!H55</f>
        <v>0</v>
      </c>
      <c r="F55" s="104">
        <f>'F4.2'!S55</f>
        <v>0</v>
      </c>
      <c r="G55" s="104">
        <f>'F4.2'!AS55</f>
        <v>0</v>
      </c>
      <c r="H55" s="104">
        <f t="shared" si="0"/>
        <v>0</v>
      </c>
      <c r="I55" s="104">
        <f>'F4.2'!U55</f>
        <v>0</v>
      </c>
      <c r="J55" s="104">
        <f>'F4.2'!AT55</f>
        <v>0</v>
      </c>
      <c r="K55" s="104"/>
      <c r="L55" s="104"/>
      <c r="M55" s="104">
        <f t="shared" si="1"/>
        <v>0</v>
      </c>
      <c r="N55" s="197">
        <f t="shared" si="2"/>
        <v>0</v>
      </c>
    </row>
    <row r="56" spans="1:14" ht="18.75" hidden="1" outlineLevel="1" x14ac:dyDescent="0.25">
      <c r="A56" s="157" t="str">
        <f>'F4.2'!A56</f>
        <v>E4</v>
      </c>
      <c r="B56" s="158" t="str">
        <f>'F4.2'!B56</f>
        <v>Electrical auxilliaries</v>
      </c>
      <c r="C56" s="188">
        <f>'F4.2'!D56</f>
        <v>0</v>
      </c>
      <c r="D56" s="189" t="str">
        <f>IF('F4.2'!F56=0,"-",'F4.2'!F56)</f>
        <v>-</v>
      </c>
      <c r="E56" s="38">
        <f>'F4.2'!H56</f>
        <v>1.6</v>
      </c>
      <c r="F56" s="104">
        <f>'F4.2'!S56</f>
        <v>0</v>
      </c>
      <c r="G56" s="104">
        <f>'F4.2'!AS56</f>
        <v>0</v>
      </c>
      <c r="H56" s="104">
        <f t="shared" si="0"/>
        <v>0</v>
      </c>
      <c r="I56" s="104">
        <f>'F4.2'!U56</f>
        <v>0</v>
      </c>
      <c r="J56" s="104">
        <f>'F4.2'!AT56</f>
        <v>0</v>
      </c>
      <c r="K56" s="104"/>
      <c r="L56" s="104"/>
      <c r="M56" s="104">
        <f t="shared" si="1"/>
        <v>0</v>
      </c>
      <c r="N56" s="197">
        <f t="shared" si="2"/>
        <v>0</v>
      </c>
    </row>
    <row r="57" spans="1:14" ht="15.75" hidden="1" outlineLevel="1" x14ac:dyDescent="0.25">
      <c r="A57" s="122" t="str">
        <f>'F4.2'!A57</f>
        <v>i</v>
      </c>
      <c r="B57" s="141" t="str">
        <f>'F4.2'!B57</f>
        <v>Procurement of HT Motors of BOP</v>
      </c>
      <c r="C57" s="188">
        <f>'F4.2'!D57</f>
        <v>0</v>
      </c>
      <c r="D57" s="189" t="str">
        <f>IF('F4.2'!F57=0,"-",'F4.2'!F57)</f>
        <v>-</v>
      </c>
      <c r="E57" s="38">
        <f>'F4.2'!H57</f>
        <v>0</v>
      </c>
      <c r="F57" s="104">
        <f>'F4.2'!S57</f>
        <v>0</v>
      </c>
      <c r="G57" s="104">
        <f>'F4.2'!AS57</f>
        <v>0.293348</v>
      </c>
      <c r="H57" s="104">
        <f t="shared" si="0"/>
        <v>-0.293348</v>
      </c>
      <c r="I57" s="104">
        <f>'F4.2'!U57</f>
        <v>0</v>
      </c>
      <c r="J57" s="104">
        <f>'F4.2'!AT57</f>
        <v>0</v>
      </c>
      <c r="K57" s="104"/>
      <c r="L57" s="104"/>
      <c r="M57" s="104">
        <f t="shared" si="1"/>
        <v>0</v>
      </c>
      <c r="N57" s="197">
        <f t="shared" si="2"/>
        <v>-0.293348</v>
      </c>
    </row>
    <row r="58" spans="1:14" ht="15.75" hidden="1" outlineLevel="1" x14ac:dyDescent="0.25">
      <c r="A58" s="122" t="str">
        <f>'F4.2'!A58</f>
        <v>ii</v>
      </c>
      <c r="B58" s="141">
        <f>'F4.2'!B58</f>
        <v>0</v>
      </c>
      <c r="C58" s="188">
        <f>'F4.2'!D58</f>
        <v>0</v>
      </c>
      <c r="D58" s="189" t="str">
        <f>IF('F4.2'!F58=0,"-",'F4.2'!F58)</f>
        <v>-</v>
      </c>
      <c r="E58" s="38">
        <f>'F4.2'!H58</f>
        <v>0</v>
      </c>
      <c r="F58" s="104">
        <f>'F4.2'!S58</f>
        <v>0</v>
      </c>
      <c r="G58" s="104">
        <f>'F4.2'!AS58</f>
        <v>0.84594223599999996</v>
      </c>
      <c r="H58" s="104">
        <f t="shared" si="0"/>
        <v>-0.84594223599999996</v>
      </c>
      <c r="I58" s="104">
        <f>'F4.2'!U58</f>
        <v>0</v>
      </c>
      <c r="J58" s="104">
        <f>'F4.2'!AT58</f>
        <v>0</v>
      </c>
      <c r="K58" s="104"/>
      <c r="L58" s="104"/>
      <c r="M58" s="104">
        <f t="shared" si="1"/>
        <v>0</v>
      </c>
      <c r="N58" s="197">
        <f t="shared" si="2"/>
        <v>-0.84594223599999996</v>
      </c>
    </row>
    <row r="59" spans="1:14" ht="31.5" hidden="1" outlineLevel="1" x14ac:dyDescent="0.25">
      <c r="A59" s="122" t="str">
        <f>'F4.2'!A59</f>
        <v>iii</v>
      </c>
      <c r="B59" s="141" t="str">
        <f>'F4.2'!B59</f>
        <v>Supply of Schneider make Differential Protection Relays for 3X660 MW, Koradi (OEM)</v>
      </c>
      <c r="C59" s="188">
        <f>'F4.2'!D59</f>
        <v>0</v>
      </c>
      <c r="D59" s="189" t="str">
        <f>IF('F4.2'!F59=0,"-",'F4.2'!F59)</f>
        <v>-</v>
      </c>
      <c r="E59" s="38">
        <f>'F4.2'!H59</f>
        <v>0</v>
      </c>
      <c r="F59" s="104">
        <f>'F4.2'!S59</f>
        <v>0</v>
      </c>
      <c r="G59" s="104">
        <f>'F4.2'!AS59</f>
        <v>0.10502</v>
      </c>
      <c r="H59" s="104">
        <f t="shared" si="0"/>
        <v>-0.10502</v>
      </c>
      <c r="I59" s="104">
        <f>'F4.2'!U59</f>
        <v>0</v>
      </c>
      <c r="J59" s="104">
        <f>'F4.2'!AT59</f>
        <v>0</v>
      </c>
      <c r="K59" s="104"/>
      <c r="L59" s="104"/>
      <c r="M59" s="104">
        <f t="shared" si="1"/>
        <v>0</v>
      </c>
      <c r="N59" s="197">
        <f t="shared" si="2"/>
        <v>-0.10502</v>
      </c>
    </row>
    <row r="60" spans="1:14" ht="31.5" hidden="1" outlineLevel="1" x14ac:dyDescent="0.25">
      <c r="A60" s="122" t="str">
        <f>'F4.2'!A60</f>
        <v>iv</v>
      </c>
      <c r="B60" s="141" t="str">
        <f>'F4.2'!B60</f>
        <v>Supply of Professional Large Format Display for display of DCS parameters PCR</v>
      </c>
      <c r="C60" s="188">
        <f>'F4.2'!D60</f>
        <v>0</v>
      </c>
      <c r="D60" s="189" t="str">
        <f>IF('F4.2'!F60=0,"-",'F4.2'!F60)</f>
        <v>-</v>
      </c>
      <c r="E60" s="38">
        <f>'F4.2'!H60</f>
        <v>0</v>
      </c>
      <c r="F60" s="104">
        <f>'F4.2'!S60</f>
        <v>0.14885320199999999</v>
      </c>
      <c r="G60" s="104">
        <f>'F4.2'!AS60</f>
        <v>0.14885320199999999</v>
      </c>
      <c r="H60" s="104">
        <f t="shared" si="0"/>
        <v>0</v>
      </c>
      <c r="I60" s="104">
        <f>'F4.2'!U60</f>
        <v>0</v>
      </c>
      <c r="J60" s="104">
        <f>'F4.2'!AT60</f>
        <v>0</v>
      </c>
      <c r="K60" s="104"/>
      <c r="L60" s="104"/>
      <c r="M60" s="104">
        <f t="shared" si="1"/>
        <v>0</v>
      </c>
      <c r="N60" s="197">
        <f t="shared" si="2"/>
        <v>0</v>
      </c>
    </row>
    <row r="61" spans="1:14" ht="31.5" hidden="1" outlineLevel="1" x14ac:dyDescent="0.25">
      <c r="A61" s="122" t="str">
        <f>'F4.2'!A61</f>
        <v>v</v>
      </c>
      <c r="B61" s="141" t="str">
        <f>'F4.2'!B61</f>
        <v>Procurement of ABT Energy meter with software for 3X660 MW, TPS, Koradi</v>
      </c>
      <c r="C61" s="188">
        <f>'F4.2'!D61</f>
        <v>0</v>
      </c>
      <c r="D61" s="189" t="str">
        <f>IF('F4.2'!F61=0,"-",'F4.2'!F61)</f>
        <v>-</v>
      </c>
      <c r="E61" s="38">
        <f>'F4.2'!H61</f>
        <v>0</v>
      </c>
      <c r="F61" s="104">
        <f>'F4.2'!S61</f>
        <v>0</v>
      </c>
      <c r="G61" s="104">
        <f>'F4.2'!AS61</f>
        <v>0.18337200000000001</v>
      </c>
      <c r="H61" s="104">
        <f t="shared" si="0"/>
        <v>-0.18337200000000001</v>
      </c>
      <c r="I61" s="104">
        <f>'F4.2'!U61</f>
        <v>0</v>
      </c>
      <c r="J61" s="104">
        <f>'F4.2'!AT61</f>
        <v>0</v>
      </c>
      <c r="K61" s="104"/>
      <c r="L61" s="104"/>
      <c r="M61" s="104">
        <f t="shared" si="1"/>
        <v>0</v>
      </c>
      <c r="N61" s="197">
        <f t="shared" si="2"/>
        <v>-0.18337200000000001</v>
      </c>
    </row>
    <row r="62" spans="1:14" ht="18.75" hidden="1" outlineLevel="1" x14ac:dyDescent="0.25">
      <c r="A62" s="157" t="str">
        <f>'F4.2'!A62</f>
        <v>E5</v>
      </c>
      <c r="B62" s="158" t="str">
        <f>'F4.2'!B62</f>
        <v>Outdoor Plant i.e. CHP, AHP, WTP etc</v>
      </c>
      <c r="C62" s="188">
        <f>'F4.2'!D62</f>
        <v>0</v>
      </c>
      <c r="D62" s="189" t="str">
        <f>IF('F4.2'!F62=0,"-",'F4.2'!F62)</f>
        <v>-</v>
      </c>
      <c r="E62" s="38">
        <f>'F4.2'!H62</f>
        <v>19.05</v>
      </c>
      <c r="F62" s="104">
        <f>'F4.2'!S62</f>
        <v>0</v>
      </c>
      <c r="G62" s="104">
        <f>'F4.2'!AS62</f>
        <v>0</v>
      </c>
      <c r="H62" s="104">
        <f t="shared" si="0"/>
        <v>0</v>
      </c>
      <c r="I62" s="104">
        <f>'F4.2'!U62</f>
        <v>0</v>
      </c>
      <c r="J62" s="104">
        <f>'F4.2'!AT62</f>
        <v>0</v>
      </c>
      <c r="K62" s="104"/>
      <c r="L62" s="104"/>
      <c r="M62" s="104">
        <f t="shared" si="1"/>
        <v>0</v>
      </c>
      <c r="N62" s="197">
        <f t="shared" si="2"/>
        <v>0</v>
      </c>
    </row>
    <row r="63" spans="1:14" ht="47.25" hidden="1" outlineLevel="1" x14ac:dyDescent="0.25">
      <c r="A63" s="122" t="str">
        <f>'F4.2'!A63</f>
        <v>i</v>
      </c>
      <c r="B63" s="141" t="str">
        <f>'F4.2'!B63</f>
        <v>Procurement of Forced Lubrication system for Premium make Gear box B3-450 installed for bunker conveyor BCN 7A/B at CHP 3X660MW Units at KTPS, Koradi.</v>
      </c>
      <c r="C63" s="188">
        <f>'F4.2'!D63</f>
        <v>0</v>
      </c>
      <c r="D63" s="189" t="str">
        <f>IF('F4.2'!F63=0,"-",'F4.2'!F63)</f>
        <v>-</v>
      </c>
      <c r="E63" s="38">
        <f>'F4.2'!H63</f>
        <v>0</v>
      </c>
      <c r="F63" s="104">
        <f>'F4.2'!S63</f>
        <v>0</v>
      </c>
      <c r="G63" s="104">
        <f>'F4.2'!AS63</f>
        <v>0.15314040000000001</v>
      </c>
      <c r="H63" s="104">
        <f t="shared" si="0"/>
        <v>-0.15314040000000001</v>
      </c>
      <c r="I63" s="104">
        <f>'F4.2'!U63</f>
        <v>0</v>
      </c>
      <c r="J63" s="104">
        <f>'F4.2'!AT63</f>
        <v>0</v>
      </c>
      <c r="K63" s="104"/>
      <c r="L63" s="104"/>
      <c r="M63" s="104">
        <f t="shared" si="1"/>
        <v>0</v>
      </c>
      <c r="N63" s="197">
        <f t="shared" si="2"/>
        <v>-0.15314040000000001</v>
      </c>
    </row>
    <row r="64" spans="1:14" ht="47.25" hidden="1" outlineLevel="1" x14ac:dyDescent="0.25">
      <c r="A64" s="122" t="str">
        <f>'F4.2'!A64</f>
        <v>ii</v>
      </c>
      <c r="B64" s="141" t="str">
        <f>'F4.2'!B64</f>
        <v>Procurement of rotary spares for travel drive of Stacker and conveyor drive system in Coal Handling Plant of 3x660 MW Units at KTPS, Koradi.</v>
      </c>
      <c r="C64" s="188">
        <f>'F4.2'!D64</f>
        <v>0</v>
      </c>
      <c r="D64" s="189" t="str">
        <f>IF('F4.2'!F64=0,"-",'F4.2'!F64)</f>
        <v>-</v>
      </c>
      <c r="E64" s="38">
        <f>'F4.2'!H64</f>
        <v>0</v>
      </c>
      <c r="F64" s="104">
        <f>'F4.2'!S64</f>
        <v>0</v>
      </c>
      <c r="G64" s="104">
        <f>'F4.2'!AS64</f>
        <v>0.35199399999999997</v>
      </c>
      <c r="H64" s="104">
        <f t="shared" si="0"/>
        <v>-0.35199399999999997</v>
      </c>
      <c r="I64" s="104">
        <f>'F4.2'!U64</f>
        <v>0</v>
      </c>
      <c r="J64" s="104">
        <f>'F4.2'!AT64</f>
        <v>0</v>
      </c>
      <c r="K64" s="104"/>
      <c r="L64" s="104"/>
      <c r="M64" s="104">
        <f t="shared" si="1"/>
        <v>0</v>
      </c>
      <c r="N64" s="197">
        <f t="shared" si="2"/>
        <v>-0.35199399999999997</v>
      </c>
    </row>
    <row r="65" spans="1:14" ht="47.25" hidden="1" outlineLevel="1" x14ac:dyDescent="0.25">
      <c r="A65" s="122" t="str">
        <f>'F4.2'!A65</f>
        <v>iii</v>
      </c>
      <c r="B65" s="141" t="str">
        <f>'F4.2'!B65</f>
        <v>Procurement of Complete assembly of Dome Valve ( 100NB, 200NB, 300NB) with power cylinder for dry Ash evacuation system of 3X660MW KTPS, Koradi.</v>
      </c>
      <c r="C65" s="188">
        <f>'F4.2'!D65</f>
        <v>0</v>
      </c>
      <c r="D65" s="189" t="str">
        <f>IF('F4.2'!F65=0,"-",'F4.2'!F65)</f>
        <v>-</v>
      </c>
      <c r="E65" s="38">
        <f>'F4.2'!H65</f>
        <v>0</v>
      </c>
      <c r="F65" s="104">
        <f>'F4.2'!S65</f>
        <v>0.22249962000000001</v>
      </c>
      <c r="G65" s="104">
        <f>'F4.2'!AS65</f>
        <v>0.22249962000000001</v>
      </c>
      <c r="H65" s="104">
        <f t="shared" si="0"/>
        <v>0</v>
      </c>
      <c r="I65" s="104">
        <f>'F4.2'!U65</f>
        <v>0</v>
      </c>
      <c r="J65" s="104">
        <f>'F4.2'!AT65</f>
        <v>0</v>
      </c>
      <c r="K65" s="104"/>
      <c r="L65" s="104"/>
      <c r="M65" s="104">
        <f t="shared" si="1"/>
        <v>0</v>
      </c>
      <c r="N65" s="197">
        <f t="shared" si="2"/>
        <v>0</v>
      </c>
    </row>
    <row r="66" spans="1:14" ht="47.25" hidden="1" outlineLevel="1" x14ac:dyDescent="0.25">
      <c r="A66" s="122" t="str">
        <f>'F4.2'!A66</f>
        <v>iv</v>
      </c>
      <c r="B66" s="141" t="str">
        <f>'F4.2'!B66</f>
        <v>Procurement of Modified Apron Pans for M/s. ELECON Engineering Company ltd make Apron Feeder in CHP 3x660MW Units at KTPS, Koradi.</v>
      </c>
      <c r="C66" s="188">
        <f>'F4.2'!D66</f>
        <v>0</v>
      </c>
      <c r="D66" s="189" t="str">
        <f>IF('F4.2'!F66=0,"-",'F4.2'!F66)</f>
        <v>-</v>
      </c>
      <c r="E66" s="38">
        <f>'F4.2'!H66</f>
        <v>0</v>
      </c>
      <c r="F66" s="104">
        <f>'F4.2'!S66</f>
        <v>3.3232903</v>
      </c>
      <c r="G66" s="104">
        <f>'F4.2'!AS66</f>
        <v>3.3232903</v>
      </c>
      <c r="H66" s="104">
        <f t="shared" si="0"/>
        <v>0</v>
      </c>
      <c r="I66" s="104">
        <f>'F4.2'!U66</f>
        <v>0</v>
      </c>
      <c r="J66" s="104">
        <f>'F4.2'!AT66</f>
        <v>0</v>
      </c>
      <c r="K66" s="104"/>
      <c r="L66" s="104"/>
      <c r="M66" s="104">
        <f t="shared" si="1"/>
        <v>0</v>
      </c>
      <c r="N66" s="197">
        <f t="shared" si="2"/>
        <v>0</v>
      </c>
    </row>
    <row r="67" spans="1:14" ht="47.25" hidden="1" outlineLevel="1" x14ac:dyDescent="0.25">
      <c r="A67" s="122" t="str">
        <f>'F4.2'!A67</f>
        <v>v</v>
      </c>
      <c r="B67" s="141" t="str">
        <f>'F4.2'!B67</f>
        <v>Procurement of Single Roll Clinker Grinder with Feed Sump and Jet Pump Complete Assembly with Drive, Driven Sprocket and Chain at AHP, 3X660 MW, KTPS, Koradi.</v>
      </c>
      <c r="C67" s="188">
        <f>'F4.2'!D67</f>
        <v>0</v>
      </c>
      <c r="D67" s="189" t="str">
        <f>IF('F4.2'!F67=0,"-",'F4.2'!F67)</f>
        <v>-</v>
      </c>
      <c r="E67" s="38">
        <f>'F4.2'!H67</f>
        <v>0</v>
      </c>
      <c r="F67" s="104">
        <f>'F4.2'!S67</f>
        <v>0.56356799999999996</v>
      </c>
      <c r="G67" s="104">
        <f>'F4.2'!AS67</f>
        <v>0.56356799999999996</v>
      </c>
      <c r="H67" s="104">
        <f t="shared" si="0"/>
        <v>0</v>
      </c>
      <c r="I67" s="104">
        <f>'F4.2'!U67</f>
        <v>0</v>
      </c>
      <c r="J67" s="104">
        <f>'F4.2'!AT67</f>
        <v>0</v>
      </c>
      <c r="K67" s="104"/>
      <c r="L67" s="104"/>
      <c r="M67" s="104">
        <f t="shared" si="1"/>
        <v>0</v>
      </c>
      <c r="N67" s="197">
        <f t="shared" si="2"/>
        <v>0</v>
      </c>
    </row>
    <row r="68" spans="1:14" ht="47.25" hidden="1" outlineLevel="1" x14ac:dyDescent="0.25">
      <c r="A68" s="122" t="str">
        <f>'F4.2'!A68</f>
        <v>vi</v>
      </c>
      <c r="B68" s="141" t="str">
        <f>'F4.2'!B68</f>
        <v>Procurement of spares of Dome Valve (100NB, 200NB, 300NB) for Ash Evacuation System of 3X660MW Unit KTPS, Koradi.</v>
      </c>
      <c r="C68" s="188">
        <f>'F4.2'!D68</f>
        <v>0</v>
      </c>
      <c r="D68" s="189" t="str">
        <f>IF('F4.2'!F68=0,"-",'F4.2'!F68)</f>
        <v>-</v>
      </c>
      <c r="E68" s="38">
        <f>'F4.2'!H68</f>
        <v>0</v>
      </c>
      <c r="F68" s="104">
        <f>'F4.2'!S68</f>
        <v>0.16430733</v>
      </c>
      <c r="G68" s="104">
        <f>'F4.2'!AS68</f>
        <v>0.16430733</v>
      </c>
      <c r="H68" s="104">
        <f t="shared" si="0"/>
        <v>0</v>
      </c>
      <c r="I68" s="104">
        <f>'F4.2'!U68</f>
        <v>0</v>
      </c>
      <c r="J68" s="104">
        <f>'F4.2'!AT68</f>
        <v>0</v>
      </c>
      <c r="K68" s="104"/>
      <c r="L68" s="104"/>
      <c r="M68" s="104">
        <f t="shared" si="1"/>
        <v>0</v>
      </c>
      <c r="N68" s="197">
        <f t="shared" si="2"/>
        <v>0</v>
      </c>
    </row>
    <row r="69" spans="1:14" ht="15.75" hidden="1" outlineLevel="1" x14ac:dyDescent="0.25">
      <c r="A69" s="122" t="str">
        <f>'F4.2'!A69</f>
        <v>vii</v>
      </c>
      <c r="B69" s="141">
        <f>'F4.2'!B69</f>
        <v>0</v>
      </c>
      <c r="C69" s="188">
        <f>'F4.2'!D69</f>
        <v>0</v>
      </c>
      <c r="D69" s="189" t="str">
        <f>IF('F4.2'!F69=0,"-",'F4.2'!F69)</f>
        <v>-</v>
      </c>
      <c r="E69" s="38">
        <f>'F4.2'!H69</f>
        <v>0</v>
      </c>
      <c r="F69" s="104">
        <f>'F4.2'!S69</f>
        <v>0.1006363</v>
      </c>
      <c r="G69" s="104">
        <f>'F4.2'!AS69</f>
        <v>0.1006363</v>
      </c>
      <c r="H69" s="104">
        <f t="shared" si="0"/>
        <v>0</v>
      </c>
      <c r="I69" s="104">
        <f>'F4.2'!U69</f>
        <v>0</v>
      </c>
      <c r="J69" s="104">
        <f>'F4.2'!AT69</f>
        <v>0</v>
      </c>
      <c r="K69" s="104"/>
      <c r="L69" s="104"/>
      <c r="M69" s="104">
        <f t="shared" si="1"/>
        <v>0</v>
      </c>
      <c r="N69" s="197">
        <f t="shared" si="2"/>
        <v>0</v>
      </c>
    </row>
    <row r="70" spans="1:14" ht="15.75" hidden="1" outlineLevel="1" x14ac:dyDescent="0.25">
      <c r="A70" s="122" t="str">
        <f>'F4.2'!A70</f>
        <v>viii</v>
      </c>
      <c r="B70" s="141">
        <f>'F4.2'!B70</f>
        <v>0</v>
      </c>
      <c r="C70" s="188">
        <f>'F4.2'!D70</f>
        <v>0</v>
      </c>
      <c r="D70" s="189" t="str">
        <f>IF('F4.2'!F70=0,"-",'F4.2'!F70)</f>
        <v>-</v>
      </c>
      <c r="E70" s="38">
        <f>'F4.2'!H70</f>
        <v>0</v>
      </c>
      <c r="F70" s="104">
        <f>'F4.2'!S70</f>
        <v>7.0800000000000004E-3</v>
      </c>
      <c r="G70" s="104">
        <f>'F4.2'!AS70</f>
        <v>7.0800000000000004E-3</v>
      </c>
      <c r="H70" s="104">
        <f t="shared" si="0"/>
        <v>0</v>
      </c>
      <c r="I70" s="104">
        <f>'F4.2'!U70</f>
        <v>0</v>
      </c>
      <c r="J70" s="104">
        <f>'F4.2'!AT70</f>
        <v>0</v>
      </c>
      <c r="K70" s="104"/>
      <c r="L70" s="104"/>
      <c r="M70" s="104">
        <f t="shared" si="1"/>
        <v>0</v>
      </c>
      <c r="N70" s="197">
        <f t="shared" si="2"/>
        <v>0</v>
      </c>
    </row>
    <row r="71" spans="1:14" ht="31.5" hidden="1" outlineLevel="1" x14ac:dyDescent="0.25">
      <c r="A71" s="122" t="str">
        <f>'F4.2'!A71</f>
        <v>ix</v>
      </c>
      <c r="B71" s="141" t="str">
        <f>'F4.2'!B71</f>
        <v>Procurement of Hydraulic Motor for Apron feeder in Coal Handling Plant 3X660 MW, KTPS, Koradi.</v>
      </c>
      <c r="C71" s="188">
        <f>'F4.2'!D71</f>
        <v>0</v>
      </c>
      <c r="D71" s="189" t="str">
        <f>IF('F4.2'!F71=0,"-",'F4.2'!F71)</f>
        <v>-</v>
      </c>
      <c r="E71" s="38">
        <f>'F4.2'!H71</f>
        <v>0</v>
      </c>
      <c r="F71" s="104">
        <f>'F4.2'!S71</f>
        <v>0.79649999999999999</v>
      </c>
      <c r="G71" s="104">
        <f>'F4.2'!AS71</f>
        <v>0.79649999999999999</v>
      </c>
      <c r="H71" s="104">
        <f t="shared" si="0"/>
        <v>0</v>
      </c>
      <c r="I71" s="104">
        <f>'F4.2'!U71</f>
        <v>0</v>
      </c>
      <c r="J71" s="104">
        <f>'F4.2'!AT71</f>
        <v>0</v>
      </c>
      <c r="K71" s="104"/>
      <c r="L71" s="104"/>
      <c r="M71" s="104">
        <f t="shared" si="1"/>
        <v>0</v>
      </c>
      <c r="N71" s="197">
        <f t="shared" si="2"/>
        <v>0</v>
      </c>
    </row>
    <row r="72" spans="1:14" ht="47.25" hidden="1" outlineLevel="1" x14ac:dyDescent="0.25">
      <c r="A72" s="122" t="str">
        <f>'F4.2'!A72</f>
        <v>x</v>
      </c>
      <c r="B72" s="141" t="str">
        <f>'F4.2'!B72</f>
        <v>Procurement of Peristaltic Hose Pump (Model no: RP2 – 40) Spares for HCSD System of Ash Handling Plant, 3X660 MW, KTPS, Koradi.</v>
      </c>
      <c r="C72" s="188">
        <f>'F4.2'!D72</f>
        <v>0</v>
      </c>
      <c r="D72" s="189" t="str">
        <f>IF('F4.2'!F72=0,"-",'F4.2'!F72)</f>
        <v>-</v>
      </c>
      <c r="E72" s="38">
        <f>'F4.2'!H72</f>
        <v>0</v>
      </c>
      <c r="F72" s="104">
        <f>'F4.2'!S72</f>
        <v>0.20621735800000002</v>
      </c>
      <c r="G72" s="104">
        <f>'F4.2'!AS72</f>
        <v>0.20621735800000002</v>
      </c>
      <c r="H72" s="104">
        <f t="shared" si="0"/>
        <v>0</v>
      </c>
      <c r="I72" s="104">
        <f>'F4.2'!U72</f>
        <v>0</v>
      </c>
      <c r="J72" s="104">
        <f>'F4.2'!AT72</f>
        <v>0</v>
      </c>
      <c r="K72" s="104"/>
      <c r="L72" s="104"/>
      <c r="M72" s="104">
        <f t="shared" si="1"/>
        <v>0</v>
      </c>
      <c r="N72" s="197">
        <f t="shared" si="2"/>
        <v>0</v>
      </c>
    </row>
    <row r="73" spans="1:14" ht="47.25" hidden="1" outlineLevel="1" x14ac:dyDescent="0.25">
      <c r="A73" s="122" t="str">
        <f>'F4.2'!A73</f>
        <v>xi</v>
      </c>
      <c r="B73" s="141" t="str">
        <f>'F4.2'!B73</f>
        <v>Procurement of spares for HP Water Pump, Mather &amp; Platt make,     model 10/12 EME for AHP at 3X660 MW, KTPS, Koradi</v>
      </c>
      <c r="C73" s="188">
        <f>'F4.2'!D73</f>
        <v>0</v>
      </c>
      <c r="D73" s="189" t="str">
        <f>IF('F4.2'!F73=0,"-",'F4.2'!F73)</f>
        <v>-</v>
      </c>
      <c r="E73" s="38">
        <f>'F4.2'!H73</f>
        <v>0</v>
      </c>
      <c r="F73" s="104">
        <f>'F4.2'!S73</f>
        <v>0.282464614</v>
      </c>
      <c r="G73" s="104">
        <f>'F4.2'!AS73</f>
        <v>0.282464614</v>
      </c>
      <c r="H73" s="104">
        <f t="shared" si="0"/>
        <v>0</v>
      </c>
      <c r="I73" s="104">
        <f>'F4.2'!U73</f>
        <v>0</v>
      </c>
      <c r="J73" s="104">
        <f>'F4.2'!AT73</f>
        <v>0</v>
      </c>
      <c r="K73" s="104"/>
      <c r="L73" s="104"/>
      <c r="M73" s="104">
        <f t="shared" si="1"/>
        <v>0</v>
      </c>
      <c r="N73" s="197">
        <f t="shared" si="2"/>
        <v>0</v>
      </c>
    </row>
    <row r="74" spans="1:14" ht="47.25" hidden="1" outlineLevel="1" x14ac:dyDescent="0.25">
      <c r="A74" s="122" t="str">
        <f>'F4.2'!A74</f>
        <v>xii</v>
      </c>
      <c r="B74" s="141" t="str">
        <f>'F4.2'!B74</f>
        <v>Procurement of Rotor shaft assembly for M/s. ELECON Engineering Company ltd make Impact Crusher in CHP 3x660MW Units at KTPS, Koradi.</v>
      </c>
      <c r="C74" s="188">
        <f>'F4.2'!D74</f>
        <v>0</v>
      </c>
      <c r="D74" s="189" t="str">
        <f>IF('F4.2'!F74=0,"-",'F4.2'!F74)</f>
        <v>-</v>
      </c>
      <c r="E74" s="38">
        <f>'F4.2'!H74</f>
        <v>0</v>
      </c>
      <c r="F74" s="104">
        <f>'F4.2'!S74</f>
        <v>0.76368656000000001</v>
      </c>
      <c r="G74" s="104">
        <f>'F4.2'!AS74</f>
        <v>0.76368656000000001</v>
      </c>
      <c r="H74" s="104">
        <f t="shared" ref="H74:H120" si="3">F74-G74</f>
        <v>0</v>
      </c>
      <c r="I74" s="104">
        <f>'F4.2'!U74</f>
        <v>0</v>
      </c>
      <c r="J74" s="104">
        <f>'F4.2'!AT74</f>
        <v>0</v>
      </c>
      <c r="K74" s="104"/>
      <c r="L74" s="104"/>
      <c r="M74" s="104">
        <f t="shared" ref="M74:M120" si="4">SUM(J74:L74)</f>
        <v>0</v>
      </c>
      <c r="N74" s="197">
        <f t="shared" ref="N74:N120" si="5">H74+I74-M74</f>
        <v>0</v>
      </c>
    </row>
    <row r="75" spans="1:14" ht="31.5" hidden="1" outlineLevel="1" x14ac:dyDescent="0.25">
      <c r="A75" s="122" t="str">
        <f>'F4.2'!A75</f>
        <v>xiii</v>
      </c>
      <c r="B75" s="141" t="str">
        <f>'F4.2'!B75</f>
        <v>Procurement of Sam Turbo Make Pumps Spare parts for Ash Handling Plant of 3X660 MW Units at KTPS, Koradi</v>
      </c>
      <c r="C75" s="188">
        <f>'F4.2'!D75</f>
        <v>0</v>
      </c>
      <c r="D75" s="189" t="str">
        <f>IF('F4.2'!F75=0,"-",'F4.2'!F75)</f>
        <v>-</v>
      </c>
      <c r="E75" s="38">
        <f>'F4.2'!H75</f>
        <v>0</v>
      </c>
      <c r="F75" s="104">
        <f>'F4.2'!S75</f>
        <v>0.17166286</v>
      </c>
      <c r="G75" s="104">
        <f>'F4.2'!AS75</f>
        <v>0.17166286</v>
      </c>
      <c r="H75" s="104">
        <f t="shared" si="3"/>
        <v>0</v>
      </c>
      <c r="I75" s="104">
        <f>'F4.2'!U75</f>
        <v>0</v>
      </c>
      <c r="J75" s="104">
        <f>'F4.2'!AT75</f>
        <v>0</v>
      </c>
      <c r="K75" s="104"/>
      <c r="L75" s="104"/>
      <c r="M75" s="104">
        <f t="shared" si="4"/>
        <v>0</v>
      </c>
      <c r="N75" s="197">
        <f t="shared" si="5"/>
        <v>0</v>
      </c>
    </row>
    <row r="76" spans="1:14" ht="47.25" hidden="1" outlineLevel="1" x14ac:dyDescent="0.25">
      <c r="A76" s="122" t="str">
        <f>'F4.2'!A76</f>
        <v>xiv</v>
      </c>
      <c r="B76" s="141" t="str">
        <f>'F4.2'!B76</f>
        <v>Procurement of Wagon Tippler Spares for M/s. ELECON Engineering Company ltd. make Wagon Tippler in CHP 3X660MW Units at KTPS, Koradi.</v>
      </c>
      <c r="C76" s="188">
        <f>'F4.2'!D76</f>
        <v>0</v>
      </c>
      <c r="D76" s="189" t="str">
        <f>IF('F4.2'!F76=0,"-",'F4.2'!F76)</f>
        <v>-</v>
      </c>
      <c r="E76" s="38">
        <f>'F4.2'!H76</f>
        <v>0</v>
      </c>
      <c r="F76" s="104">
        <f>'F4.2'!S76</f>
        <v>1.397486271</v>
      </c>
      <c r="G76" s="104">
        <f>'F4.2'!AS76</f>
        <v>1.397486271</v>
      </c>
      <c r="H76" s="104">
        <f t="shared" si="3"/>
        <v>0</v>
      </c>
      <c r="I76" s="104">
        <f>'F4.2'!U76</f>
        <v>0</v>
      </c>
      <c r="J76" s="104">
        <f>'F4.2'!AT76</f>
        <v>0</v>
      </c>
      <c r="K76" s="104"/>
      <c r="L76" s="104"/>
      <c r="M76" s="104">
        <f t="shared" si="4"/>
        <v>0</v>
      </c>
      <c r="N76" s="197">
        <f t="shared" si="5"/>
        <v>0</v>
      </c>
    </row>
    <row r="77" spans="1:14" ht="47.25" hidden="1" outlineLevel="1" x14ac:dyDescent="0.25">
      <c r="A77" s="122" t="str">
        <f>'F4.2'!A77</f>
        <v>xv</v>
      </c>
      <c r="B77" s="141" t="str">
        <f>'F4.2'!B77</f>
        <v>Procurement of Pneumatic Y Type Control Valve (Blow Valve Size 50mm &amp; 80mm) for Fly Ash Evacuation System of 3X660MW Unit KTPS, Koradi.</v>
      </c>
      <c r="C77" s="188">
        <f>'F4.2'!D77</f>
        <v>0</v>
      </c>
      <c r="D77" s="189" t="str">
        <f>IF('F4.2'!F77=0,"-",'F4.2'!F77)</f>
        <v>-</v>
      </c>
      <c r="E77" s="38">
        <f>'F4.2'!H77</f>
        <v>0</v>
      </c>
      <c r="F77" s="104">
        <f>'F4.2'!S77</f>
        <v>2.9204999999999998E-2</v>
      </c>
      <c r="G77" s="104">
        <f>'F4.2'!AS77</f>
        <v>2.9204999999999998E-2</v>
      </c>
      <c r="H77" s="104">
        <f t="shared" si="3"/>
        <v>0</v>
      </c>
      <c r="I77" s="104">
        <f>'F4.2'!U77</f>
        <v>0</v>
      </c>
      <c r="J77" s="104">
        <f>'F4.2'!AT77</f>
        <v>0</v>
      </c>
      <c r="K77" s="104"/>
      <c r="L77" s="104"/>
      <c r="M77" s="104">
        <f t="shared" si="4"/>
        <v>0</v>
      </c>
      <c r="N77" s="197">
        <f t="shared" si="5"/>
        <v>0</v>
      </c>
    </row>
    <row r="78" spans="1:14" ht="78.75" hidden="1" outlineLevel="1" x14ac:dyDescent="0.25">
      <c r="A78" s="122" t="str">
        <f>'F4.2'!A78</f>
        <v>xvi</v>
      </c>
      <c r="B78" s="141" t="str">
        <f>'F4.2'!B78</f>
        <v xml:space="preserve">Procurement of the various spares required for Warman make Ash Slurry Pump Model 10/8 EEM &amp; Over Flow Pump Model 8/6 EXU installed at AHP, 3X660 MW TPS Koradi through Limited Tender.
</v>
      </c>
      <c r="C78" s="188">
        <f>'F4.2'!D78</f>
        <v>0</v>
      </c>
      <c r="D78" s="189" t="str">
        <f>IF('F4.2'!F78=0,"-",'F4.2'!F78)</f>
        <v>-</v>
      </c>
      <c r="E78" s="38">
        <f>'F4.2'!H78</f>
        <v>0</v>
      </c>
      <c r="F78" s="104">
        <f>'F4.2'!S78</f>
        <v>0.20886353999999999</v>
      </c>
      <c r="G78" s="104">
        <f>'F4.2'!AS78</f>
        <v>0.20886353999999999</v>
      </c>
      <c r="H78" s="104">
        <f t="shared" si="3"/>
        <v>0</v>
      </c>
      <c r="I78" s="104">
        <f>'F4.2'!U78</f>
        <v>0</v>
      </c>
      <c r="J78" s="104">
        <f>'F4.2'!AT78</f>
        <v>0</v>
      </c>
      <c r="K78" s="104"/>
      <c r="L78" s="104"/>
      <c r="M78" s="104">
        <f t="shared" si="4"/>
        <v>0</v>
      </c>
      <c r="N78" s="197">
        <f t="shared" si="5"/>
        <v>0</v>
      </c>
    </row>
    <row r="79" spans="1:14" ht="15.75" hidden="1" outlineLevel="1" x14ac:dyDescent="0.25">
      <c r="A79" s="122" t="str">
        <f>'F4.2'!A79</f>
        <v>xvii</v>
      </c>
      <c r="B79" s="141">
        <f>'F4.2'!B79</f>
        <v>0</v>
      </c>
      <c r="C79" s="188">
        <f>'F4.2'!D79</f>
        <v>0</v>
      </c>
      <c r="D79" s="189" t="str">
        <f>IF('F4.2'!F79=0,"-",'F4.2'!F79)</f>
        <v>-</v>
      </c>
      <c r="E79" s="38">
        <f>'F4.2'!H79</f>
        <v>0</v>
      </c>
      <c r="F79" s="104">
        <f>'F4.2'!S79</f>
        <v>7.626103999999999E-3</v>
      </c>
      <c r="G79" s="104">
        <f>'F4.2'!AS79</f>
        <v>3.279692E-2</v>
      </c>
      <c r="H79" s="104">
        <f t="shared" si="3"/>
        <v>-2.5170816000000002E-2</v>
      </c>
      <c r="I79" s="104">
        <f>'F4.2'!U79</f>
        <v>0</v>
      </c>
      <c r="J79" s="104">
        <f>'F4.2'!AT79</f>
        <v>0</v>
      </c>
      <c r="K79" s="104"/>
      <c r="L79" s="104"/>
      <c r="M79" s="104">
        <f t="shared" si="4"/>
        <v>0</v>
      </c>
      <c r="N79" s="197">
        <f t="shared" si="5"/>
        <v>-2.5170816000000002E-2</v>
      </c>
    </row>
    <row r="80" spans="1:14" ht="47.25" hidden="1" outlineLevel="1" x14ac:dyDescent="0.25">
      <c r="A80" s="122" t="str">
        <f>'F4.2'!A80</f>
        <v>xviii</v>
      </c>
      <c r="B80" s="141" t="str">
        <f>'F4.2'!B80</f>
        <v>Procurement of Spares of Single Roll Clinker Grinder Ayems Engineers make, Model AE-1005-89-100 at AHP, 3X660 MW Koradi TPS.</v>
      </c>
      <c r="C80" s="188">
        <f>'F4.2'!D80</f>
        <v>0</v>
      </c>
      <c r="D80" s="189" t="str">
        <f>IF('F4.2'!F80=0,"-",'F4.2'!F80)</f>
        <v>-</v>
      </c>
      <c r="E80" s="38">
        <f>'F4.2'!H80</f>
        <v>0</v>
      </c>
      <c r="F80" s="104">
        <f>'F4.2'!S80</f>
        <v>0.82825568799999993</v>
      </c>
      <c r="G80" s="104">
        <f>'F4.2'!AS80</f>
        <v>0.82825568799999993</v>
      </c>
      <c r="H80" s="104">
        <f t="shared" si="3"/>
        <v>0</v>
      </c>
      <c r="I80" s="104">
        <f>'F4.2'!U80</f>
        <v>0</v>
      </c>
      <c r="J80" s="104">
        <f>'F4.2'!AT80</f>
        <v>0</v>
      </c>
      <c r="K80" s="104"/>
      <c r="L80" s="104"/>
      <c r="M80" s="104">
        <f t="shared" si="4"/>
        <v>0</v>
      </c>
      <c r="N80" s="197">
        <f t="shared" si="5"/>
        <v>0</v>
      </c>
    </row>
    <row r="81" spans="1:14" ht="31.5" hidden="1" outlineLevel="1" x14ac:dyDescent="0.25">
      <c r="A81" s="122" t="str">
        <f>'F4.2'!A81</f>
        <v>xix</v>
      </c>
      <c r="B81" s="141" t="str">
        <f>'F4.2'!B81</f>
        <v>Procurement of Hydraulic Motor for Bucket Wheel of Stacker Reclaimer in CHP, 3X660MW, KTPS, Koradi.</v>
      </c>
      <c r="C81" s="188">
        <f>'F4.2'!D81</f>
        <v>0</v>
      </c>
      <c r="D81" s="189" t="str">
        <f>IF('F4.2'!F81=0,"-",'F4.2'!F81)</f>
        <v>-</v>
      </c>
      <c r="E81" s="38">
        <f>'F4.2'!H81</f>
        <v>0</v>
      </c>
      <c r="F81" s="104">
        <f>'F4.2'!S81</f>
        <v>1.116752</v>
      </c>
      <c r="G81" s="104">
        <f>'F4.2'!AS81</f>
        <v>1.116752</v>
      </c>
      <c r="H81" s="104">
        <f t="shared" si="3"/>
        <v>0</v>
      </c>
      <c r="I81" s="104">
        <f>'F4.2'!U81</f>
        <v>0</v>
      </c>
      <c r="J81" s="104">
        <f>'F4.2'!AT81</f>
        <v>0</v>
      </c>
      <c r="K81" s="104"/>
      <c r="L81" s="104"/>
      <c r="M81" s="104">
        <f t="shared" si="4"/>
        <v>0</v>
      </c>
      <c r="N81" s="197">
        <f t="shared" si="5"/>
        <v>0</v>
      </c>
    </row>
    <row r="82" spans="1:14" ht="63" hidden="1" outlineLevel="1" x14ac:dyDescent="0.25">
      <c r="A82" s="122" t="str">
        <f>'F4.2'!A82</f>
        <v>xx</v>
      </c>
      <c r="B82" s="141" t="str">
        <f>'F4.2'!B82</f>
        <v>Procurement of Rotors, Maintenance Kits, Couplings and other spares required for Atlas Copco make Instrument Air Compressor of Ash Handling Plant of 3 X 660 MW Units at KTPS, Koradi.</v>
      </c>
      <c r="C82" s="188">
        <f>'F4.2'!D82</f>
        <v>0</v>
      </c>
      <c r="D82" s="189" t="str">
        <f>IF('F4.2'!F82=0,"-",'F4.2'!F82)</f>
        <v>-</v>
      </c>
      <c r="E82" s="38">
        <f>'F4.2'!H82</f>
        <v>0</v>
      </c>
      <c r="F82" s="104">
        <f>'F4.2'!S82</f>
        <v>0.62624821100000005</v>
      </c>
      <c r="G82" s="104">
        <f>'F4.2'!AS82</f>
        <v>0.62624821100000005</v>
      </c>
      <c r="H82" s="104">
        <f t="shared" si="3"/>
        <v>0</v>
      </c>
      <c r="I82" s="104">
        <f>'F4.2'!U82</f>
        <v>0</v>
      </c>
      <c r="J82" s="104">
        <f>'F4.2'!AT82</f>
        <v>0</v>
      </c>
      <c r="K82" s="104"/>
      <c r="L82" s="104"/>
      <c r="M82" s="104">
        <f t="shared" si="4"/>
        <v>0</v>
      </c>
      <c r="N82" s="197">
        <f t="shared" si="5"/>
        <v>0</v>
      </c>
    </row>
    <row r="83" spans="1:14" ht="15.75" hidden="1" outlineLevel="1" x14ac:dyDescent="0.25">
      <c r="A83" s="122" t="str">
        <f>'F4.2'!A83</f>
        <v>xxi</v>
      </c>
      <c r="B83" s="141" t="str">
        <f>'F4.2'!B83</f>
        <v>Procurement of spares of intermediate conveyor</v>
      </c>
      <c r="C83" s="188">
        <f>'F4.2'!D83</f>
        <v>0</v>
      </c>
      <c r="D83" s="189" t="str">
        <f>IF('F4.2'!F83=0,"-",'F4.2'!F83)</f>
        <v>-</v>
      </c>
      <c r="E83" s="38">
        <f>'F4.2'!H83</f>
        <v>0</v>
      </c>
      <c r="F83" s="104">
        <f>'F4.2'!S83</f>
        <v>0</v>
      </c>
      <c r="G83" s="104">
        <f>'F4.2'!AS83</f>
        <v>0.31859999999999999</v>
      </c>
      <c r="H83" s="104">
        <f t="shared" si="3"/>
        <v>-0.31859999999999999</v>
      </c>
      <c r="I83" s="104">
        <f>'F4.2'!U83</f>
        <v>0</v>
      </c>
      <c r="J83" s="104">
        <f>'F4.2'!AT83</f>
        <v>0</v>
      </c>
      <c r="K83" s="104"/>
      <c r="L83" s="104"/>
      <c r="M83" s="104">
        <f t="shared" si="4"/>
        <v>0</v>
      </c>
      <c r="N83" s="197">
        <f t="shared" si="5"/>
        <v>-0.31859999999999999</v>
      </c>
    </row>
    <row r="84" spans="1:14" ht="31.5" hidden="1" outlineLevel="1" x14ac:dyDescent="0.25">
      <c r="A84" s="122" t="str">
        <f>'F4.2'!A84</f>
        <v>xxii</v>
      </c>
      <c r="B84" s="141" t="str">
        <f>'F4.2'!B84</f>
        <v>Procurement of Hydraulic motor for wagon tippler drive in CHP, 3X660 MW, KTPS, Koradi.</v>
      </c>
      <c r="C84" s="188">
        <f>'F4.2'!D84</f>
        <v>0</v>
      </c>
      <c r="D84" s="189" t="str">
        <f>IF('F4.2'!F84=0,"-",'F4.2'!F84)</f>
        <v>-</v>
      </c>
      <c r="E84" s="38">
        <f>'F4.2'!H84</f>
        <v>0</v>
      </c>
      <c r="F84" s="104">
        <f>'F4.2'!S84</f>
        <v>0.46494360000000001</v>
      </c>
      <c r="G84" s="104">
        <f>'F4.2'!AS84</f>
        <v>0.46494360000000001</v>
      </c>
      <c r="H84" s="104">
        <f t="shared" si="3"/>
        <v>0</v>
      </c>
      <c r="I84" s="104">
        <f>'F4.2'!U84</f>
        <v>0</v>
      </c>
      <c r="J84" s="104">
        <f>'F4.2'!AT84</f>
        <v>0</v>
      </c>
      <c r="K84" s="104"/>
      <c r="L84" s="104"/>
      <c r="M84" s="104">
        <f t="shared" si="4"/>
        <v>0</v>
      </c>
      <c r="N84" s="197">
        <f t="shared" si="5"/>
        <v>0</v>
      </c>
    </row>
    <row r="85" spans="1:14" ht="31.5" hidden="1" outlineLevel="1" x14ac:dyDescent="0.25">
      <c r="A85" s="122" t="str">
        <f>'F4.2'!A85</f>
        <v>xxiii</v>
      </c>
      <c r="B85" s="141" t="str">
        <f>'F4.2'!B85</f>
        <v>Procurement of GEHO Pump (Model No. TZPM 400) Spares of Ash Handling Plant, 3 X 660 MW Units, KTPS, Koradi.</v>
      </c>
      <c r="C85" s="188">
        <f>'F4.2'!D85</f>
        <v>0</v>
      </c>
      <c r="D85" s="189" t="str">
        <f>IF('F4.2'!F85=0,"-",'F4.2'!F85)</f>
        <v>-</v>
      </c>
      <c r="E85" s="38">
        <f>'F4.2'!H85</f>
        <v>0</v>
      </c>
      <c r="F85" s="104">
        <f>'F4.2'!S85</f>
        <v>0</v>
      </c>
      <c r="G85" s="104">
        <f>'F4.2'!AS85</f>
        <v>0.83656205800000005</v>
      </c>
      <c r="H85" s="104">
        <f t="shared" si="3"/>
        <v>-0.83656205800000005</v>
      </c>
      <c r="I85" s="104">
        <f>'F4.2'!U85</f>
        <v>0</v>
      </c>
      <c r="J85" s="104">
        <f>'F4.2'!AT85</f>
        <v>0</v>
      </c>
      <c r="K85" s="104"/>
      <c r="L85" s="104"/>
      <c r="M85" s="104">
        <f t="shared" si="4"/>
        <v>0</v>
      </c>
      <c r="N85" s="197">
        <f t="shared" si="5"/>
        <v>-0.83656205800000005</v>
      </c>
    </row>
    <row r="86" spans="1:14" ht="31.5" hidden="1" outlineLevel="1" x14ac:dyDescent="0.25">
      <c r="A86" s="122" t="str">
        <f>'F4.2'!A86</f>
        <v>xxiv</v>
      </c>
      <c r="B86" s="141" t="str">
        <f>'F4.2'!B86</f>
        <v>Procurement of Beater Arms for Impact crushers installed at in Coal Handling Plant of 3x660 MW at KTPS, Koradi.</v>
      </c>
      <c r="C86" s="188">
        <f>'F4.2'!D86</f>
        <v>0</v>
      </c>
      <c r="D86" s="189" t="str">
        <f>IF('F4.2'!F86=0,"-",'F4.2'!F86)</f>
        <v>-</v>
      </c>
      <c r="E86" s="38">
        <f>'F4.2'!H86</f>
        <v>0</v>
      </c>
      <c r="F86" s="104">
        <f>'F4.2'!S86</f>
        <v>0</v>
      </c>
      <c r="G86" s="104">
        <f>'F4.2'!AS86</f>
        <v>1.0093247999999999</v>
      </c>
      <c r="H86" s="104">
        <f t="shared" si="3"/>
        <v>-1.0093247999999999</v>
      </c>
      <c r="I86" s="104">
        <f>'F4.2'!U86</f>
        <v>0</v>
      </c>
      <c r="J86" s="104">
        <f>'F4.2'!AT86</f>
        <v>0</v>
      </c>
      <c r="K86" s="104"/>
      <c r="L86" s="104"/>
      <c r="M86" s="104">
        <f t="shared" si="4"/>
        <v>0</v>
      </c>
      <c r="N86" s="197">
        <f t="shared" si="5"/>
        <v>-1.0093247999999999</v>
      </c>
    </row>
    <row r="87" spans="1:14" ht="31.5" hidden="1" outlineLevel="1" x14ac:dyDescent="0.25">
      <c r="A87" s="122" t="str">
        <f>'F4.2'!A87</f>
        <v>xxv</v>
      </c>
      <c r="B87" s="141" t="str">
        <f>'F4.2'!B87</f>
        <v>Supply of Atlas Copco make compressor spares for at Koradi TPS 660MW</v>
      </c>
      <c r="C87" s="188">
        <f>'F4.2'!D87</f>
        <v>0</v>
      </c>
      <c r="D87" s="189" t="str">
        <f>IF('F4.2'!F87=0,"-",'F4.2'!F87)</f>
        <v>-</v>
      </c>
      <c r="E87" s="38">
        <f>'F4.2'!H87</f>
        <v>0</v>
      </c>
      <c r="F87" s="104">
        <f>'F4.2'!S87</f>
        <v>0</v>
      </c>
      <c r="G87" s="104">
        <f>'F4.2'!AS87</f>
        <v>0.39813295500000001</v>
      </c>
      <c r="H87" s="104">
        <f t="shared" si="3"/>
        <v>-0.39813295500000001</v>
      </c>
      <c r="I87" s="104">
        <f>'F4.2'!U87</f>
        <v>0</v>
      </c>
      <c r="J87" s="104">
        <f>'F4.2'!AT87</f>
        <v>0</v>
      </c>
      <c r="K87" s="104"/>
      <c r="L87" s="104"/>
      <c r="M87" s="104">
        <f t="shared" si="4"/>
        <v>0</v>
      </c>
      <c r="N87" s="197">
        <f t="shared" si="5"/>
        <v>-0.39813295500000001</v>
      </c>
    </row>
    <row r="88" spans="1:14" ht="47.25" hidden="1" outlineLevel="1" x14ac:dyDescent="0.25">
      <c r="A88" s="122" t="str">
        <f>'F4.2'!A88</f>
        <v>xxvi</v>
      </c>
      <c r="B88" s="141" t="str">
        <f>'F4.2'!B88</f>
        <v>Procurement of spares for side arm charger, wagon tippler, impact crushers and stacker reclaimer at CHP 3x660 MW KTPS</v>
      </c>
      <c r="C88" s="188">
        <f>'F4.2'!D88</f>
        <v>0</v>
      </c>
      <c r="D88" s="189" t="str">
        <f>IF('F4.2'!F88=0,"-",'F4.2'!F88)</f>
        <v>-</v>
      </c>
      <c r="E88" s="38">
        <f>'F4.2'!H88</f>
        <v>0</v>
      </c>
      <c r="F88" s="104">
        <f>'F4.2'!S88</f>
        <v>0</v>
      </c>
      <c r="G88" s="104">
        <f>'F4.2'!AS88</f>
        <v>0.42626320000000001</v>
      </c>
      <c r="H88" s="104">
        <f t="shared" si="3"/>
        <v>-0.42626320000000001</v>
      </c>
      <c r="I88" s="104">
        <f>'F4.2'!U88</f>
        <v>1.05728E-2</v>
      </c>
      <c r="J88" s="104">
        <f>'F4.2'!AT88</f>
        <v>1.05728E-2</v>
      </c>
      <c r="K88" s="104"/>
      <c r="L88" s="104"/>
      <c r="M88" s="104">
        <f t="shared" si="4"/>
        <v>1.05728E-2</v>
      </c>
      <c r="N88" s="197">
        <f t="shared" si="5"/>
        <v>-0.42626320000000001</v>
      </c>
    </row>
    <row r="89" spans="1:14" ht="47.25" hidden="1" outlineLevel="1" x14ac:dyDescent="0.25">
      <c r="A89" s="122" t="str">
        <f>'F4.2'!A89</f>
        <v>xxvii</v>
      </c>
      <c r="B89" s="141" t="str">
        <f>'F4.2'!B89</f>
        <v>Procurement of Beater heads with Pin for Impact crushers installed at in Coal Handling Plant of 3x660 MW at KTPS, Koradi.</v>
      </c>
      <c r="C89" s="188">
        <f>'F4.2'!D89</f>
        <v>0</v>
      </c>
      <c r="D89" s="189" t="str">
        <f>IF('F4.2'!F89=0,"-",'F4.2'!F89)</f>
        <v>-</v>
      </c>
      <c r="E89" s="38">
        <f>'F4.2'!H89</f>
        <v>0</v>
      </c>
      <c r="F89" s="104">
        <f>'F4.2'!S89</f>
        <v>0</v>
      </c>
      <c r="G89" s="104">
        <f>'F4.2'!AS89</f>
        <v>1.12555008</v>
      </c>
      <c r="H89" s="104">
        <f t="shared" si="3"/>
        <v>-1.12555008</v>
      </c>
      <c r="I89" s="104">
        <f>'F4.2'!U89</f>
        <v>0</v>
      </c>
      <c r="J89" s="104">
        <f>'F4.2'!AT89</f>
        <v>0</v>
      </c>
      <c r="K89" s="104"/>
      <c r="L89" s="104"/>
      <c r="M89" s="104">
        <f t="shared" si="4"/>
        <v>0</v>
      </c>
      <c r="N89" s="197">
        <f t="shared" si="5"/>
        <v>-1.12555008</v>
      </c>
    </row>
    <row r="90" spans="1:14" ht="15.75" hidden="1" outlineLevel="1" x14ac:dyDescent="0.25">
      <c r="A90" s="122" t="str">
        <f>'F4.2'!A90</f>
        <v>xxviii</v>
      </c>
      <c r="B90" s="141" t="str">
        <f>'F4.2'!B90</f>
        <v>Procurement of spares of Hyd Motor of SAC</v>
      </c>
      <c r="C90" s="188">
        <f>'F4.2'!D90</f>
        <v>0</v>
      </c>
      <c r="D90" s="189" t="str">
        <f>IF('F4.2'!F90=0,"-",'F4.2'!F90)</f>
        <v>-</v>
      </c>
      <c r="E90" s="38">
        <f>'F4.2'!H90</f>
        <v>0</v>
      </c>
      <c r="F90" s="104">
        <f>'F4.2'!S90</f>
        <v>0</v>
      </c>
      <c r="G90" s="104">
        <f>'F4.2'!AS90</f>
        <v>0.36029057999999997</v>
      </c>
      <c r="H90" s="104">
        <f t="shared" si="3"/>
        <v>-0.36029057999999997</v>
      </c>
      <c r="I90" s="104">
        <f>'F4.2'!U90</f>
        <v>0</v>
      </c>
      <c r="J90" s="104">
        <f>'F4.2'!AT90</f>
        <v>0</v>
      </c>
      <c r="K90" s="104"/>
      <c r="L90" s="104"/>
      <c r="M90" s="104">
        <f t="shared" si="4"/>
        <v>0</v>
      </c>
      <c r="N90" s="197">
        <f t="shared" si="5"/>
        <v>-0.36029057999999997</v>
      </c>
    </row>
    <row r="91" spans="1:14" ht="31.5" hidden="1" outlineLevel="1" x14ac:dyDescent="0.25">
      <c r="A91" s="122" t="str">
        <f>'F4.2'!A91</f>
        <v>xxix</v>
      </c>
      <c r="B91" s="141" t="str">
        <f>'F4.2'!B91</f>
        <v>Procurement of hydraulic power packs for Flap Gates in CHP 3X660MW, KTPS, Koradi.</v>
      </c>
      <c r="C91" s="188">
        <f>'F4.2'!D91</f>
        <v>0</v>
      </c>
      <c r="D91" s="189" t="str">
        <f>IF('F4.2'!F91=0,"-",'F4.2'!F91)</f>
        <v>-</v>
      </c>
      <c r="E91" s="38">
        <f>'F4.2'!H91</f>
        <v>0</v>
      </c>
      <c r="F91" s="104">
        <f>'F4.2'!S91</f>
        <v>0</v>
      </c>
      <c r="G91" s="104">
        <f>'F4.2'!AS91</f>
        <v>0.1888</v>
      </c>
      <c r="H91" s="104">
        <f t="shared" si="3"/>
        <v>-0.1888</v>
      </c>
      <c r="I91" s="104">
        <f>'F4.2'!U91</f>
        <v>0</v>
      </c>
      <c r="J91" s="104">
        <f>'F4.2'!AT91</f>
        <v>0</v>
      </c>
      <c r="K91" s="104"/>
      <c r="L91" s="104"/>
      <c r="M91" s="104">
        <f t="shared" si="4"/>
        <v>0</v>
      </c>
      <c r="N91" s="197">
        <f t="shared" si="5"/>
        <v>-0.1888</v>
      </c>
    </row>
    <row r="92" spans="1:14" ht="31.5" hidden="1" outlineLevel="1" x14ac:dyDescent="0.25">
      <c r="A92" s="122" t="str">
        <f>'F4.2'!A92</f>
        <v>xxx</v>
      </c>
      <c r="B92" s="141" t="str">
        <f>'F4.2'!B92</f>
        <v>Procurement of Mobile Grilling Equipment for CHP 3x660MW, KTPS, Koradi.</v>
      </c>
      <c r="C92" s="188">
        <f>'F4.2'!D92</f>
        <v>0</v>
      </c>
      <c r="D92" s="189" t="str">
        <f>IF('F4.2'!F92=0,"-",'F4.2'!F92)</f>
        <v>-</v>
      </c>
      <c r="E92" s="38">
        <f>'F4.2'!H92</f>
        <v>0</v>
      </c>
      <c r="F92" s="104">
        <f>'F4.2'!S92</f>
        <v>0</v>
      </c>
      <c r="G92" s="104">
        <f>'F4.2'!AS92</f>
        <v>0.33865997999999997</v>
      </c>
      <c r="H92" s="104">
        <f t="shared" si="3"/>
        <v>-0.33865997999999997</v>
      </c>
      <c r="I92" s="104">
        <f>'F4.2'!U92</f>
        <v>0</v>
      </c>
      <c r="J92" s="104">
        <f>'F4.2'!AT92</f>
        <v>0</v>
      </c>
      <c r="K92" s="104"/>
      <c r="L92" s="104"/>
      <c r="M92" s="104">
        <f t="shared" si="4"/>
        <v>0</v>
      </c>
      <c r="N92" s="197">
        <f t="shared" si="5"/>
        <v>-0.33865997999999997</v>
      </c>
    </row>
    <row r="93" spans="1:14" ht="31.5" hidden="1" outlineLevel="1" x14ac:dyDescent="0.25">
      <c r="A93" s="122" t="str">
        <f>'F4.2'!A93</f>
        <v>xxxi</v>
      </c>
      <c r="B93" s="141" t="str">
        <f>'F4.2'!B93</f>
        <v>Procurement of Weld overlay Flap Gate assembly in CHP 3x660MW, KTPS, Koradi.</v>
      </c>
      <c r="C93" s="188">
        <f>'F4.2'!D93</f>
        <v>0</v>
      </c>
      <c r="D93" s="189" t="str">
        <f>IF('F4.2'!F93=0,"-",'F4.2'!F93)</f>
        <v>-</v>
      </c>
      <c r="E93" s="38">
        <f>'F4.2'!H93</f>
        <v>0</v>
      </c>
      <c r="F93" s="104">
        <f>'F4.2'!S93</f>
        <v>0</v>
      </c>
      <c r="G93" s="104">
        <f>'F4.2'!AS93</f>
        <v>0.58409999999999995</v>
      </c>
      <c r="H93" s="104">
        <f t="shared" si="3"/>
        <v>-0.58409999999999995</v>
      </c>
      <c r="I93" s="104">
        <f>'F4.2'!U93</f>
        <v>0</v>
      </c>
      <c r="J93" s="104">
        <f>'F4.2'!AT93</f>
        <v>0</v>
      </c>
      <c r="K93" s="104"/>
      <c r="L93" s="104"/>
      <c r="M93" s="104">
        <f t="shared" si="4"/>
        <v>0</v>
      </c>
      <c r="N93" s="197">
        <f t="shared" si="5"/>
        <v>-0.58409999999999995</v>
      </c>
    </row>
    <row r="94" spans="1:14" ht="18.75" hidden="1" outlineLevel="1" x14ac:dyDescent="0.25">
      <c r="A94" s="157" t="str">
        <f>'F4.2'!A94</f>
        <v>E6</v>
      </c>
      <c r="B94" s="158" t="str">
        <f>'F4.2'!B94</f>
        <v>Capital Spares</v>
      </c>
      <c r="C94" s="188">
        <f>'F4.2'!D94</f>
        <v>0</v>
      </c>
      <c r="D94" s="189" t="str">
        <f>IF('F4.2'!F94=0,"-",'F4.2'!F94)</f>
        <v>-</v>
      </c>
      <c r="E94" s="38">
        <f>'F4.2'!H94</f>
        <v>89.62</v>
      </c>
      <c r="F94" s="104">
        <f>'F4.2'!S94</f>
        <v>0</v>
      </c>
      <c r="G94" s="104">
        <f>'F4.2'!AS94</f>
        <v>0</v>
      </c>
      <c r="H94" s="104">
        <f t="shared" si="3"/>
        <v>0</v>
      </c>
      <c r="I94" s="104">
        <f>'F4.2'!U94</f>
        <v>0</v>
      </c>
      <c r="J94" s="104">
        <f>'F4.2'!AT94</f>
        <v>0</v>
      </c>
      <c r="K94" s="104"/>
      <c r="L94" s="104"/>
      <c r="M94" s="104">
        <f t="shared" si="4"/>
        <v>0</v>
      </c>
      <c r="N94" s="197">
        <f t="shared" si="5"/>
        <v>0</v>
      </c>
    </row>
    <row r="95" spans="1:14" ht="47.25" hidden="1" outlineLevel="1" x14ac:dyDescent="0.25">
      <c r="A95" s="122">
        <f>'F4.2'!A95</f>
        <v>0</v>
      </c>
      <c r="B95" s="141" t="str">
        <f>'F4.2'!B95</f>
        <v>Procurement of critical insurance spares for Turbine &amp; its critical auxiliaries for 3 x 660 MW, Koradi (4370001538 dtd. 18/06/2018 d.p. 21 Months)</v>
      </c>
      <c r="C95" s="188">
        <f>'F4.2'!D95</f>
        <v>0</v>
      </c>
      <c r="D95" s="189" t="str">
        <f>IF('F4.2'!F95=0,"-",'F4.2'!F95)</f>
        <v>-</v>
      </c>
      <c r="E95" s="38">
        <f>'F4.2'!H95</f>
        <v>89.62</v>
      </c>
      <c r="F95" s="104">
        <f>'F4.2'!S95</f>
        <v>89.623360000000005</v>
      </c>
      <c r="G95" s="104">
        <f>'F4.2'!AS95</f>
        <v>88.736000000000004</v>
      </c>
      <c r="H95" s="104">
        <f t="shared" si="3"/>
        <v>0.88736000000000104</v>
      </c>
      <c r="I95" s="104">
        <f>'F4.2'!U95</f>
        <v>0</v>
      </c>
      <c r="J95" s="104">
        <f>'F4.2'!AT95</f>
        <v>0</v>
      </c>
      <c r="K95" s="104"/>
      <c r="L95" s="104"/>
      <c r="M95" s="104">
        <f t="shared" si="4"/>
        <v>0</v>
      </c>
      <c r="N95" s="197">
        <f t="shared" si="5"/>
        <v>0.88736000000000104</v>
      </c>
    </row>
    <row r="96" spans="1:14" ht="18.75" hidden="1" outlineLevel="1" x14ac:dyDescent="0.25">
      <c r="A96" s="157" t="str">
        <f>'F4.2'!A96</f>
        <v>E7</v>
      </c>
      <c r="B96" s="158" t="str">
        <f>'F4.2'!B96</f>
        <v>Additional Capitalization</v>
      </c>
      <c r="C96" s="188">
        <f>'F4.2'!D96</f>
        <v>0</v>
      </c>
      <c r="D96" s="189" t="str">
        <f>IF('F4.2'!F96=0,"-",'F4.2'!F96)</f>
        <v>-</v>
      </c>
      <c r="E96" s="38">
        <f>'F4.2'!H96</f>
        <v>57.879999999999995</v>
      </c>
      <c r="F96" s="104">
        <f>'F4.2'!S96</f>
        <v>0</v>
      </c>
      <c r="G96" s="104">
        <f>'F4.2'!AS96</f>
        <v>0</v>
      </c>
      <c r="H96" s="104">
        <f t="shared" si="3"/>
        <v>0</v>
      </c>
      <c r="I96" s="104">
        <f>'F4.2'!U96</f>
        <v>0</v>
      </c>
      <c r="J96" s="104">
        <f>'F4.2'!AT96</f>
        <v>0</v>
      </c>
      <c r="K96" s="104"/>
      <c r="L96" s="104"/>
      <c r="M96" s="104">
        <f t="shared" si="4"/>
        <v>0</v>
      </c>
      <c r="N96" s="197">
        <f t="shared" si="5"/>
        <v>0</v>
      </c>
    </row>
    <row r="97" spans="1:16" ht="47.25" hidden="1" outlineLevel="1" x14ac:dyDescent="0.25">
      <c r="A97" s="122" t="str">
        <f>'F4.2'!A97</f>
        <v>i</v>
      </c>
      <c r="B97" s="141" t="str">
        <f>'F4.2'!B97</f>
        <v>Contruction of various infrastructure such as roads etc and public amenities in the rehabilitated villages of
koradi and khasara</v>
      </c>
      <c r="C97" s="188">
        <f>'F4.2'!D97</f>
        <v>0</v>
      </c>
      <c r="D97" s="189" t="str">
        <f>IF('F4.2'!F97=0,"-",'F4.2'!F97)</f>
        <v>-</v>
      </c>
      <c r="E97" s="38">
        <f>'F4.2'!H97</f>
        <v>13.1</v>
      </c>
      <c r="F97" s="104">
        <f>'F4.2'!S97</f>
        <v>12.74</v>
      </c>
      <c r="G97" s="104">
        <f>'F4.2'!AS97</f>
        <v>0</v>
      </c>
      <c r="H97" s="104">
        <f t="shared" si="3"/>
        <v>12.74</v>
      </c>
      <c r="I97" s="104">
        <f>'F4.2'!U97</f>
        <v>0</v>
      </c>
      <c r="J97" s="104">
        <f>'F4.2'!AT97</f>
        <v>0</v>
      </c>
      <c r="K97" s="104"/>
      <c r="L97" s="104"/>
      <c r="M97" s="104">
        <f t="shared" si="4"/>
        <v>0</v>
      </c>
      <c r="N97" s="197">
        <f t="shared" si="5"/>
        <v>12.74</v>
      </c>
    </row>
    <row r="98" spans="1:16" ht="15.75" hidden="1" outlineLevel="1" x14ac:dyDescent="0.25">
      <c r="A98" s="122" t="str">
        <f>'F4.2'!A98</f>
        <v>ii</v>
      </c>
      <c r="B98" s="141" t="str">
        <f>'F4.2'!B98</f>
        <v>Procurement of 7 nos of school buses</v>
      </c>
      <c r="C98" s="188">
        <f>'F4.2'!D98</f>
        <v>0</v>
      </c>
      <c r="D98" s="189" t="str">
        <f>IF('F4.2'!F98=0,"-",'F4.2'!F98)</f>
        <v>-</v>
      </c>
      <c r="E98" s="38">
        <f>'F4.2'!H98</f>
        <v>2</v>
      </c>
      <c r="F98" s="104">
        <f>'F4.2'!S98</f>
        <v>1.3109249999999999</v>
      </c>
      <c r="G98" s="104">
        <f>'F4.2'!AS98</f>
        <v>1.3109249999999999</v>
      </c>
      <c r="H98" s="104">
        <f t="shared" si="3"/>
        <v>0</v>
      </c>
      <c r="I98" s="104">
        <f>'F4.2'!U98</f>
        <v>0</v>
      </c>
      <c r="J98" s="104">
        <f>'F4.2'!AT98</f>
        <v>0</v>
      </c>
      <c r="K98" s="104"/>
      <c r="L98" s="104"/>
      <c r="M98" s="104">
        <f t="shared" si="4"/>
        <v>0</v>
      </c>
      <c r="N98" s="197">
        <f t="shared" si="5"/>
        <v>0</v>
      </c>
    </row>
    <row r="99" spans="1:16" ht="31.5" hidden="1" outlineLevel="1" x14ac:dyDescent="0.25">
      <c r="A99" s="122" t="str">
        <f>'F4.2'!A99</f>
        <v>iii</v>
      </c>
      <c r="B99" s="141" t="str">
        <f>'F4.2'!B99</f>
        <v>Development of green belt &amp; fodder farm for fulfillment of environmental clearance of MoEF for Koradi 3x660MW</v>
      </c>
      <c r="C99" s="188">
        <f>'F4.2'!D99</f>
        <v>0</v>
      </c>
      <c r="D99" s="189" t="str">
        <f>IF('F4.2'!F99=0,"-",'F4.2'!F99)</f>
        <v>-</v>
      </c>
      <c r="E99" s="38">
        <f>'F4.2'!H99</f>
        <v>3.16</v>
      </c>
      <c r="F99" s="104">
        <f>'F4.2'!S99</f>
        <v>3.16</v>
      </c>
      <c r="G99" s="104">
        <f>'F4.2'!AS99</f>
        <v>0</v>
      </c>
      <c r="H99" s="104">
        <f t="shared" si="3"/>
        <v>3.16</v>
      </c>
      <c r="I99" s="104">
        <f>'F4.2'!U99</f>
        <v>0</v>
      </c>
      <c r="J99" s="104">
        <f>'F4.2'!AT99</f>
        <v>0</v>
      </c>
      <c r="K99" s="104"/>
      <c r="L99" s="104"/>
      <c r="M99" s="104">
        <f t="shared" si="4"/>
        <v>0</v>
      </c>
      <c r="N99" s="197">
        <f t="shared" si="5"/>
        <v>3.16</v>
      </c>
    </row>
    <row r="100" spans="1:16" ht="47.25" hidden="1" outlineLevel="1" x14ac:dyDescent="0.25">
      <c r="A100" s="122" t="str">
        <f>'F4.2'!A100</f>
        <v>iv</v>
      </c>
      <c r="B100" s="141" t="str">
        <f>'F4.2'!B100</f>
        <v>Provision of Ground Hopper &amp; Short Conveyor Belt from Existing Stackyard 1 &amp; 2 ti existing Main Stream i.e. BCN 4A/4B of CHP 3x660 MW, KTPS, Koradi</v>
      </c>
      <c r="C100" s="188">
        <f>'F4.2'!D100</f>
        <v>0</v>
      </c>
      <c r="D100" s="189" t="str">
        <f>IF('F4.2'!F100=0,"-",'F4.2'!F100)</f>
        <v>-</v>
      </c>
      <c r="E100" s="38">
        <f>'F4.2'!H100</f>
        <v>4.3600000000000003</v>
      </c>
      <c r="F100" s="104">
        <f>'F4.2'!S100</f>
        <v>4.3554979999999999</v>
      </c>
      <c r="G100" s="104">
        <f>'F4.2'!AS100</f>
        <v>4.3554979999999999</v>
      </c>
      <c r="H100" s="104">
        <f t="shared" si="3"/>
        <v>0</v>
      </c>
      <c r="I100" s="104">
        <f>'F4.2'!U100</f>
        <v>0</v>
      </c>
      <c r="J100" s="104">
        <f>'F4.2'!AT100</f>
        <v>0</v>
      </c>
      <c r="K100" s="104"/>
      <c r="L100" s="104"/>
      <c r="M100" s="104">
        <f t="shared" si="4"/>
        <v>0</v>
      </c>
      <c r="N100" s="197">
        <f t="shared" si="5"/>
        <v>0</v>
      </c>
    </row>
    <row r="101" spans="1:16" ht="47.25" hidden="1" outlineLevel="1" x14ac:dyDescent="0.25">
      <c r="A101" s="122" t="str">
        <f>'F4.2'!A101</f>
        <v>v</v>
      </c>
      <c r="B101" s="141" t="str">
        <f>'F4.2'!B101</f>
        <v>Provision of Ground Hopper &amp; Conveyor Belt for Conveying Unloaded Coal form Open Wagon Tippler in CHP of Koradi Unit 8, 9 &amp; 10.</v>
      </c>
      <c r="C101" s="188">
        <f>'F4.2'!D101</f>
        <v>0</v>
      </c>
      <c r="D101" s="189" t="str">
        <f>IF('F4.2'!F101=0,"-",'F4.2'!F101)</f>
        <v>-</v>
      </c>
      <c r="E101" s="38">
        <f>'F4.2'!H101</f>
        <v>4.7</v>
      </c>
      <c r="F101" s="104">
        <f>'F4.2'!S101</f>
        <v>0</v>
      </c>
      <c r="G101" s="104">
        <f>'F4.2'!AS101</f>
        <v>0</v>
      </c>
      <c r="H101" s="104">
        <f t="shared" si="3"/>
        <v>0</v>
      </c>
      <c r="I101" s="104">
        <f>'F4.2'!U101</f>
        <v>0</v>
      </c>
      <c r="J101" s="104">
        <f>'F4.2'!AT101</f>
        <v>0</v>
      </c>
      <c r="K101" s="104"/>
      <c r="L101" s="104"/>
      <c r="M101" s="104">
        <f t="shared" si="4"/>
        <v>0</v>
      </c>
      <c r="N101" s="197">
        <f t="shared" si="5"/>
        <v>0</v>
      </c>
    </row>
    <row r="102" spans="1:16" ht="31.5" hidden="1" outlineLevel="1" x14ac:dyDescent="0.25">
      <c r="A102" s="122" t="str">
        <f>'F4.2'!A102</f>
        <v>vi</v>
      </c>
      <c r="B102" s="141" t="str">
        <f>'F4.2'!B102</f>
        <v>Provision of Additional Facility for Manual Unloading Track in CHP of Koradi Unit No. 8, 9 &amp; 10</v>
      </c>
      <c r="C102" s="188">
        <f>'F4.2'!D102</f>
        <v>0</v>
      </c>
      <c r="D102" s="189" t="str">
        <f>IF('F4.2'!F102=0,"-",'F4.2'!F102)</f>
        <v>-</v>
      </c>
      <c r="E102" s="38">
        <f>'F4.2'!H102</f>
        <v>5.25</v>
      </c>
      <c r="F102" s="104">
        <f>'F4.2'!S102</f>
        <v>0</v>
      </c>
      <c r="G102" s="104">
        <f>'F4.2'!AS102</f>
        <v>0</v>
      </c>
      <c r="H102" s="104">
        <f t="shared" si="3"/>
        <v>0</v>
      </c>
      <c r="I102" s="104">
        <f>'F4.2'!U102</f>
        <v>0</v>
      </c>
      <c r="J102" s="104">
        <f>'F4.2'!AT102</f>
        <v>0</v>
      </c>
      <c r="K102" s="104"/>
      <c r="L102" s="104"/>
      <c r="M102" s="104">
        <f t="shared" si="4"/>
        <v>0</v>
      </c>
      <c r="N102" s="197">
        <f t="shared" si="5"/>
        <v>0</v>
      </c>
    </row>
    <row r="103" spans="1:16" ht="15.75" hidden="1" outlineLevel="1" x14ac:dyDescent="0.25">
      <c r="A103" s="122" t="str">
        <f>'F4.2'!A103</f>
        <v>vii</v>
      </c>
      <c r="B103" s="141" t="str">
        <f>'F4.2'!B103</f>
        <v>Construction  of drains</v>
      </c>
      <c r="C103" s="188">
        <f>'F4.2'!D103</f>
        <v>0</v>
      </c>
      <c r="D103" s="189" t="str">
        <f>IF('F4.2'!F103=0,"-",'F4.2'!F103)</f>
        <v>-</v>
      </c>
      <c r="E103" s="38">
        <f>'F4.2'!H103</f>
        <v>4.3099999999999996</v>
      </c>
      <c r="F103" s="104">
        <f>'F4.2'!S103</f>
        <v>0</v>
      </c>
      <c r="G103" s="104">
        <f>'F4.2'!AS103</f>
        <v>0</v>
      </c>
      <c r="H103" s="104">
        <f t="shared" si="3"/>
        <v>0</v>
      </c>
      <c r="I103" s="104">
        <f>'F4.2'!U103</f>
        <v>2.7926533139999998</v>
      </c>
      <c r="J103" s="104">
        <f>'F4.2'!AT103</f>
        <v>0</v>
      </c>
      <c r="K103" s="104"/>
      <c r="L103" s="104"/>
      <c r="M103" s="104">
        <f t="shared" si="4"/>
        <v>0</v>
      </c>
      <c r="N103" s="197">
        <f t="shared" si="5"/>
        <v>2.7926533139999998</v>
      </c>
    </row>
    <row r="104" spans="1:16" ht="47.25" hidden="1" outlineLevel="1" x14ac:dyDescent="0.25">
      <c r="A104" s="122" t="str">
        <f>'F4.2'!A104</f>
        <v>viii</v>
      </c>
      <c r="B104" s="141" t="str">
        <f>'F4.2'!B104</f>
        <v>Supply erection commissioning of medium voltage variable frequency drive for conveyors BCN 6A,6B,7A,7B in CHP 3x660MW</v>
      </c>
      <c r="C104" s="188">
        <f>'F4.2'!D104</f>
        <v>0</v>
      </c>
      <c r="D104" s="189" t="str">
        <f>IF('F4.2'!F104=0,"-",'F4.2'!F104)</f>
        <v>-</v>
      </c>
      <c r="E104" s="38">
        <f>'F4.2'!H104</f>
        <v>17</v>
      </c>
      <c r="F104" s="104">
        <f>'F4.2'!S104</f>
        <v>16.985863999999999</v>
      </c>
      <c r="G104" s="104">
        <f>'F4.2'!AS104</f>
        <v>16.985863999999999</v>
      </c>
      <c r="H104" s="104">
        <f t="shared" si="3"/>
        <v>0</v>
      </c>
      <c r="I104" s="104">
        <f>'F4.2'!U104</f>
        <v>0</v>
      </c>
      <c r="J104" s="104">
        <f>'F4.2'!AT104</f>
        <v>0</v>
      </c>
      <c r="K104" s="104"/>
      <c r="L104" s="104"/>
      <c r="M104" s="104">
        <f t="shared" si="4"/>
        <v>0</v>
      </c>
      <c r="N104" s="197">
        <f t="shared" si="5"/>
        <v>0</v>
      </c>
    </row>
    <row r="105" spans="1:16" ht="31.5" hidden="1" outlineLevel="1" x14ac:dyDescent="0.25">
      <c r="A105" s="122" t="str">
        <f>'F4.2'!A105</f>
        <v>ix</v>
      </c>
      <c r="B105" s="141" t="str">
        <f>'F4.2'!B105</f>
        <v>Supply, Installation &amp; commissioning of 3D level sensors for first two ESP field hoppers</v>
      </c>
      <c r="C105" s="188">
        <f>'F4.2'!D105</f>
        <v>0</v>
      </c>
      <c r="D105" s="189" t="str">
        <f>IF('F4.2'!F105=0,"-",'F4.2'!F105)</f>
        <v>-</v>
      </c>
      <c r="E105" s="38">
        <f>'F4.2'!H105</f>
        <v>4</v>
      </c>
      <c r="F105" s="104">
        <f>'F4.2'!S105</f>
        <v>0</v>
      </c>
      <c r="G105" s="104">
        <f>'F4.2'!AS105</f>
        <v>0</v>
      </c>
      <c r="H105" s="104">
        <f t="shared" si="3"/>
        <v>0</v>
      </c>
      <c r="I105" s="104">
        <f>'F4.2'!U105</f>
        <v>0</v>
      </c>
      <c r="J105" s="104">
        <f>'F4.2'!AT105</f>
        <v>0</v>
      </c>
      <c r="K105" s="104"/>
      <c r="L105" s="104"/>
      <c r="M105" s="104">
        <f t="shared" si="4"/>
        <v>0</v>
      </c>
      <c r="N105" s="197">
        <f t="shared" si="5"/>
        <v>0</v>
      </c>
    </row>
    <row r="106" spans="1:16" ht="168.75" hidden="1" outlineLevel="1" x14ac:dyDescent="0.25">
      <c r="A106" s="164" t="str">
        <f>'F4.2'!A106</f>
        <v>F</v>
      </c>
      <c r="B106" s="165" t="str">
        <f>'F4.2'!B106</f>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106" s="188">
        <f>'F4.2'!D106</f>
        <v>0</v>
      </c>
      <c r="D106" s="189" t="str">
        <f>IF('F4.2'!F106=0,"-",'F4.2'!F106)</f>
        <v>-</v>
      </c>
      <c r="E106" s="38">
        <f>'F4.2'!H106</f>
        <v>86.914035400000003</v>
      </c>
      <c r="F106" s="104">
        <f>'F4.2'!S106</f>
        <v>75.650000000000006</v>
      </c>
      <c r="G106" s="104">
        <f>'F4.2'!AS106</f>
        <v>80.258030399999996</v>
      </c>
      <c r="H106" s="104">
        <f t="shared" si="3"/>
        <v>-4.6080303999999899</v>
      </c>
      <c r="I106" s="104">
        <f>'F4.2'!U106</f>
        <v>12.4</v>
      </c>
      <c r="J106" s="104">
        <f>'F4.2'!AT106</f>
        <v>12.4</v>
      </c>
      <c r="K106" s="104"/>
      <c r="L106" s="104"/>
      <c r="M106" s="104">
        <f t="shared" si="4"/>
        <v>12.4</v>
      </c>
      <c r="N106" s="197">
        <f t="shared" si="5"/>
        <v>-4.6080303999999899</v>
      </c>
    </row>
    <row r="107" spans="1:16" ht="18.75" hidden="1" outlineLevel="1" x14ac:dyDescent="0.25">
      <c r="A107" s="164" t="str">
        <f>'F4.2'!A107</f>
        <v>G</v>
      </c>
      <c r="B107" s="165" t="str">
        <f>'F4.2'!B107</f>
        <v>Discharge of UDL</v>
      </c>
      <c r="C107" s="188">
        <f>'F4.2'!D107</f>
        <v>0</v>
      </c>
      <c r="D107" s="189" t="str">
        <f>IF('F4.2'!F107=0,"-",'F4.2'!F107)</f>
        <v>-</v>
      </c>
      <c r="E107" s="38">
        <f>'F4.2'!H107</f>
        <v>0</v>
      </c>
      <c r="F107" s="104">
        <f>'F4.2'!S107</f>
        <v>92.460000000000008</v>
      </c>
      <c r="G107" s="104">
        <f>'F4.2'!AS107</f>
        <v>111.48</v>
      </c>
      <c r="H107" s="104">
        <f t="shared" si="3"/>
        <v>-19.019999999999996</v>
      </c>
      <c r="I107" s="104">
        <f>'F4.2'!U107</f>
        <v>19.510000000000002</v>
      </c>
      <c r="J107" s="104">
        <f>'F4.2'!AT107</f>
        <v>0</v>
      </c>
      <c r="K107" s="104"/>
      <c r="L107" s="104"/>
      <c r="M107" s="104">
        <f t="shared" si="4"/>
        <v>0</v>
      </c>
      <c r="N107" s="197">
        <f t="shared" si="5"/>
        <v>0.49000000000000554</v>
      </c>
    </row>
    <row r="108" spans="1:16" ht="37.5" hidden="1" outlineLevel="1" x14ac:dyDescent="0.25">
      <c r="A108" s="164" t="str">
        <f>'F4.2'!A108</f>
        <v>H</v>
      </c>
      <c r="B108" s="165" t="str">
        <f>'F4.2'!B108</f>
        <v>Asset Addition due to change in classification of inventory</v>
      </c>
      <c r="C108" s="188">
        <f>'F4.2'!D108</f>
        <v>0</v>
      </c>
      <c r="D108" s="189" t="str">
        <f>IF('F4.2'!F108=0,"-",'F4.2'!F108)</f>
        <v>-</v>
      </c>
      <c r="E108" s="38">
        <f>'F4.2'!H108</f>
        <v>0</v>
      </c>
      <c r="F108" s="104">
        <f>'F4.2'!S108</f>
        <v>0</v>
      </c>
      <c r="G108" s="104">
        <f>'F4.2'!AS108</f>
        <v>0</v>
      </c>
      <c r="H108" s="104">
        <f t="shared" si="3"/>
        <v>0</v>
      </c>
      <c r="I108" s="104">
        <f>'F4.2'!U108</f>
        <v>21.750271997999999</v>
      </c>
      <c r="J108" s="104">
        <f>'F4.2'!AT108</f>
        <v>0</v>
      </c>
      <c r="K108" s="104"/>
      <c r="L108" s="104"/>
      <c r="M108" s="104">
        <f t="shared" si="4"/>
        <v>0</v>
      </c>
      <c r="N108" s="197">
        <f t="shared" si="5"/>
        <v>21.750271997999999</v>
      </c>
    </row>
    <row r="109" spans="1:16" ht="37.5" hidden="1" outlineLevel="1" x14ac:dyDescent="0.25">
      <c r="A109" s="164" t="str">
        <f>'F4.2'!A109</f>
        <v>I</v>
      </c>
      <c r="B109" s="165" t="str">
        <f>'F4.2'!B109</f>
        <v>Medical Oxygen Gr&amp;Cyl Ozonization Plant (Covid Related Work)</v>
      </c>
      <c r="C109" s="188">
        <f>'F4.2'!D109</f>
        <v>0</v>
      </c>
      <c r="D109" s="189" t="str">
        <f>IF('F4.2'!F109=0,"-",'F4.2'!F109)</f>
        <v>-</v>
      </c>
      <c r="E109" s="38">
        <f>'F4.2'!H109</f>
        <v>0</v>
      </c>
      <c r="F109" s="104">
        <f>'F4.2'!S109</f>
        <v>0</v>
      </c>
      <c r="G109" s="104">
        <f>'F4.2'!AS109</f>
        <v>0</v>
      </c>
      <c r="H109" s="104">
        <f t="shared" si="3"/>
        <v>0</v>
      </c>
      <c r="I109" s="104">
        <f>'F4.2'!U109</f>
        <v>11.4034</v>
      </c>
      <c r="J109" s="104">
        <f>'F4.2'!AT109</f>
        <v>9.6702093829999995</v>
      </c>
      <c r="K109" s="104"/>
      <c r="L109" s="104"/>
      <c r="M109" s="104">
        <f t="shared" si="4"/>
        <v>9.6702093829999995</v>
      </c>
      <c r="N109" s="197">
        <f t="shared" si="5"/>
        <v>1.733190617</v>
      </c>
    </row>
    <row r="110" spans="1:16" ht="21" hidden="1" outlineLevel="1" x14ac:dyDescent="0.25">
      <c r="A110" s="88">
        <f>'F4.2'!A110</f>
        <v>0</v>
      </c>
      <c r="B110" s="118" t="str">
        <f>'F4.2'!B110</f>
        <v>B) DPR Schemes</v>
      </c>
      <c r="C110" s="188">
        <f>'F4.2'!D110</f>
        <v>0</v>
      </c>
      <c r="D110" s="189" t="str">
        <f>IF('F4.2'!F110=0,"-",'F4.2'!F110)</f>
        <v>-</v>
      </c>
      <c r="E110" s="38">
        <f>'F4.2'!H110</f>
        <v>0</v>
      </c>
      <c r="F110" s="104">
        <f>'F4.2'!S110</f>
        <v>0</v>
      </c>
      <c r="G110" s="104">
        <f>'F4.2'!AS110</f>
        <v>0</v>
      </c>
      <c r="H110" s="104">
        <f t="shared" si="3"/>
        <v>0</v>
      </c>
      <c r="I110" s="104">
        <f>'F4.2'!U110</f>
        <v>0</v>
      </c>
      <c r="J110" s="104">
        <f>'F4.2'!AT110</f>
        <v>0</v>
      </c>
      <c r="K110" s="104"/>
      <c r="L110" s="104"/>
      <c r="M110" s="104">
        <f t="shared" si="4"/>
        <v>0</v>
      </c>
      <c r="N110" s="197">
        <f t="shared" si="5"/>
        <v>0</v>
      </c>
    </row>
    <row r="111" spans="1:16" ht="15.75" hidden="1" outlineLevel="1" x14ac:dyDescent="0.25">
      <c r="A111" s="89">
        <f>'F4.2'!A111</f>
        <v>0</v>
      </c>
      <c r="B111" s="121" t="str">
        <f>'F4.2'!B111</f>
        <v>(i) Submitted to MERC</v>
      </c>
      <c r="C111" s="188">
        <f>'F4.2'!D111</f>
        <v>0</v>
      </c>
      <c r="D111" s="189" t="str">
        <f>IF('F4.2'!F111=0,"-",'F4.2'!F111)</f>
        <v>-</v>
      </c>
      <c r="E111" s="38">
        <f>'F4.2'!H111</f>
        <v>0</v>
      </c>
      <c r="F111" s="104">
        <f>'F4.2'!S111</f>
        <v>0</v>
      </c>
      <c r="G111" s="104">
        <f>'F4.2'!AS111</f>
        <v>0</v>
      </c>
      <c r="H111" s="104">
        <f t="shared" si="3"/>
        <v>0</v>
      </c>
      <c r="I111" s="104">
        <f>'F4.2'!U111</f>
        <v>0</v>
      </c>
      <c r="J111" s="104">
        <f>'F4.2'!AT111</f>
        <v>0</v>
      </c>
      <c r="K111" s="104"/>
      <c r="L111" s="104"/>
      <c r="M111" s="104">
        <f t="shared" si="4"/>
        <v>0</v>
      </c>
      <c r="N111" s="197">
        <f t="shared" si="5"/>
        <v>0</v>
      </c>
    </row>
    <row r="112" spans="1:16" ht="31.5" hidden="1" outlineLevel="1" x14ac:dyDescent="0.25">
      <c r="A112" s="66">
        <f>'F4.2'!A112</f>
        <v>9</v>
      </c>
      <c r="B112" s="134" t="str">
        <f>'F4.2'!B112</f>
        <v>Flue Gas Desulphurization FGD is for Unit 8, 9, 10 of 3x660MW Koradi TPS</v>
      </c>
      <c r="C112" s="188" t="str">
        <f>'F4.2'!D112</f>
        <v>MERC/CAPEX/FY 2020-21/WFH/SBR/05</v>
      </c>
      <c r="D112" s="189">
        <f>IF('F4.2'!F112=0,"-",'F4.2'!F112)</f>
        <v>43982</v>
      </c>
      <c r="E112" s="38">
        <f>'F4.2'!H112</f>
        <v>940.00000000000011</v>
      </c>
      <c r="F112" s="104">
        <f>'F4.2'!S112</f>
        <v>0</v>
      </c>
      <c r="G112" s="104">
        <f>'F4.2'!AS112</f>
        <v>0</v>
      </c>
      <c r="H112" s="104">
        <f t="shared" si="3"/>
        <v>0</v>
      </c>
      <c r="I112" s="104">
        <f>'F4.2'!U112</f>
        <v>0</v>
      </c>
      <c r="J112" s="104">
        <f>'F4.2'!AT112</f>
        <v>0</v>
      </c>
      <c r="K112" s="104"/>
      <c r="L112" s="104"/>
      <c r="M112" s="104">
        <f t="shared" si="4"/>
        <v>0</v>
      </c>
      <c r="N112" s="197">
        <f t="shared" si="5"/>
        <v>0</v>
      </c>
      <c r="O112" s="202">
        <f t="shared" ref="O112" si="6">MAX(0,IF(M112=0,0,IF(G112+M112&lt;E112,M112,E112-G112)))</f>
        <v>0</v>
      </c>
      <c r="P112" s="203">
        <f t="shared" ref="P112" si="7">M112-O112</f>
        <v>0</v>
      </c>
    </row>
    <row r="113" spans="1:16" ht="31.5" hidden="1" outlineLevel="1" x14ac:dyDescent="0.25">
      <c r="A113" s="98">
        <f>'F4.2'!A113</f>
        <v>9.1</v>
      </c>
      <c r="B113" s="99" t="str">
        <f>'F4.2'!B113</f>
        <v>Flue Gas Desulphurization is for Unit 8, 9, 10 of 3x660MW Koradi TPS</v>
      </c>
      <c r="C113" s="188" t="str">
        <f>'F4.2'!D113</f>
        <v>MERC/CAPEX/FY 2020-21/WFH/SBR/05</v>
      </c>
      <c r="D113" s="189">
        <f>IF('F4.2'!F113=0,"-",'F4.2'!F113)</f>
        <v>43982</v>
      </c>
      <c r="E113" s="38">
        <f>'F4.2'!H113</f>
        <v>847.78000000000009</v>
      </c>
      <c r="F113" s="104">
        <f>'F4.2'!S113</f>
        <v>0</v>
      </c>
      <c r="G113" s="104">
        <f>'F4.2'!AS113</f>
        <v>0</v>
      </c>
      <c r="H113" s="104">
        <f t="shared" si="3"/>
        <v>0</v>
      </c>
      <c r="I113" s="104">
        <f>'F4.2'!U113</f>
        <v>0</v>
      </c>
      <c r="J113" s="104">
        <f>'F4.2'!AT113</f>
        <v>0</v>
      </c>
      <c r="K113" s="104"/>
      <c r="L113" s="104"/>
      <c r="M113" s="104">
        <f t="shared" si="4"/>
        <v>0</v>
      </c>
      <c r="N113" s="197">
        <f t="shared" si="5"/>
        <v>0</v>
      </c>
      <c r="O113" s="202">
        <f t="shared" ref="O113:O136" si="8">MAX(0,IF(M113=0,0,IF(G113+M113&lt;E113,M113,E113-G113)))</f>
        <v>0</v>
      </c>
      <c r="P113" s="203">
        <f t="shared" ref="P113:P136" si="9">M113-O113</f>
        <v>0</v>
      </c>
    </row>
    <row r="114" spans="1:16" ht="30" hidden="1" outlineLevel="1" x14ac:dyDescent="0.25">
      <c r="A114" s="98">
        <f>'F4.2'!A114</f>
        <v>0</v>
      </c>
      <c r="B114" s="99" t="str">
        <f>'F4.2'!B114</f>
        <v>IDC</v>
      </c>
      <c r="C114" s="188" t="str">
        <f>'F4.2'!D114</f>
        <v>MERC/CAPEX/FY 2020-21/WFH/SBR/05</v>
      </c>
      <c r="D114" s="189">
        <f>IF('F4.2'!F114=0,"-",'F4.2'!F114)</f>
        <v>43982</v>
      </c>
      <c r="E114" s="38">
        <f>'F4.2'!H114</f>
        <v>92.22</v>
      </c>
      <c r="F114" s="104">
        <f>'F4.2'!S114</f>
        <v>0</v>
      </c>
      <c r="G114" s="104">
        <f>'F4.2'!AS114</f>
        <v>0</v>
      </c>
      <c r="H114" s="104">
        <f t="shared" si="3"/>
        <v>0</v>
      </c>
      <c r="I114" s="104">
        <f>'F4.2'!U114</f>
        <v>0</v>
      </c>
      <c r="J114" s="104">
        <f>'F4.2'!AT114</f>
        <v>0</v>
      </c>
      <c r="K114" s="104"/>
      <c r="L114" s="104"/>
      <c r="M114" s="104">
        <f t="shared" si="4"/>
        <v>0</v>
      </c>
      <c r="N114" s="197">
        <f t="shared" si="5"/>
        <v>0</v>
      </c>
      <c r="O114" s="202">
        <f t="shared" si="8"/>
        <v>0</v>
      </c>
      <c r="P114" s="203">
        <f t="shared" si="9"/>
        <v>0</v>
      </c>
    </row>
    <row r="115" spans="1:16" ht="31.5" hidden="1" outlineLevel="1" x14ac:dyDescent="0.25">
      <c r="A115" s="66" t="str">
        <f>'F4.2'!A115</f>
        <v>HO DPR 13</v>
      </c>
      <c r="B115" s="134" t="str">
        <f>'F4.2'!B115</f>
        <v>Construction of new admin building at Vidyut Bhavan, Katol Road, Nagpur</v>
      </c>
      <c r="C115" s="188" t="str">
        <f>'F4.2'!D115</f>
        <v>MERC/Capex/2021-2022/MSPGCL/063</v>
      </c>
      <c r="D115" s="189">
        <f>IF('F4.2'!F115=0,"-",'F4.2'!F115)</f>
        <v>44610</v>
      </c>
      <c r="E115" s="38">
        <f>'F4.2'!H115</f>
        <v>57</v>
      </c>
      <c r="F115" s="104">
        <f>'F4.2'!S115</f>
        <v>0</v>
      </c>
      <c r="G115" s="104">
        <f>'F4.2'!AS115</f>
        <v>0</v>
      </c>
      <c r="H115" s="104">
        <f t="shared" si="3"/>
        <v>0</v>
      </c>
      <c r="I115" s="104">
        <f>'F4.2'!U115</f>
        <v>0</v>
      </c>
      <c r="J115" s="104">
        <f>'F4.2'!AT115</f>
        <v>0</v>
      </c>
      <c r="K115" s="104"/>
      <c r="L115" s="104"/>
      <c r="M115" s="104">
        <f t="shared" si="4"/>
        <v>0</v>
      </c>
      <c r="N115" s="197">
        <f t="shared" si="5"/>
        <v>0</v>
      </c>
      <c r="O115" s="202">
        <f t="shared" si="8"/>
        <v>0</v>
      </c>
      <c r="P115" s="203">
        <f t="shared" si="9"/>
        <v>0</v>
      </c>
    </row>
    <row r="116" spans="1:16" ht="47.25" hidden="1" outlineLevel="1" x14ac:dyDescent="0.25">
      <c r="A116" s="98" t="str">
        <f>'F4.2'!A116</f>
        <v>HO DPR 13.1</v>
      </c>
      <c r="B116" s="99" t="str">
        <f>'F4.2'!B116</f>
        <v>Construction of new admin building at Vidyut Bhavan, Katol Road, Nagpur</v>
      </c>
      <c r="C116" s="188">
        <f>'F4.2'!D116</f>
        <v>0</v>
      </c>
      <c r="D116" s="189">
        <f>IF('F4.2'!F116=0,"-",'F4.2'!F116)</f>
        <v>44610</v>
      </c>
      <c r="E116" s="38">
        <f>'F4.2'!H116</f>
        <v>54.24</v>
      </c>
      <c r="F116" s="104">
        <f>'F4.2'!S116</f>
        <v>0</v>
      </c>
      <c r="G116" s="104">
        <f>'F4.2'!AS116</f>
        <v>0</v>
      </c>
      <c r="H116" s="104">
        <f t="shared" si="3"/>
        <v>0</v>
      </c>
      <c r="I116" s="104">
        <f>'F4.2'!U116</f>
        <v>0</v>
      </c>
      <c r="J116" s="104">
        <f>'F4.2'!AT116</f>
        <v>0</v>
      </c>
      <c r="K116" s="104"/>
      <c r="L116" s="104"/>
      <c r="M116" s="104">
        <f t="shared" si="4"/>
        <v>0</v>
      </c>
      <c r="N116" s="197">
        <f t="shared" si="5"/>
        <v>0</v>
      </c>
      <c r="O116" s="202">
        <f t="shared" si="8"/>
        <v>0</v>
      </c>
      <c r="P116" s="203">
        <f t="shared" si="9"/>
        <v>0</v>
      </c>
    </row>
    <row r="117" spans="1:16" ht="15.75" hidden="1" outlineLevel="1" x14ac:dyDescent="0.25">
      <c r="A117" s="98">
        <f>'F4.2'!A117</f>
        <v>0</v>
      </c>
      <c r="B117" s="99" t="str">
        <f>'F4.2'!B117</f>
        <v>IDC</v>
      </c>
      <c r="C117" s="188">
        <f>'F4.2'!D117</f>
        <v>0</v>
      </c>
      <c r="D117" s="189">
        <f>IF('F4.2'!F117=0,"-",'F4.2'!F117)</f>
        <v>44610</v>
      </c>
      <c r="E117" s="38">
        <f>'F4.2'!H117</f>
        <v>2.76</v>
      </c>
      <c r="F117" s="104">
        <f>'F4.2'!S117</f>
        <v>0</v>
      </c>
      <c r="G117" s="104">
        <f>'F4.2'!AS117</f>
        <v>0</v>
      </c>
      <c r="H117" s="104">
        <f t="shared" si="3"/>
        <v>0</v>
      </c>
      <c r="I117" s="104">
        <f>'F4.2'!U117</f>
        <v>0</v>
      </c>
      <c r="J117" s="104">
        <f>'F4.2'!AT117</f>
        <v>0</v>
      </c>
      <c r="K117" s="104"/>
      <c r="L117" s="104"/>
      <c r="M117" s="104">
        <f t="shared" si="4"/>
        <v>0</v>
      </c>
      <c r="N117" s="197">
        <f t="shared" si="5"/>
        <v>0</v>
      </c>
      <c r="O117" s="202">
        <f t="shared" si="8"/>
        <v>0</v>
      </c>
      <c r="P117" s="203">
        <f t="shared" si="9"/>
        <v>0</v>
      </c>
    </row>
    <row r="118" spans="1:16" ht="31.5" hidden="1" outlineLevel="1" x14ac:dyDescent="0.25">
      <c r="A118" s="66">
        <f>'F4.2'!A118</f>
        <v>18</v>
      </c>
      <c r="B118" s="134" t="str">
        <f>'F4.2'!B118</f>
        <v>Improvement in Regenerative Air Pre-heater Performance at Unit # 9 of 3x660 MW, Koradi TPS</v>
      </c>
      <c r="C118" s="188" t="str">
        <f>'F4.2'!D118</f>
        <v>MERC/CAPEX/2022-2023/0469</v>
      </c>
      <c r="D118" s="189">
        <f>IF('F4.2'!F118=0,"-",'F4.2'!F118)</f>
        <v>44840</v>
      </c>
      <c r="E118" s="38">
        <f>'F4.2'!H118</f>
        <v>15.869</v>
      </c>
      <c r="F118" s="104">
        <f>'F4.2'!S118</f>
        <v>0</v>
      </c>
      <c r="G118" s="104">
        <f>'F4.2'!AS118</f>
        <v>0</v>
      </c>
      <c r="H118" s="104">
        <f t="shared" si="3"/>
        <v>0</v>
      </c>
      <c r="I118" s="104">
        <f>'F4.2'!U118</f>
        <v>0</v>
      </c>
      <c r="J118" s="104">
        <f>'F4.2'!AT118</f>
        <v>0</v>
      </c>
      <c r="K118" s="104"/>
      <c r="L118" s="104"/>
      <c r="M118" s="104">
        <f t="shared" si="4"/>
        <v>0</v>
      </c>
      <c r="N118" s="197">
        <f t="shared" si="5"/>
        <v>0</v>
      </c>
      <c r="O118" s="202">
        <f t="shared" si="8"/>
        <v>0</v>
      </c>
      <c r="P118" s="203">
        <f t="shared" si="9"/>
        <v>0</v>
      </c>
    </row>
    <row r="119" spans="1:16" ht="31.5" hidden="1" outlineLevel="1" x14ac:dyDescent="0.25">
      <c r="A119" s="98">
        <f>'F4.2'!A119</f>
        <v>18.100000000000001</v>
      </c>
      <c r="B119" s="99" t="str">
        <f>'F4.2'!B119</f>
        <v>Procurement of heating elements for RAPH installed in Unit 9 (660MW) at KTPS Koradi THROUGH LIMITED TENDER</v>
      </c>
      <c r="C119" s="188" t="str">
        <f>'F4.2'!D119</f>
        <v>MERC/CAPEX/2022-2023/0469</v>
      </c>
      <c r="D119" s="189">
        <f>IF('F4.2'!F119=0,"-",'F4.2'!F119)</f>
        <v>44840</v>
      </c>
      <c r="E119" s="38">
        <f>'F4.2'!H119</f>
        <v>15.33</v>
      </c>
      <c r="F119" s="104">
        <f>'F4.2'!S119</f>
        <v>0</v>
      </c>
      <c r="G119" s="104">
        <f>'F4.2'!AS119</f>
        <v>0</v>
      </c>
      <c r="H119" s="104">
        <f t="shared" si="3"/>
        <v>0</v>
      </c>
      <c r="I119" s="104">
        <f>'F4.2'!U119</f>
        <v>11.8</v>
      </c>
      <c r="J119" s="104">
        <f>'F4.2'!AT119</f>
        <v>11.8</v>
      </c>
      <c r="K119" s="104"/>
      <c r="L119" s="104"/>
      <c r="M119" s="104">
        <f t="shared" si="4"/>
        <v>11.8</v>
      </c>
      <c r="N119" s="197">
        <f t="shared" si="5"/>
        <v>0</v>
      </c>
      <c r="O119" s="202">
        <f t="shared" si="8"/>
        <v>11.8</v>
      </c>
      <c r="P119" s="203">
        <f t="shared" si="9"/>
        <v>0</v>
      </c>
    </row>
    <row r="120" spans="1:16" ht="31.5" hidden="1" outlineLevel="1" x14ac:dyDescent="0.25">
      <c r="A120" s="98">
        <f>'F4.2'!A120</f>
        <v>18.2</v>
      </c>
      <c r="B120" s="99" t="str">
        <f>'F4.2'!B120</f>
        <v xml:space="preserve">Replacement of heating elements for RAPH installed in Unit 9 (660MW) at KTPS Koradi </v>
      </c>
      <c r="C120" s="188" t="str">
        <f>'F4.2'!D120</f>
        <v>MERC/CAPEX/2022-2023/0469</v>
      </c>
      <c r="D120" s="189">
        <f>IF('F4.2'!F120=0,"-",'F4.2'!F120)</f>
        <v>44840</v>
      </c>
      <c r="E120" s="38">
        <f>'F4.2'!H120</f>
        <v>0.34899999999999998</v>
      </c>
      <c r="F120" s="104">
        <f>'F4.2'!S120</f>
        <v>0</v>
      </c>
      <c r="G120" s="104">
        <f>'F4.2'!AS120</f>
        <v>0</v>
      </c>
      <c r="H120" s="104">
        <f t="shared" si="3"/>
        <v>0</v>
      </c>
      <c r="I120" s="104">
        <f>'F4.2'!U120</f>
        <v>0.37</v>
      </c>
      <c r="J120" s="104">
        <f>'F4.2'!AT120</f>
        <v>0.37</v>
      </c>
      <c r="K120" s="104"/>
      <c r="L120" s="104"/>
      <c r="M120" s="104">
        <f t="shared" si="4"/>
        <v>0.37</v>
      </c>
      <c r="N120" s="197">
        <f t="shared" si="5"/>
        <v>0</v>
      </c>
      <c r="O120" s="202">
        <f t="shared" si="8"/>
        <v>0.34899999999999998</v>
      </c>
      <c r="P120" s="203">
        <f t="shared" si="9"/>
        <v>2.1000000000000019E-2</v>
      </c>
    </row>
    <row r="121" spans="1:16" ht="15.75" hidden="1" outlineLevel="1" x14ac:dyDescent="0.25">
      <c r="A121" s="98">
        <f>'F4.2'!A121</f>
        <v>0</v>
      </c>
      <c r="B121" s="99" t="str">
        <f>'F4.2'!B121</f>
        <v>IDC</v>
      </c>
      <c r="C121" s="188" t="str">
        <f>'F4.2'!D121</f>
        <v>MERC/CAPEX/2022-2023/0469</v>
      </c>
      <c r="D121" s="189">
        <f>IF('F4.2'!F121=0,"-",'F4.2'!F121)</f>
        <v>44840</v>
      </c>
      <c r="E121" s="38">
        <f>'F4.2'!H121</f>
        <v>0.19</v>
      </c>
      <c r="F121" s="104">
        <f>'F4.2'!S121</f>
        <v>0</v>
      </c>
      <c r="G121" s="104">
        <f>'F4.2'!AS121</f>
        <v>0</v>
      </c>
      <c r="H121" s="104">
        <f t="shared" ref="H121:H138" si="10">F121-G121</f>
        <v>0</v>
      </c>
      <c r="I121" s="104">
        <f>'F4.2'!U121</f>
        <v>0</v>
      </c>
      <c r="J121" s="104">
        <f>'F4.2'!AT121</f>
        <v>0</v>
      </c>
      <c r="K121" s="104"/>
      <c r="L121" s="104"/>
      <c r="M121" s="104">
        <f t="shared" ref="M121:M138" si="11">SUM(J121:L121)</f>
        <v>0</v>
      </c>
      <c r="N121" s="197">
        <f t="shared" ref="N121:N138" si="12">H121+I121-M121</f>
        <v>0</v>
      </c>
      <c r="O121" s="202">
        <f t="shared" si="8"/>
        <v>0</v>
      </c>
      <c r="P121" s="203">
        <f t="shared" si="9"/>
        <v>0</v>
      </c>
    </row>
    <row r="122" spans="1:16" ht="47.25" hidden="1" outlineLevel="1" x14ac:dyDescent="0.25">
      <c r="A122" s="174">
        <f>'F4.2'!A122</f>
        <v>19</v>
      </c>
      <c r="B122" s="175" t="str">
        <f>'F4.2'!B122</f>
        <v>CHP Improvement (7 Nos) Schemes &amp; Procurement of Bulldozers, Wheel Loaders and Hydraulic Cranes at CHP 3X660MW, KTPS, Koradi</v>
      </c>
      <c r="C122" s="188" t="str">
        <f>'F4.2'!D122</f>
        <v>MERC/CAPEX/MSPGCL/2024-25/0252</v>
      </c>
      <c r="D122" s="189">
        <f>IF('F4.2'!F122=0,"-",'F4.2'!F122)</f>
        <v>45400</v>
      </c>
      <c r="E122" s="38">
        <f>'F4.2'!H122</f>
        <v>38.869999999999997</v>
      </c>
      <c r="F122" s="104">
        <f>'F4.2'!S122</f>
        <v>0</v>
      </c>
      <c r="G122" s="104">
        <f>'F4.2'!AS122</f>
        <v>0</v>
      </c>
      <c r="H122" s="104">
        <f t="shared" si="10"/>
        <v>0</v>
      </c>
      <c r="I122" s="104">
        <f>'F4.2'!U122</f>
        <v>0</v>
      </c>
      <c r="J122" s="104">
        <f>'F4.2'!AT122</f>
        <v>0</v>
      </c>
      <c r="K122" s="104"/>
      <c r="L122" s="104"/>
      <c r="M122" s="104">
        <f t="shared" si="11"/>
        <v>0</v>
      </c>
      <c r="N122" s="197">
        <f t="shared" si="12"/>
        <v>0</v>
      </c>
      <c r="O122" s="202">
        <f t="shared" si="8"/>
        <v>0</v>
      </c>
      <c r="P122" s="203">
        <f t="shared" si="9"/>
        <v>0</v>
      </c>
    </row>
    <row r="123" spans="1:16" ht="31.5" hidden="1" outlineLevel="1" x14ac:dyDescent="0.25">
      <c r="A123" s="98">
        <f>'F4.2'!A123</f>
        <v>19.100000000000001</v>
      </c>
      <c r="B123" s="182" t="str">
        <f>'F4.2'!B123</f>
        <v xml:space="preserve">Sch-1: Revamping of Apron Feeder in CHP at 3X660MW, KTPS, Koradi. </v>
      </c>
      <c r="C123" s="188" t="str">
        <f>'F4.2'!D123</f>
        <v>MERC/CAPEX/MSPGCL/2024-25/0252</v>
      </c>
      <c r="D123" s="189">
        <f>IF('F4.2'!F123=0,"-",'F4.2'!F123)</f>
        <v>45400</v>
      </c>
      <c r="E123" s="38">
        <f>'F4.2'!H123</f>
        <v>4.68</v>
      </c>
      <c r="F123" s="104">
        <f>'F4.2'!S123</f>
        <v>0</v>
      </c>
      <c r="G123" s="104">
        <f>'F4.2'!AS123</f>
        <v>0</v>
      </c>
      <c r="H123" s="104">
        <f t="shared" si="10"/>
        <v>0</v>
      </c>
      <c r="I123" s="104">
        <f>'F4.2'!U123</f>
        <v>0</v>
      </c>
      <c r="J123" s="104">
        <f>'F4.2'!AT123</f>
        <v>0</v>
      </c>
      <c r="K123" s="104"/>
      <c r="L123" s="104"/>
      <c r="M123" s="104">
        <f t="shared" si="11"/>
        <v>0</v>
      </c>
      <c r="N123" s="197">
        <f t="shared" si="12"/>
        <v>0</v>
      </c>
      <c r="O123" s="202">
        <f t="shared" si="8"/>
        <v>0</v>
      </c>
      <c r="P123" s="203">
        <f t="shared" si="9"/>
        <v>0</v>
      </c>
    </row>
    <row r="124" spans="1:16" ht="31.5" hidden="1" outlineLevel="1" x14ac:dyDescent="0.25">
      <c r="A124" s="98">
        <f>'F4.2'!A124</f>
        <v>19.2</v>
      </c>
      <c r="B124" s="182" t="str">
        <f>'F4.2'!B124</f>
        <v>Sch-2: Procurement of Hydraulic motors and pumps in CHP at 3X660 MW, KTPS, Koradi</v>
      </c>
      <c r="C124" s="188" t="str">
        <f>'F4.2'!D124</f>
        <v>MERC/CAPEX/MSPGCL/2024-25/0252</v>
      </c>
      <c r="D124" s="189">
        <f>IF('F4.2'!F124=0,"-",'F4.2'!F124)</f>
        <v>45400</v>
      </c>
      <c r="E124" s="38">
        <f>'F4.2'!H124</f>
        <v>4.4400000000000004</v>
      </c>
      <c r="F124" s="104">
        <f>'F4.2'!S124</f>
        <v>0</v>
      </c>
      <c r="G124" s="104">
        <f>'F4.2'!AS124</f>
        <v>0</v>
      </c>
      <c r="H124" s="104">
        <f t="shared" si="10"/>
        <v>0</v>
      </c>
      <c r="I124" s="104">
        <f>'F4.2'!U124</f>
        <v>0</v>
      </c>
      <c r="J124" s="104">
        <f>'F4.2'!AT124</f>
        <v>0</v>
      </c>
      <c r="K124" s="104"/>
      <c r="L124" s="104"/>
      <c r="M124" s="104">
        <f t="shared" si="11"/>
        <v>0</v>
      </c>
      <c r="N124" s="197">
        <f t="shared" si="12"/>
        <v>0</v>
      </c>
      <c r="O124" s="202">
        <f t="shared" si="8"/>
        <v>0</v>
      </c>
      <c r="P124" s="203">
        <f t="shared" si="9"/>
        <v>0</v>
      </c>
    </row>
    <row r="125" spans="1:16" ht="31.5" hidden="1" outlineLevel="1" x14ac:dyDescent="0.25">
      <c r="A125" s="98">
        <f>'F4.2'!A125</f>
        <v>19.3</v>
      </c>
      <c r="B125" s="182" t="str">
        <f>'F4.2'!B125</f>
        <v>Sch-3: Capacity enhancement of Hydraulic motor of Apron Feeder in CHP, 3X660 MW, KTPS, Koradi</v>
      </c>
      <c r="C125" s="188" t="str">
        <f>'F4.2'!D125</f>
        <v>MERC/CAPEX/MSPGCL/2024-25/0252</v>
      </c>
      <c r="D125" s="189">
        <f>IF('F4.2'!F125=0,"-",'F4.2'!F125)</f>
        <v>45400</v>
      </c>
      <c r="E125" s="38">
        <f>'F4.2'!H125</f>
        <v>2.0099999999999998</v>
      </c>
      <c r="F125" s="104">
        <f>'F4.2'!S125</f>
        <v>0</v>
      </c>
      <c r="G125" s="104">
        <f>'F4.2'!AS125</f>
        <v>0</v>
      </c>
      <c r="H125" s="104">
        <f t="shared" si="10"/>
        <v>0</v>
      </c>
      <c r="I125" s="104">
        <f>'F4.2'!U125</f>
        <v>0</v>
      </c>
      <c r="J125" s="104">
        <f>'F4.2'!AT125</f>
        <v>0</v>
      </c>
      <c r="K125" s="104"/>
      <c r="L125" s="104"/>
      <c r="M125" s="104">
        <f t="shared" si="11"/>
        <v>0</v>
      </c>
      <c r="N125" s="197">
        <f t="shared" si="12"/>
        <v>0</v>
      </c>
      <c r="O125" s="202">
        <f t="shared" si="8"/>
        <v>0</v>
      </c>
      <c r="P125" s="203">
        <f t="shared" si="9"/>
        <v>0</v>
      </c>
    </row>
    <row r="126" spans="1:16" ht="31.5" hidden="1" outlineLevel="1" x14ac:dyDescent="0.25">
      <c r="A126" s="98">
        <f>'F4.2'!A126</f>
        <v>19.399999999999999</v>
      </c>
      <c r="B126" s="182" t="str">
        <f>'F4.2'!B126</f>
        <v>Sch-4: Modification, supply and replacement of Transfer chutes in CHP 3x660MW KTPS, Koradi.</v>
      </c>
      <c r="C126" s="188" t="str">
        <f>'F4.2'!D126</f>
        <v>MERC/CAPEX/MSPGCL/2024-25/0252</v>
      </c>
      <c r="D126" s="189">
        <f>IF('F4.2'!F126=0,"-",'F4.2'!F126)</f>
        <v>45400</v>
      </c>
      <c r="E126" s="38">
        <f>'F4.2'!H126</f>
        <v>4.3899999999999997</v>
      </c>
      <c r="F126" s="104">
        <f>'F4.2'!S126</f>
        <v>0</v>
      </c>
      <c r="G126" s="104">
        <f>'F4.2'!AS126</f>
        <v>0</v>
      </c>
      <c r="H126" s="104">
        <f t="shared" si="10"/>
        <v>0</v>
      </c>
      <c r="I126" s="104">
        <f>'F4.2'!U126</f>
        <v>0</v>
      </c>
      <c r="J126" s="104">
        <f>'F4.2'!AT126</f>
        <v>0</v>
      </c>
      <c r="K126" s="104"/>
      <c r="L126" s="104"/>
      <c r="M126" s="104">
        <f t="shared" si="11"/>
        <v>0</v>
      </c>
      <c r="N126" s="197">
        <f t="shared" si="12"/>
        <v>0</v>
      </c>
      <c r="O126" s="202">
        <f t="shared" si="8"/>
        <v>0</v>
      </c>
      <c r="P126" s="203">
        <f t="shared" si="9"/>
        <v>0</v>
      </c>
    </row>
    <row r="127" spans="1:16" ht="47.25" hidden="1" outlineLevel="1" x14ac:dyDescent="0.25">
      <c r="A127" s="98">
        <f>'F4.2'!A127</f>
        <v>19.5</v>
      </c>
      <c r="B127" s="182" t="str">
        <f>'F4.2'!B127</f>
        <v>Sch-5: Design, supply, installation &amp; commissioning of High performance IGUS energy chain system with chain flex cable for Tripper trolleys at CHP at 3x660 MW, KTPS, Koradi.</v>
      </c>
      <c r="C127" s="188" t="str">
        <f>'F4.2'!D127</f>
        <v>MERC/CAPEX/MSPGCL/2024-25/0252</v>
      </c>
      <c r="D127" s="189">
        <f>IF('F4.2'!F127=0,"-",'F4.2'!F127)</f>
        <v>45400</v>
      </c>
      <c r="E127" s="38">
        <f>'F4.2'!H127</f>
        <v>4.37</v>
      </c>
      <c r="F127" s="104">
        <f>'F4.2'!S127</f>
        <v>0</v>
      </c>
      <c r="G127" s="104">
        <f>'F4.2'!AS127</f>
        <v>0</v>
      </c>
      <c r="H127" s="104">
        <f t="shared" si="10"/>
        <v>0</v>
      </c>
      <c r="I127" s="104">
        <f>'F4.2'!U127</f>
        <v>0</v>
      </c>
      <c r="J127" s="104">
        <f>'F4.2'!AT127</f>
        <v>0</v>
      </c>
      <c r="K127" s="104"/>
      <c r="L127" s="104"/>
      <c r="M127" s="104">
        <f t="shared" si="11"/>
        <v>0</v>
      </c>
      <c r="N127" s="197">
        <f t="shared" si="12"/>
        <v>0</v>
      </c>
      <c r="O127" s="202">
        <f t="shared" si="8"/>
        <v>0</v>
      </c>
      <c r="P127" s="203">
        <f t="shared" si="9"/>
        <v>0</v>
      </c>
    </row>
    <row r="128" spans="1:16" ht="31.5" hidden="1" outlineLevel="1" x14ac:dyDescent="0.25">
      <c r="A128" s="98">
        <f>'F4.2'!A128</f>
        <v>19.600000000000001</v>
      </c>
      <c r="B128" s="182" t="str">
        <f>'F4.2'!B128</f>
        <v>Sch-6: Procurement of B3-630 gear box for BCN 6 A/B in CHP at 3x660 MW, KTPS, Koradi.</v>
      </c>
      <c r="C128" s="188" t="str">
        <f>'F4.2'!D128</f>
        <v>MERC/CAPEX/MSPGCL/2024-25/0252</v>
      </c>
      <c r="D128" s="189">
        <f>IF('F4.2'!F128=0,"-",'F4.2'!F128)</f>
        <v>45400</v>
      </c>
      <c r="E128" s="38">
        <f>'F4.2'!H128</f>
        <v>0.56999999999999995</v>
      </c>
      <c r="F128" s="104">
        <f>'F4.2'!S128</f>
        <v>0</v>
      </c>
      <c r="G128" s="104">
        <f>'F4.2'!AS128</f>
        <v>0</v>
      </c>
      <c r="H128" s="104">
        <f t="shared" si="10"/>
        <v>0</v>
      </c>
      <c r="I128" s="104">
        <f>'F4.2'!U128</f>
        <v>0</v>
      </c>
      <c r="J128" s="104">
        <f>'F4.2'!AT128</f>
        <v>0</v>
      </c>
      <c r="K128" s="104"/>
      <c r="L128" s="104"/>
      <c r="M128" s="104">
        <f t="shared" si="11"/>
        <v>0</v>
      </c>
      <c r="N128" s="197">
        <f t="shared" si="12"/>
        <v>0</v>
      </c>
      <c r="O128" s="202">
        <f t="shared" si="8"/>
        <v>0</v>
      </c>
      <c r="P128" s="203">
        <f t="shared" si="9"/>
        <v>0</v>
      </c>
    </row>
    <row r="129" spans="1:16" ht="31.5" hidden="1" outlineLevel="1" x14ac:dyDescent="0.25">
      <c r="A129" s="98">
        <f>'F4.2'!A129</f>
        <v>19.7</v>
      </c>
      <c r="B129" s="182" t="str">
        <f>'F4.2'!B129</f>
        <v>Sch-7: Supply and installation of Belt tear detector system for conveyor belt in CHP 3x660 MW, KTPS, Koradi.</v>
      </c>
      <c r="C129" s="188" t="str">
        <f>'F4.2'!D129</f>
        <v>MERC/CAPEX/MSPGCL/2024-25/0252</v>
      </c>
      <c r="D129" s="189">
        <f>IF('F4.2'!F129=0,"-",'F4.2'!F129)</f>
        <v>45400</v>
      </c>
      <c r="E129" s="38">
        <f>'F4.2'!H129</f>
        <v>1.18</v>
      </c>
      <c r="F129" s="104">
        <f>'F4.2'!S129</f>
        <v>0</v>
      </c>
      <c r="G129" s="104">
        <f>'F4.2'!AS129</f>
        <v>0</v>
      </c>
      <c r="H129" s="104">
        <f t="shared" si="10"/>
        <v>0</v>
      </c>
      <c r="I129" s="104">
        <f>'F4.2'!U129</f>
        <v>0</v>
      </c>
      <c r="J129" s="104">
        <f>'F4.2'!AT129</f>
        <v>0</v>
      </c>
      <c r="K129" s="104"/>
      <c r="L129" s="104"/>
      <c r="M129" s="104">
        <f t="shared" si="11"/>
        <v>0</v>
      </c>
      <c r="N129" s="197">
        <f t="shared" si="12"/>
        <v>0</v>
      </c>
      <c r="O129" s="202">
        <f t="shared" si="8"/>
        <v>0</v>
      </c>
      <c r="P129" s="203">
        <f t="shared" si="9"/>
        <v>0</v>
      </c>
    </row>
    <row r="130" spans="1:16" ht="31.5" hidden="1" outlineLevel="1" x14ac:dyDescent="0.25">
      <c r="A130" s="98">
        <f>'F4.2'!A130</f>
        <v>19.8</v>
      </c>
      <c r="B130" s="182" t="str">
        <f>'F4.2'!B130</f>
        <v>Sch-8: Procurement of 5 Nos of Bulldozers BD 155 at CHP 3X660 MW Koradi Thermal Power station.</v>
      </c>
      <c r="C130" s="188" t="str">
        <f>'F4.2'!D130</f>
        <v>MERC/CAPEX/MSPGCL/2024-25/0252</v>
      </c>
      <c r="D130" s="189">
        <f>IF('F4.2'!F130=0,"-",'F4.2'!F130)</f>
        <v>45400</v>
      </c>
      <c r="E130" s="38">
        <f>'F4.2'!H130</f>
        <v>12.83</v>
      </c>
      <c r="F130" s="104">
        <f>'F4.2'!S130</f>
        <v>0</v>
      </c>
      <c r="G130" s="104">
        <f>'F4.2'!AS130</f>
        <v>0</v>
      </c>
      <c r="H130" s="104">
        <f t="shared" si="10"/>
        <v>0</v>
      </c>
      <c r="I130" s="104">
        <f>'F4.2'!U130</f>
        <v>0</v>
      </c>
      <c r="J130" s="104">
        <f>'F4.2'!AT130</f>
        <v>0</v>
      </c>
      <c r="K130" s="104"/>
      <c r="L130" s="104"/>
      <c r="M130" s="104">
        <f t="shared" si="11"/>
        <v>0</v>
      </c>
      <c r="N130" s="197">
        <f t="shared" si="12"/>
        <v>0</v>
      </c>
      <c r="O130" s="202">
        <f t="shared" si="8"/>
        <v>0</v>
      </c>
      <c r="P130" s="203">
        <f t="shared" si="9"/>
        <v>0</v>
      </c>
    </row>
    <row r="131" spans="1:16" ht="31.5" hidden="1" outlineLevel="1" x14ac:dyDescent="0.25">
      <c r="A131" s="98">
        <f>'F4.2'!A131</f>
        <v>19.899999999999999</v>
      </c>
      <c r="B131" s="182" t="str">
        <f>'F4.2'!B131</f>
        <v>Sch-9:-  Procurement of 02 nos. of Wheel loaders at CHP 3X660 MW, KTPS, Koradi.</v>
      </c>
      <c r="C131" s="188" t="str">
        <f>'F4.2'!D131</f>
        <v>MERC/CAPEX/MSPGCL/2024-25/0252</v>
      </c>
      <c r="D131" s="189">
        <f>IF('F4.2'!F131=0,"-",'F4.2'!F131)</f>
        <v>45400</v>
      </c>
      <c r="E131" s="38">
        <f>'F4.2'!H131</f>
        <v>3.07</v>
      </c>
      <c r="F131" s="104">
        <f>'F4.2'!S131</f>
        <v>0</v>
      </c>
      <c r="G131" s="104">
        <f>'F4.2'!AS131</f>
        <v>0</v>
      </c>
      <c r="H131" s="104">
        <f t="shared" si="10"/>
        <v>0</v>
      </c>
      <c r="I131" s="104">
        <f>'F4.2'!U131</f>
        <v>0</v>
      </c>
      <c r="J131" s="104">
        <f>'F4.2'!AT131</f>
        <v>0</v>
      </c>
      <c r="K131" s="104"/>
      <c r="L131" s="104"/>
      <c r="M131" s="104">
        <f t="shared" si="11"/>
        <v>0</v>
      </c>
      <c r="N131" s="197">
        <f t="shared" si="12"/>
        <v>0</v>
      </c>
      <c r="O131" s="202">
        <f t="shared" si="8"/>
        <v>0</v>
      </c>
      <c r="P131" s="203">
        <f t="shared" si="9"/>
        <v>0</v>
      </c>
    </row>
    <row r="132" spans="1:16" ht="31.5" hidden="1" outlineLevel="1" x14ac:dyDescent="0.25">
      <c r="A132" s="206">
        <f>'F4.2'!A132</f>
        <v>19.100000000000001</v>
      </c>
      <c r="B132" s="182" t="str">
        <f>'F4.2'!B132</f>
        <v>Sch-10:-  Procurement of 15 Ton &amp; 20 Ton capacity hydraulic Cranes at CHP 3X660 MW, KTPS, Koradi.</v>
      </c>
      <c r="C132" s="188" t="str">
        <f>'F4.2'!D132</f>
        <v>MERC/CAPEX/MSPGCL/2024-25/0252</v>
      </c>
      <c r="D132" s="189">
        <f>IF('F4.2'!F132=0,"-",'F4.2'!F132)</f>
        <v>45400</v>
      </c>
      <c r="E132" s="38">
        <f>'F4.2'!H132</f>
        <v>0.69</v>
      </c>
      <c r="F132" s="104">
        <f>'F4.2'!S132</f>
        <v>0</v>
      </c>
      <c r="G132" s="104">
        <f>'F4.2'!AS132</f>
        <v>0</v>
      </c>
      <c r="H132" s="104">
        <f t="shared" si="10"/>
        <v>0</v>
      </c>
      <c r="I132" s="104">
        <f>'F4.2'!U132</f>
        <v>0</v>
      </c>
      <c r="J132" s="104">
        <f>'F4.2'!AT132</f>
        <v>0</v>
      </c>
      <c r="K132" s="104"/>
      <c r="L132" s="104"/>
      <c r="M132" s="104">
        <f t="shared" si="11"/>
        <v>0</v>
      </c>
      <c r="N132" s="197">
        <f t="shared" si="12"/>
        <v>0</v>
      </c>
      <c r="O132" s="202">
        <f t="shared" si="8"/>
        <v>0</v>
      </c>
      <c r="P132" s="203">
        <f t="shared" si="9"/>
        <v>0</v>
      </c>
    </row>
    <row r="133" spans="1:16" ht="30" hidden="1" outlineLevel="1" x14ac:dyDescent="0.25">
      <c r="A133" s="98">
        <f>'F4.2'!A133</f>
        <v>0</v>
      </c>
      <c r="B133" s="182" t="str">
        <f>'F4.2'!B133</f>
        <v>IDC</v>
      </c>
      <c r="C133" s="188" t="str">
        <f>'F4.2'!D133</f>
        <v>MERC/CAPEX/MSPGCL/2024-25/0252</v>
      </c>
      <c r="D133" s="189">
        <f>IF('F4.2'!F133=0,"-",'F4.2'!F133)</f>
        <v>45400</v>
      </c>
      <c r="E133" s="38">
        <f>'F4.2'!H133</f>
        <v>0.64</v>
      </c>
      <c r="F133" s="104">
        <f>'F4.2'!S133</f>
        <v>0</v>
      </c>
      <c r="G133" s="104">
        <f>'F4.2'!AS133</f>
        <v>0</v>
      </c>
      <c r="H133" s="104">
        <f t="shared" si="10"/>
        <v>0</v>
      </c>
      <c r="I133" s="104">
        <f>'F4.2'!U133</f>
        <v>0</v>
      </c>
      <c r="J133" s="104">
        <f>'F4.2'!AT133</f>
        <v>0</v>
      </c>
      <c r="K133" s="104"/>
      <c r="L133" s="104"/>
      <c r="M133" s="104">
        <f t="shared" si="11"/>
        <v>0</v>
      </c>
      <c r="N133" s="197">
        <f t="shared" si="12"/>
        <v>0</v>
      </c>
      <c r="O133" s="202">
        <f t="shared" si="8"/>
        <v>0</v>
      </c>
      <c r="P133" s="203">
        <f t="shared" si="9"/>
        <v>0</v>
      </c>
    </row>
    <row r="134" spans="1:16" ht="31.5" hidden="1" outlineLevel="1" x14ac:dyDescent="0.25">
      <c r="A134" s="174">
        <f>'F4.2'!A134</f>
        <v>20</v>
      </c>
      <c r="B134" s="175" t="str">
        <f>'F4.2'!B134</f>
        <v>Construction of bridge cum bandhara across Pond No. 3 and allied works at Pond No. 3 at Koradi TPS</v>
      </c>
      <c r="C134" s="188" t="str">
        <f>'F4.2'!D134</f>
        <v>MERC/CAPEX/2024-25/MSPGCL/0250</v>
      </c>
      <c r="D134" s="189">
        <f>IF('F4.2'!F134=0,"-",'F4.2'!F134)</f>
        <v>45400</v>
      </c>
      <c r="E134" s="38">
        <f>'F4.2'!H134</f>
        <v>33.116000000000007</v>
      </c>
      <c r="F134" s="104">
        <f>'F4.2'!S134</f>
        <v>0</v>
      </c>
      <c r="G134" s="104">
        <f>'F4.2'!AS134</f>
        <v>0</v>
      </c>
      <c r="H134" s="104">
        <f t="shared" si="10"/>
        <v>0</v>
      </c>
      <c r="I134" s="104">
        <f>'F4.2'!U134</f>
        <v>0</v>
      </c>
      <c r="J134" s="104">
        <f>'F4.2'!AT134</f>
        <v>0</v>
      </c>
      <c r="K134" s="104"/>
      <c r="L134" s="104"/>
      <c r="M134" s="104">
        <f t="shared" si="11"/>
        <v>0</v>
      </c>
      <c r="N134" s="197">
        <f t="shared" si="12"/>
        <v>0</v>
      </c>
      <c r="O134" s="202">
        <f t="shared" si="8"/>
        <v>0</v>
      </c>
      <c r="P134" s="203">
        <f t="shared" si="9"/>
        <v>0</v>
      </c>
    </row>
    <row r="135" spans="1:16" ht="31.5" hidden="1" outlineLevel="1" x14ac:dyDescent="0.25">
      <c r="A135" s="98">
        <f>'F4.2'!A135</f>
        <v>20.100000000000001</v>
      </c>
      <c r="B135" s="129" t="str">
        <f>'F4.2'!B135</f>
        <v>Construction of cement concrete bridge cum bandhara alongwith gated arrangement.</v>
      </c>
      <c r="C135" s="188" t="str">
        <f>'F4.2'!D135</f>
        <v>MERC/CAPEX/2024-25/MSPGCL/0250</v>
      </c>
      <c r="D135" s="189">
        <f>IF('F4.2'!F135=0,"-",'F4.2'!F135)</f>
        <v>45400</v>
      </c>
      <c r="E135" s="38">
        <f>'F4.2'!H135</f>
        <v>14.75</v>
      </c>
      <c r="F135" s="104">
        <f>'F4.2'!S135</f>
        <v>0</v>
      </c>
      <c r="G135" s="104">
        <f>'F4.2'!AS135</f>
        <v>0</v>
      </c>
      <c r="H135" s="104">
        <f t="shared" si="10"/>
        <v>0</v>
      </c>
      <c r="I135" s="104">
        <f>'F4.2'!U135</f>
        <v>0</v>
      </c>
      <c r="J135" s="104">
        <f>'F4.2'!AT135</f>
        <v>0</v>
      </c>
      <c r="K135" s="104"/>
      <c r="L135" s="104"/>
      <c r="M135" s="104">
        <f t="shared" si="11"/>
        <v>0</v>
      </c>
      <c r="N135" s="197">
        <f t="shared" si="12"/>
        <v>0</v>
      </c>
      <c r="O135" s="202">
        <f t="shared" si="8"/>
        <v>0</v>
      </c>
      <c r="P135" s="203">
        <f t="shared" si="9"/>
        <v>0</v>
      </c>
    </row>
    <row r="136" spans="1:16" ht="47.25" hidden="1" outlineLevel="1" x14ac:dyDescent="0.25">
      <c r="A136" s="98">
        <f>'F4.2'!A136</f>
        <v>20.2</v>
      </c>
      <c r="B136" s="129" t="str">
        <f>'F4.2'!B136</f>
        <v>Construction of earthen embankment connecting bridge cum bandhara on both side of embankment by excavating soil / typha / silt from Pond No.3 &amp; tree plantation.</v>
      </c>
      <c r="C136" s="188" t="str">
        <f>'F4.2'!D136</f>
        <v>MERC/CAPEX/2024-25/MSPGCL/0250</v>
      </c>
      <c r="D136" s="189">
        <f>IF('F4.2'!F136=0,"-",'F4.2'!F136)</f>
        <v>45400</v>
      </c>
      <c r="E136" s="38">
        <f>'F4.2'!H136</f>
        <v>14.325200000000001</v>
      </c>
      <c r="F136" s="104">
        <f>'F4.2'!S136</f>
        <v>0</v>
      </c>
      <c r="G136" s="104">
        <f>'F4.2'!AS136</f>
        <v>0</v>
      </c>
      <c r="H136" s="104">
        <f t="shared" si="10"/>
        <v>0</v>
      </c>
      <c r="I136" s="104">
        <f>'F4.2'!U136</f>
        <v>0</v>
      </c>
      <c r="J136" s="104">
        <f>'F4.2'!AT136</f>
        <v>0</v>
      </c>
      <c r="K136" s="104"/>
      <c r="L136" s="104"/>
      <c r="M136" s="104">
        <f t="shared" si="11"/>
        <v>0</v>
      </c>
      <c r="N136" s="197">
        <f t="shared" si="12"/>
        <v>0</v>
      </c>
      <c r="O136" s="202">
        <f t="shared" si="8"/>
        <v>0</v>
      </c>
      <c r="P136" s="203">
        <f t="shared" si="9"/>
        <v>0</v>
      </c>
    </row>
    <row r="137" spans="1:16" ht="47.25" hidden="1" outlineLevel="1" x14ac:dyDescent="0.25">
      <c r="A137" s="98">
        <f>'F4.2'!A137</f>
        <v>20.3</v>
      </c>
      <c r="B137" s="129" t="str">
        <f>'F4.2'!B137</f>
        <v>Providing structural steel pathway on the existing waste weir (west side of the Pond No.3) and roads connecting to bridge behind Pond No.3 and bridge cum bandhara.</v>
      </c>
      <c r="C137" s="188" t="str">
        <f>'F4.2'!D137</f>
        <v>MERC/CAPEX/2024-25/MSPGCL/0250</v>
      </c>
      <c r="D137" s="189">
        <f>IF('F4.2'!F137=0,"-",'F4.2'!F137)</f>
        <v>45400</v>
      </c>
      <c r="E137" s="38">
        <f>'F4.2'!H137</f>
        <v>2.4308000000000001</v>
      </c>
      <c r="F137" s="104">
        <f>'F4.2'!S137</f>
        <v>0</v>
      </c>
      <c r="G137" s="104">
        <f>'F4.2'!AS137</f>
        <v>0</v>
      </c>
      <c r="H137" s="104">
        <f t="shared" si="10"/>
        <v>0</v>
      </c>
      <c r="I137" s="104">
        <f>'F4.2'!U137</f>
        <v>0</v>
      </c>
      <c r="J137" s="104">
        <f>'F4.2'!AT137</f>
        <v>0</v>
      </c>
      <c r="K137" s="104"/>
      <c r="L137" s="104"/>
      <c r="M137" s="104">
        <f t="shared" si="11"/>
        <v>0</v>
      </c>
      <c r="N137" s="197">
        <f t="shared" si="12"/>
        <v>0</v>
      </c>
    </row>
    <row r="138" spans="1:16" ht="30" hidden="1" outlineLevel="1" x14ac:dyDescent="0.25">
      <c r="A138" s="98">
        <f>'F4.2'!A138</f>
        <v>0</v>
      </c>
      <c r="B138" s="129" t="str">
        <f>'F4.2'!B138</f>
        <v>IDC</v>
      </c>
      <c r="C138" s="188" t="str">
        <f>'F4.2'!D138</f>
        <v>MERC/CAPEX/2024-25/MSPGCL/0250</v>
      </c>
      <c r="D138" s="189">
        <f>IF('F4.2'!F138=0,"-",'F4.2'!F138)</f>
        <v>45400</v>
      </c>
      <c r="E138" s="38">
        <f>'F4.2'!H138</f>
        <v>1.61</v>
      </c>
      <c r="F138" s="104">
        <f>'F4.2'!S138</f>
        <v>0</v>
      </c>
      <c r="G138" s="104">
        <f>'F4.2'!AS138</f>
        <v>0</v>
      </c>
      <c r="H138" s="104">
        <f t="shared" si="10"/>
        <v>0</v>
      </c>
      <c r="I138" s="104">
        <f>'F4.2'!U138</f>
        <v>0</v>
      </c>
      <c r="J138" s="104">
        <f>'F4.2'!AT138</f>
        <v>0</v>
      </c>
      <c r="K138" s="104"/>
      <c r="L138" s="104"/>
      <c r="M138" s="104">
        <f t="shared" si="11"/>
        <v>0</v>
      </c>
      <c r="N138" s="197">
        <f t="shared" si="12"/>
        <v>0</v>
      </c>
    </row>
    <row r="139" spans="1:16" ht="47.25" hidden="1" outlineLevel="1" x14ac:dyDescent="0.25">
      <c r="A139" s="453">
        <f>'F4.2'!A139</f>
        <v>6</v>
      </c>
      <c r="B139" s="454" t="str">
        <f>'F4.2'!B139</f>
        <v>Procurement &amp; replacement of Superheater Pass Economizer Coils (Modified Design) for Unit 8, 9 &amp; 10 at 3x660MW KTPS, Koradi</v>
      </c>
      <c r="C139" s="188" t="str">
        <f>'F4.2'!D139</f>
        <v>Not Approved</v>
      </c>
      <c r="D139" s="189" t="str">
        <f>IF('F4.2'!F139=0,"-",'F4.2'!F139)</f>
        <v>-</v>
      </c>
      <c r="E139" s="38">
        <f>'F4.2'!H139</f>
        <v>0</v>
      </c>
      <c r="F139" s="104">
        <f>'F4.2'!S139</f>
        <v>0</v>
      </c>
      <c r="G139" s="104">
        <f>'F4.2'!AS139</f>
        <v>0</v>
      </c>
      <c r="H139" s="104">
        <f t="shared" ref="H139:H151" si="13">F139-G139</f>
        <v>0</v>
      </c>
      <c r="I139" s="104">
        <f>'F4.2'!U139</f>
        <v>0</v>
      </c>
      <c r="J139" s="104">
        <f>'F4.2'!AT139</f>
        <v>0</v>
      </c>
      <c r="K139" s="104"/>
      <c r="L139" s="104"/>
      <c r="M139" s="104">
        <f t="shared" ref="M139:M151" si="14">SUM(J139:L139)</f>
        <v>0</v>
      </c>
      <c r="N139" s="197">
        <f t="shared" ref="N139:N151" si="15">H139+I139-M139</f>
        <v>0</v>
      </c>
      <c r="O139" s="202"/>
      <c r="P139" s="203"/>
    </row>
    <row r="140" spans="1:16" ht="47.25" hidden="1" outlineLevel="1" x14ac:dyDescent="0.25">
      <c r="A140" s="453">
        <f>'F4.2'!A140</f>
        <v>6.1</v>
      </c>
      <c r="B140" s="473" t="str">
        <f>'F4.2'!B140</f>
        <v>Procurement &amp; replacement of Superheater Pass Economizer Coils (Modified Design) for Unit 8, 9 &amp; 10 at 3x660MW KTPS, Koradi</v>
      </c>
      <c r="C140" s="188" t="str">
        <f>'F4.2'!D140</f>
        <v>Not Approved</v>
      </c>
      <c r="D140" s="189" t="str">
        <f>IF('F4.2'!F140=0,"-",'F4.2'!F140)</f>
        <v>-</v>
      </c>
      <c r="E140" s="38">
        <f>'F4.2'!H140</f>
        <v>0</v>
      </c>
      <c r="F140" s="104">
        <f>'F4.2'!S140</f>
        <v>0</v>
      </c>
      <c r="G140" s="104">
        <f>'F4.2'!AS140</f>
        <v>0</v>
      </c>
      <c r="H140" s="104">
        <f t="shared" si="13"/>
        <v>0</v>
      </c>
      <c r="I140" s="104">
        <f>'F4.2'!U140</f>
        <v>0</v>
      </c>
      <c r="J140" s="104">
        <f>'F4.2'!AT140</f>
        <v>0</v>
      </c>
      <c r="K140" s="104"/>
      <c r="L140" s="104"/>
      <c r="M140" s="104">
        <f t="shared" si="14"/>
        <v>0</v>
      </c>
      <c r="N140" s="197">
        <f t="shared" si="15"/>
        <v>0</v>
      </c>
    </row>
    <row r="141" spans="1:16" ht="15.75" hidden="1" outlineLevel="1" x14ac:dyDescent="0.25">
      <c r="A141" s="453">
        <f>'F4.2'!A141</f>
        <v>0</v>
      </c>
      <c r="B141" s="477" t="str">
        <f>'F4.2'!B141</f>
        <v>IDC</v>
      </c>
      <c r="C141" s="188" t="str">
        <f>'F4.2'!D141</f>
        <v>Not Approved</v>
      </c>
      <c r="D141" s="189" t="str">
        <f>IF('F4.2'!F141=0,"-",'F4.2'!F141)</f>
        <v>-</v>
      </c>
      <c r="E141" s="38">
        <f>'F4.2'!H141</f>
        <v>0</v>
      </c>
      <c r="F141" s="104">
        <f>'F4.2'!S141</f>
        <v>0</v>
      </c>
      <c r="G141" s="104">
        <f>'F4.2'!AS141</f>
        <v>0</v>
      </c>
      <c r="H141" s="104">
        <f t="shared" si="13"/>
        <v>0</v>
      </c>
      <c r="I141" s="104">
        <f>'F4.2'!U141</f>
        <v>0</v>
      </c>
      <c r="J141" s="104">
        <f>'F4.2'!AT141</f>
        <v>0</v>
      </c>
      <c r="K141" s="104"/>
      <c r="L141" s="104"/>
      <c r="M141" s="104">
        <f t="shared" si="14"/>
        <v>0</v>
      </c>
      <c r="N141" s="197">
        <f t="shared" si="15"/>
        <v>0</v>
      </c>
    </row>
    <row r="142" spans="1:16" ht="31.5" hidden="1" outlineLevel="1" x14ac:dyDescent="0.25">
      <c r="A142" s="453">
        <f>'F4.2'!A142</f>
        <v>7</v>
      </c>
      <c r="B142" s="454" t="str">
        <f>'F4.2'!B142</f>
        <v>Improvement in Boiler Performance at U-8,9 &amp; 10 KTPS, Koradi</v>
      </c>
      <c r="C142" s="188" t="str">
        <f>'F4.2'!D142</f>
        <v>MERC/CAPEX/MSPGCL/2023-24/0638</v>
      </c>
      <c r="D142" s="189" t="str">
        <f>IF('F4.2'!F142=0,"-",'F4.2'!F142)</f>
        <v>-</v>
      </c>
      <c r="E142" s="38">
        <f>'F4.2'!H142</f>
        <v>62.928999999999995</v>
      </c>
      <c r="F142" s="104">
        <f>'F4.2'!S142</f>
        <v>0</v>
      </c>
      <c r="G142" s="104">
        <f>'F4.2'!AS142</f>
        <v>0</v>
      </c>
      <c r="H142" s="104">
        <f t="shared" si="13"/>
        <v>0</v>
      </c>
      <c r="I142" s="104">
        <f>'F4.2'!U142</f>
        <v>0</v>
      </c>
      <c r="J142" s="104">
        <f>'F4.2'!AT142</f>
        <v>0</v>
      </c>
      <c r="K142" s="104"/>
      <c r="L142" s="104"/>
      <c r="M142" s="104">
        <f t="shared" si="14"/>
        <v>0</v>
      </c>
      <c r="N142" s="197">
        <f t="shared" si="15"/>
        <v>0</v>
      </c>
      <c r="O142" s="202"/>
      <c r="P142" s="203"/>
    </row>
    <row r="143" spans="1:16" ht="31.5" hidden="1" outlineLevel="1" x14ac:dyDescent="0.25">
      <c r="A143" s="453">
        <f>'F4.2'!A143</f>
        <v>7.1</v>
      </c>
      <c r="B143" s="473" t="str">
        <f>'F4.2'!B143</f>
        <v>Scheme-1: Procurement of Blade Sets for ID, FD &amp; PA Fans at 3x660MW Units.</v>
      </c>
      <c r="C143" s="188" t="str">
        <f>'F4.2'!D143</f>
        <v>MERC/CAPEX/MSPGCL/2023-24/0638</v>
      </c>
      <c r="D143" s="189" t="str">
        <f>IF('F4.2'!F143=0,"-",'F4.2'!F143)</f>
        <v>-</v>
      </c>
      <c r="E143" s="38">
        <f>'F4.2'!H143</f>
        <v>11.34</v>
      </c>
      <c r="F143" s="104">
        <f>'F4.2'!S143</f>
        <v>0</v>
      </c>
      <c r="G143" s="104">
        <f>'F4.2'!AS143</f>
        <v>0</v>
      </c>
      <c r="H143" s="104">
        <f t="shared" si="13"/>
        <v>0</v>
      </c>
      <c r="I143" s="104">
        <f>'F4.2'!U143</f>
        <v>0</v>
      </c>
      <c r="J143" s="104">
        <f>'F4.2'!AT143</f>
        <v>0</v>
      </c>
      <c r="K143" s="104"/>
      <c r="L143" s="104"/>
      <c r="M143" s="104">
        <f t="shared" si="14"/>
        <v>0</v>
      </c>
      <c r="N143" s="197">
        <f t="shared" si="15"/>
        <v>0</v>
      </c>
    </row>
    <row r="144" spans="1:16" ht="31.5" hidden="1" outlineLevel="1" x14ac:dyDescent="0.25">
      <c r="A144" s="453">
        <f>'F4.2'!A144</f>
        <v>7.2</v>
      </c>
      <c r="B144" s="473" t="str">
        <f>'F4.2'!B144</f>
        <v>Scheme-2: Procurement of RAPH Bottom Support Bearing Assembly at 3X660MW Units.</v>
      </c>
      <c r="C144" s="188" t="str">
        <f>'F4.2'!D144</f>
        <v>MERC/CAPEX/MSPGCL/2023-24/0638</v>
      </c>
      <c r="D144" s="189" t="str">
        <f>IF('F4.2'!F144=0,"-",'F4.2'!F144)</f>
        <v>-</v>
      </c>
      <c r="E144" s="38">
        <f>'F4.2'!H144</f>
        <v>2.4780000000000002</v>
      </c>
      <c r="F144" s="104">
        <f>'F4.2'!S144</f>
        <v>0</v>
      </c>
      <c r="G144" s="104">
        <f>'F4.2'!AS144</f>
        <v>0</v>
      </c>
      <c r="H144" s="104">
        <f t="shared" si="13"/>
        <v>0</v>
      </c>
      <c r="I144" s="104">
        <f>'F4.2'!U144</f>
        <v>0</v>
      </c>
      <c r="J144" s="104">
        <f>'F4.2'!AT144</f>
        <v>0</v>
      </c>
      <c r="K144" s="104"/>
      <c r="L144" s="104"/>
      <c r="M144" s="104">
        <f t="shared" si="14"/>
        <v>0</v>
      </c>
      <c r="N144" s="197">
        <f t="shared" si="15"/>
        <v>0</v>
      </c>
    </row>
    <row r="145" spans="1:16" ht="31.5" hidden="1" outlineLevel="1" x14ac:dyDescent="0.25">
      <c r="A145" s="453">
        <f>'F4.2'!A145</f>
        <v>7.3</v>
      </c>
      <c r="B145" s="473" t="str">
        <f>'F4.2'!B145</f>
        <v>Scheme-3: Procurement of RAPH Top Guide Bearing Assembly at 3x660MW Units.</v>
      </c>
      <c r="C145" s="188" t="str">
        <f>'F4.2'!D145</f>
        <v>MERC/CAPEX/MSPGCL/2023-24/0638</v>
      </c>
      <c r="D145" s="189" t="str">
        <f>IF('F4.2'!F145=0,"-",'F4.2'!F145)</f>
        <v>-</v>
      </c>
      <c r="E145" s="38">
        <f>'F4.2'!H145</f>
        <v>0.68400000000000005</v>
      </c>
      <c r="F145" s="104">
        <f>'F4.2'!S145</f>
        <v>0</v>
      </c>
      <c r="G145" s="104">
        <f>'F4.2'!AS145</f>
        <v>0</v>
      </c>
      <c r="H145" s="104">
        <f t="shared" si="13"/>
        <v>0</v>
      </c>
      <c r="I145" s="104">
        <f>'F4.2'!U145</f>
        <v>0</v>
      </c>
      <c r="J145" s="104">
        <f>'F4.2'!AT145</f>
        <v>0</v>
      </c>
      <c r="K145" s="104"/>
      <c r="L145" s="104"/>
      <c r="M145" s="104">
        <f t="shared" si="14"/>
        <v>0</v>
      </c>
      <c r="N145" s="197">
        <f t="shared" si="15"/>
        <v>0</v>
      </c>
    </row>
    <row r="146" spans="1:16" ht="30" hidden="1" outlineLevel="1" x14ac:dyDescent="0.25">
      <c r="A146" s="453">
        <f>'F4.2'!A146</f>
        <v>7.4</v>
      </c>
      <c r="B146" s="473" t="str">
        <f>'F4.2'!B146</f>
        <v>Scheme-4: Procurement of RAPH Gear Box at 3x660MW Units.</v>
      </c>
      <c r="C146" s="188" t="str">
        <f>'F4.2'!D146</f>
        <v>MERC/CAPEX/MSPGCL/2023-24/0638</v>
      </c>
      <c r="D146" s="189" t="str">
        <f>IF('F4.2'!F146=0,"-",'F4.2'!F146)</f>
        <v>-</v>
      </c>
      <c r="E146" s="38">
        <f>'F4.2'!H146</f>
        <v>3.44</v>
      </c>
      <c r="F146" s="104">
        <f>'F4.2'!S146</f>
        <v>0</v>
      </c>
      <c r="G146" s="104">
        <f>'F4.2'!AS146</f>
        <v>0</v>
      </c>
      <c r="H146" s="104">
        <f t="shared" si="13"/>
        <v>0</v>
      </c>
      <c r="I146" s="104">
        <f>'F4.2'!U146</f>
        <v>0</v>
      </c>
      <c r="J146" s="104">
        <f>'F4.2'!AT146</f>
        <v>0</v>
      </c>
      <c r="K146" s="104"/>
      <c r="L146" s="104"/>
      <c r="M146" s="104">
        <f t="shared" si="14"/>
        <v>0</v>
      </c>
      <c r="N146" s="197">
        <f t="shared" si="15"/>
        <v>0</v>
      </c>
    </row>
    <row r="147" spans="1:16" ht="30" hidden="1" outlineLevel="1" x14ac:dyDescent="0.25">
      <c r="A147" s="453">
        <f>'F4.2'!A147</f>
        <v>7.5</v>
      </c>
      <c r="B147" s="473" t="str">
        <f>'F4.2'!B147</f>
        <v>Scheme-5: Procurement of RAPH Spares at 3x660MW Units.</v>
      </c>
      <c r="C147" s="188" t="str">
        <f>'F4.2'!D147</f>
        <v>MERC/CAPEX/MSPGCL/2023-24/0638</v>
      </c>
      <c r="D147" s="189" t="str">
        <f>IF('F4.2'!F147=0,"-",'F4.2'!F147)</f>
        <v>-</v>
      </c>
      <c r="E147" s="38">
        <f>'F4.2'!H147</f>
        <v>1.1299999999999999</v>
      </c>
      <c r="F147" s="104">
        <f>'F4.2'!S147</f>
        <v>0</v>
      </c>
      <c r="G147" s="104">
        <f>'F4.2'!AS147</f>
        <v>0</v>
      </c>
      <c r="H147" s="104">
        <f t="shared" si="13"/>
        <v>0</v>
      </c>
      <c r="I147" s="104">
        <f>'F4.2'!U147</f>
        <v>0</v>
      </c>
      <c r="J147" s="104">
        <f>'F4.2'!AT147</f>
        <v>0</v>
      </c>
      <c r="K147" s="104"/>
      <c r="L147" s="104"/>
      <c r="M147" s="104">
        <f t="shared" si="14"/>
        <v>0</v>
      </c>
      <c r="N147" s="197">
        <f t="shared" si="15"/>
        <v>0</v>
      </c>
    </row>
    <row r="148" spans="1:16" ht="31.5" hidden="1" outlineLevel="1" x14ac:dyDescent="0.25">
      <c r="A148" s="453">
        <f>'F4.2'!A148</f>
        <v>7.6</v>
      </c>
      <c r="B148" s="473" t="str">
        <f>'F4.2'!B148</f>
        <v>Scheme-6: Procurement of Coal Burner Assembly with windbox air nozzles for Unit 8 &amp; 9 at 3x660MW.</v>
      </c>
      <c r="C148" s="188" t="str">
        <f>'F4.2'!D148</f>
        <v>MERC/CAPEX/MSPGCL/2023-24/0638</v>
      </c>
      <c r="D148" s="189" t="str">
        <f>IF('F4.2'!F148=0,"-",'F4.2'!F148)</f>
        <v>-</v>
      </c>
      <c r="E148" s="38">
        <f>'F4.2'!H148</f>
        <v>15.407</v>
      </c>
      <c r="F148" s="104">
        <f>'F4.2'!S148</f>
        <v>0</v>
      </c>
      <c r="G148" s="104">
        <f>'F4.2'!AS148</f>
        <v>0</v>
      </c>
      <c r="H148" s="104">
        <f t="shared" si="13"/>
        <v>0</v>
      </c>
      <c r="I148" s="104">
        <f>'F4.2'!U148</f>
        <v>0</v>
      </c>
      <c r="J148" s="104">
        <f>'F4.2'!AT148</f>
        <v>0</v>
      </c>
      <c r="K148" s="104"/>
      <c r="L148" s="104"/>
      <c r="M148" s="104">
        <f t="shared" si="14"/>
        <v>0</v>
      </c>
      <c r="N148" s="197">
        <f t="shared" si="15"/>
        <v>0</v>
      </c>
    </row>
    <row r="149" spans="1:16" ht="31.5" hidden="1" outlineLevel="1" x14ac:dyDescent="0.25">
      <c r="A149" s="453">
        <f>'F4.2'!A149</f>
        <v>7.7</v>
      </c>
      <c r="B149" s="473" t="str">
        <f>'F4.2'!B149</f>
        <v>Scheme-7: Procurement of Boiler Circulation Pump (BCP) with Impeller &amp; Diffuser at 3x660MW Units.</v>
      </c>
      <c r="C149" s="188" t="str">
        <f>'F4.2'!D149</f>
        <v>MERC/CAPEX/MSPGCL/2023-24/0638</v>
      </c>
      <c r="D149" s="189" t="str">
        <f>IF('F4.2'!F149=0,"-",'F4.2'!F149)</f>
        <v>-</v>
      </c>
      <c r="E149" s="38">
        <f>'F4.2'!H149</f>
        <v>11.12</v>
      </c>
      <c r="F149" s="104">
        <f>'F4.2'!S149</f>
        <v>0</v>
      </c>
      <c r="G149" s="104">
        <f>'F4.2'!AS149</f>
        <v>0</v>
      </c>
      <c r="H149" s="104">
        <f t="shared" si="13"/>
        <v>0</v>
      </c>
      <c r="I149" s="104">
        <f>'F4.2'!U149</f>
        <v>0</v>
      </c>
      <c r="J149" s="104">
        <f>'F4.2'!AT149</f>
        <v>0</v>
      </c>
      <c r="K149" s="104"/>
      <c r="L149" s="104"/>
      <c r="M149" s="104">
        <f t="shared" si="14"/>
        <v>0</v>
      </c>
      <c r="N149" s="197">
        <f t="shared" si="15"/>
        <v>0</v>
      </c>
    </row>
    <row r="150" spans="1:16" ht="31.5" hidden="1" outlineLevel="1" x14ac:dyDescent="0.25">
      <c r="A150" s="453">
        <f>'F4.2'!A150</f>
        <v>7.8</v>
      </c>
      <c r="B150" s="473" t="str">
        <f>'F4.2'!B150</f>
        <v>Scheme-8: Procurement and Replacement of Heating Elements for RAPH Installed for Unit 8 at 3x660MW.</v>
      </c>
      <c r="C150" s="188" t="str">
        <f>'F4.2'!D150</f>
        <v>MERC/CAPEX/MSPGCL/2023-24/0638</v>
      </c>
      <c r="D150" s="189" t="str">
        <f>IF('F4.2'!F150=0,"-",'F4.2'!F150)</f>
        <v>-</v>
      </c>
      <c r="E150" s="38">
        <f>'F4.2'!H150</f>
        <v>15.96</v>
      </c>
      <c r="F150" s="104">
        <f>'F4.2'!S150</f>
        <v>0</v>
      </c>
      <c r="G150" s="104">
        <f>'F4.2'!AS150</f>
        <v>0</v>
      </c>
      <c r="H150" s="104">
        <f t="shared" si="13"/>
        <v>0</v>
      </c>
      <c r="I150" s="104">
        <f>'F4.2'!U150</f>
        <v>0</v>
      </c>
      <c r="J150" s="104">
        <f>'F4.2'!AT150</f>
        <v>0</v>
      </c>
      <c r="K150" s="104"/>
      <c r="L150" s="104"/>
      <c r="M150" s="104">
        <f t="shared" si="14"/>
        <v>0</v>
      </c>
      <c r="N150" s="197">
        <f t="shared" si="15"/>
        <v>0</v>
      </c>
    </row>
    <row r="151" spans="1:16" ht="30" hidden="1" outlineLevel="1" x14ac:dyDescent="0.25">
      <c r="A151" s="453">
        <f>'F4.2'!A151</f>
        <v>0</v>
      </c>
      <c r="B151" s="477" t="str">
        <f>'F4.2'!B151</f>
        <v>IDC</v>
      </c>
      <c r="C151" s="188" t="str">
        <f>'F4.2'!D151</f>
        <v>MERC/CAPEX/MSPGCL/2023-24/0638</v>
      </c>
      <c r="D151" s="189" t="str">
        <f>IF('F4.2'!F151=0,"-",'F4.2'!F151)</f>
        <v>-</v>
      </c>
      <c r="E151" s="38">
        <f>'F4.2'!H151</f>
        <v>1.37</v>
      </c>
      <c r="F151" s="104">
        <f>'F4.2'!S151</f>
        <v>0</v>
      </c>
      <c r="G151" s="104">
        <f>'F4.2'!AS151</f>
        <v>0</v>
      </c>
      <c r="H151" s="104">
        <f t="shared" si="13"/>
        <v>0</v>
      </c>
      <c r="I151" s="104">
        <f>'F4.2'!U151</f>
        <v>0</v>
      </c>
      <c r="J151" s="104">
        <f>'F4.2'!AT151</f>
        <v>0</v>
      </c>
      <c r="K151" s="104"/>
      <c r="L151" s="104"/>
      <c r="M151" s="104">
        <f t="shared" si="14"/>
        <v>0</v>
      </c>
      <c r="N151" s="197">
        <f t="shared" si="15"/>
        <v>0</v>
      </c>
    </row>
    <row r="152" spans="1:16" ht="63" hidden="1" outlineLevel="1" x14ac:dyDescent="0.25">
      <c r="A152" s="174">
        <f>'F4.2'!A152</f>
        <v>23</v>
      </c>
      <c r="B152" s="175" t="str">
        <f>'F4.2'!B152</f>
        <v>Design, Engineering, Supply, Installation, Testing, Commissioning including all civil works for Natural resource treatment and Laboratory equipment with mandatory spares at Koradi TPS, 3 X 660 MW</v>
      </c>
      <c r="C152" s="188" t="str">
        <f>'F4.2'!D152</f>
        <v>MERC/CAPEX/MSPGCL/2023-24/0177</v>
      </c>
      <c r="D152" s="189">
        <f>IF('F4.2'!F152=0,"-",'F4.2'!F152)</f>
        <v>45362</v>
      </c>
      <c r="E152" s="38">
        <f>'F4.2'!H152</f>
        <v>49.06</v>
      </c>
      <c r="F152" s="104">
        <f>'F4.2'!S152</f>
        <v>0</v>
      </c>
      <c r="G152" s="104">
        <f>'F4.2'!AS152</f>
        <v>0</v>
      </c>
      <c r="H152" s="104">
        <f t="shared" ref="H152:H453" si="16">F152-G152</f>
        <v>0</v>
      </c>
      <c r="I152" s="104">
        <f>'F4.2'!U152</f>
        <v>0</v>
      </c>
      <c r="J152" s="104">
        <f>'F4.2'!AT152</f>
        <v>0</v>
      </c>
      <c r="K152" s="104"/>
      <c r="L152" s="104"/>
      <c r="M152" s="104">
        <f t="shared" ref="M152:M453" si="17">SUM(J152:L152)</f>
        <v>0</v>
      </c>
      <c r="N152" s="197">
        <f t="shared" ref="N152:N453" si="18">H152+I152-M152</f>
        <v>0</v>
      </c>
      <c r="O152" s="202"/>
      <c r="P152" s="203"/>
    </row>
    <row r="153" spans="1:16" ht="47.25" hidden="1" outlineLevel="1" x14ac:dyDescent="0.25">
      <c r="A153" s="181">
        <f>'F4.2'!A153</f>
        <v>23.1</v>
      </c>
      <c r="B153" s="182" t="str">
        <f>'F4.2'!B153</f>
        <v>Supply of Natural resource treatment and lab equipment for Water, Coal, Oil, Meteorology with supporting AI computing, all auxiliaries, and accessories.</v>
      </c>
      <c r="C153" s="188" t="str">
        <f>'F4.2'!D153</f>
        <v>MERC/CAPEX/MSPGCL/2023-24/0177</v>
      </c>
      <c r="D153" s="189">
        <f>IF('F4.2'!F153=0,"-",'F4.2'!F153)</f>
        <v>45362</v>
      </c>
      <c r="E153" s="38">
        <f>'F4.2'!H153</f>
        <v>35.28</v>
      </c>
      <c r="F153" s="104">
        <f>'F4.2'!S153</f>
        <v>0</v>
      </c>
      <c r="G153" s="104">
        <f>'F4.2'!AS153</f>
        <v>0</v>
      </c>
      <c r="H153" s="104">
        <f t="shared" si="16"/>
        <v>0</v>
      </c>
      <c r="I153" s="104">
        <f>'F4.2'!U153</f>
        <v>0</v>
      </c>
      <c r="J153" s="104">
        <f>'F4.2'!AT153</f>
        <v>0</v>
      </c>
      <c r="K153" s="104"/>
      <c r="L153" s="104"/>
      <c r="M153" s="104">
        <f t="shared" si="17"/>
        <v>0</v>
      </c>
      <c r="N153" s="197">
        <f t="shared" si="18"/>
        <v>0</v>
      </c>
    </row>
    <row r="154" spans="1:16" ht="30" hidden="1" outlineLevel="1" x14ac:dyDescent="0.25">
      <c r="A154" s="181">
        <f>'F4.2'!A154</f>
        <v>23.2</v>
      </c>
      <c r="B154" s="182" t="str">
        <f>'F4.2'!B154</f>
        <v>Supply of Mandatory spares on lump-sum basis.</v>
      </c>
      <c r="C154" s="188" t="str">
        <f>'F4.2'!D154</f>
        <v>MERC/CAPEX/MSPGCL/2023-24/0177</v>
      </c>
      <c r="D154" s="189">
        <f>IF('F4.2'!F154=0,"-",'F4.2'!F154)</f>
        <v>45362</v>
      </c>
      <c r="E154" s="38">
        <f>'F4.2'!H154</f>
        <v>0.8</v>
      </c>
      <c r="F154" s="104">
        <f>'F4.2'!S154</f>
        <v>0</v>
      </c>
      <c r="G154" s="104">
        <f>'F4.2'!AS154</f>
        <v>0</v>
      </c>
      <c r="H154" s="104">
        <f t="shared" si="16"/>
        <v>0</v>
      </c>
      <c r="I154" s="104">
        <f>'F4.2'!U154</f>
        <v>0</v>
      </c>
      <c r="J154" s="104">
        <f>'F4.2'!AT154</f>
        <v>0</v>
      </c>
      <c r="K154" s="104"/>
      <c r="L154" s="104"/>
      <c r="M154" s="104">
        <f t="shared" si="17"/>
        <v>0</v>
      </c>
      <c r="N154" s="197">
        <f t="shared" si="18"/>
        <v>0</v>
      </c>
    </row>
    <row r="155" spans="1:16" ht="30" hidden="1" outlineLevel="1" x14ac:dyDescent="0.25">
      <c r="A155" s="181">
        <f>'F4.2'!A155</f>
        <v>23.3</v>
      </c>
      <c r="B155" s="182" t="str">
        <f>'F4.2'!B155</f>
        <v>Supply of Tools and Tackles on lump-sum basis.</v>
      </c>
      <c r="C155" s="188" t="str">
        <f>'F4.2'!D155</f>
        <v>MERC/CAPEX/MSPGCL/2023-24/0177</v>
      </c>
      <c r="D155" s="189">
        <f>IF('F4.2'!F155=0,"-",'F4.2'!F155)</f>
        <v>45362</v>
      </c>
      <c r="E155" s="38">
        <f>'F4.2'!H155</f>
        <v>0.15</v>
      </c>
      <c r="F155" s="104">
        <f>'F4.2'!S155</f>
        <v>0</v>
      </c>
      <c r="G155" s="104">
        <f>'F4.2'!AS155</f>
        <v>0</v>
      </c>
      <c r="H155" s="104">
        <f t="shared" si="16"/>
        <v>0</v>
      </c>
      <c r="I155" s="104">
        <f>'F4.2'!U155</f>
        <v>0</v>
      </c>
      <c r="J155" s="104">
        <f>'F4.2'!AT155</f>
        <v>0</v>
      </c>
      <c r="K155" s="104"/>
      <c r="L155" s="104"/>
      <c r="M155" s="104">
        <f t="shared" si="17"/>
        <v>0</v>
      </c>
      <c r="N155" s="197">
        <f t="shared" si="18"/>
        <v>0</v>
      </c>
    </row>
    <row r="156" spans="1:16" ht="31.5" hidden="1" outlineLevel="1" x14ac:dyDescent="0.25">
      <c r="A156" s="181">
        <f>'F4.2'!A156</f>
        <v>23.4</v>
      </c>
      <c r="B156" s="182" t="str">
        <f>'F4.2'!B156</f>
        <v>Complete Civil Work with 10 KLD ETP/ STP on lump-sum basis.</v>
      </c>
      <c r="C156" s="188" t="str">
        <f>'F4.2'!D156</f>
        <v>MERC/CAPEX/MSPGCL/2023-24/0177</v>
      </c>
      <c r="D156" s="189">
        <f>IF('F4.2'!F156=0,"-",'F4.2'!F156)</f>
        <v>45362</v>
      </c>
      <c r="E156" s="38">
        <f>'F4.2'!H156</f>
        <v>3.6</v>
      </c>
      <c r="F156" s="104">
        <f>'F4.2'!S156</f>
        <v>0</v>
      </c>
      <c r="G156" s="104">
        <f>'F4.2'!AS156</f>
        <v>0</v>
      </c>
      <c r="H156" s="104">
        <f t="shared" si="16"/>
        <v>0</v>
      </c>
      <c r="I156" s="104">
        <f>'F4.2'!U156</f>
        <v>0</v>
      </c>
      <c r="J156" s="104">
        <f>'F4.2'!AT156</f>
        <v>0</v>
      </c>
      <c r="K156" s="104"/>
      <c r="L156" s="104"/>
      <c r="M156" s="104">
        <f t="shared" si="17"/>
        <v>0</v>
      </c>
      <c r="N156" s="197">
        <f t="shared" si="18"/>
        <v>0</v>
      </c>
    </row>
    <row r="157" spans="1:16" ht="31.5" hidden="1" outlineLevel="1" x14ac:dyDescent="0.25">
      <c r="A157" s="181">
        <f>'F4.2'!A157</f>
        <v>23.5</v>
      </c>
      <c r="B157" s="182" t="str">
        <f>'F4.2'!B157</f>
        <v>Services - Charges of Inland transport of plant and equipment on lump-sum basis.</v>
      </c>
      <c r="C157" s="188" t="str">
        <f>'F4.2'!D157</f>
        <v>MERC/CAPEX/MSPGCL/2023-24/0177</v>
      </c>
      <c r="D157" s="189">
        <f>IF('F4.2'!F157=0,"-",'F4.2'!F157)</f>
        <v>45362</v>
      </c>
      <c r="E157" s="38">
        <f>'F4.2'!H157</f>
        <v>0.2</v>
      </c>
      <c r="F157" s="104">
        <f>'F4.2'!S157</f>
        <v>0</v>
      </c>
      <c r="G157" s="104">
        <f>'F4.2'!AS157</f>
        <v>0</v>
      </c>
      <c r="H157" s="104">
        <f t="shared" si="16"/>
        <v>0</v>
      </c>
      <c r="I157" s="104">
        <f>'F4.2'!U157</f>
        <v>0</v>
      </c>
      <c r="J157" s="104">
        <f>'F4.2'!AT157</f>
        <v>0</v>
      </c>
      <c r="K157" s="104"/>
      <c r="L157" s="104"/>
      <c r="M157" s="104">
        <f t="shared" si="17"/>
        <v>0</v>
      </c>
      <c r="N157" s="197">
        <f t="shared" si="18"/>
        <v>0</v>
      </c>
    </row>
    <row r="158" spans="1:16" ht="31.5" hidden="1" outlineLevel="1" x14ac:dyDescent="0.25">
      <c r="A158" s="181">
        <f>'F4.2'!A158</f>
        <v>23.6</v>
      </c>
      <c r="B158" s="182" t="str">
        <f>'F4.2'!B158</f>
        <v>Charges for Testing, Commissioning and PG Test of plant and equipment.</v>
      </c>
      <c r="C158" s="188" t="str">
        <f>'F4.2'!D158</f>
        <v>MERC/CAPEX/MSPGCL/2023-24/0177</v>
      </c>
      <c r="D158" s="189">
        <f>IF('F4.2'!F158=0,"-",'F4.2'!F158)</f>
        <v>45362</v>
      </c>
      <c r="E158" s="38">
        <f>'F4.2'!H158</f>
        <v>0.05</v>
      </c>
      <c r="F158" s="104">
        <f>'F4.2'!S158</f>
        <v>0</v>
      </c>
      <c r="G158" s="104">
        <f>'F4.2'!AS158</f>
        <v>0</v>
      </c>
      <c r="H158" s="104">
        <f t="shared" si="16"/>
        <v>0</v>
      </c>
      <c r="I158" s="104">
        <f>'F4.2'!U158</f>
        <v>0</v>
      </c>
      <c r="J158" s="104">
        <f>'F4.2'!AT158</f>
        <v>0</v>
      </c>
      <c r="K158" s="104"/>
      <c r="L158" s="104"/>
      <c r="M158" s="104">
        <f t="shared" si="17"/>
        <v>0</v>
      </c>
      <c r="N158" s="197">
        <f t="shared" si="18"/>
        <v>0</v>
      </c>
    </row>
    <row r="159" spans="1:16" ht="30" hidden="1" outlineLevel="1" x14ac:dyDescent="0.25">
      <c r="A159" s="98">
        <f>'F4.2'!A159</f>
        <v>0</v>
      </c>
      <c r="B159" s="182" t="str">
        <f>'F4.2'!B159</f>
        <v>IDC</v>
      </c>
      <c r="C159" s="188" t="str">
        <f>'F4.2'!D159</f>
        <v>MERC/CAPEX/MSPGCL/2023-24/0177</v>
      </c>
      <c r="D159" s="189">
        <f>IF('F4.2'!F159=0,"-",'F4.2'!F159)</f>
        <v>45362</v>
      </c>
      <c r="E159" s="38">
        <f>'F4.2'!H159</f>
        <v>0.82</v>
      </c>
      <c r="F159" s="104">
        <f>'F4.2'!S159</f>
        <v>0</v>
      </c>
      <c r="G159" s="104">
        <f>'F4.2'!AS159</f>
        <v>0</v>
      </c>
      <c r="H159" s="104">
        <f t="shared" si="16"/>
        <v>0</v>
      </c>
      <c r="I159" s="104">
        <f>'F4.2'!U159</f>
        <v>0</v>
      </c>
      <c r="J159" s="104">
        <f>'F4.2'!AT159</f>
        <v>0</v>
      </c>
      <c r="K159" s="104"/>
      <c r="L159" s="104"/>
      <c r="M159" s="104">
        <f t="shared" si="17"/>
        <v>0</v>
      </c>
      <c r="N159" s="197">
        <f t="shared" si="18"/>
        <v>0</v>
      </c>
    </row>
    <row r="160" spans="1:16" ht="31.5" hidden="1" outlineLevel="1" x14ac:dyDescent="0.25">
      <c r="A160" s="174">
        <f>'F4.2'!A160</f>
        <v>24</v>
      </c>
      <c r="B160" s="175" t="str">
        <f>'F4.2'!B160</f>
        <v>Improvement in Regenerative Air Preheater Performance &amp; Complete Replacement of NDCT fills at Unit # 10, Koradi TPS</v>
      </c>
      <c r="C160" s="188" t="str">
        <f>'F4.2'!D160</f>
        <v>MERC/CAPEX/MSPGCL/2023-24/0249</v>
      </c>
      <c r="D160" s="189">
        <f>IF('F4.2'!F160=0,"-",'F4.2'!F160)</f>
        <v>45400</v>
      </c>
      <c r="E160" s="38">
        <f>'F4.2'!H160</f>
        <v>25.45</v>
      </c>
      <c r="F160" s="104">
        <f>'F4.2'!S160</f>
        <v>0</v>
      </c>
      <c r="G160" s="104">
        <f>'F4.2'!AS160</f>
        <v>0</v>
      </c>
      <c r="H160" s="104">
        <f t="shared" si="16"/>
        <v>0</v>
      </c>
      <c r="I160" s="104">
        <f>'F4.2'!U160</f>
        <v>0</v>
      </c>
      <c r="J160" s="104">
        <f>'F4.2'!AT160</f>
        <v>0</v>
      </c>
      <c r="K160" s="104"/>
      <c r="L160" s="104"/>
      <c r="M160" s="104">
        <f t="shared" si="17"/>
        <v>0</v>
      </c>
      <c r="N160" s="197">
        <f t="shared" si="18"/>
        <v>0</v>
      </c>
      <c r="O160" s="202"/>
      <c r="P160" s="203"/>
    </row>
    <row r="161" spans="1:16" ht="31.5" hidden="1" outlineLevel="1" x14ac:dyDescent="0.25">
      <c r="A161" s="98">
        <f>'F4.2'!A161</f>
        <v>24.1</v>
      </c>
      <c r="B161" s="182" t="str">
        <f>'F4.2'!B161</f>
        <v>Procurement of heating elements for RAPH installed in Unit 10 (660MW) at KTPS Koradi through OEM</v>
      </c>
      <c r="C161" s="188" t="str">
        <f>'F4.2'!D161</f>
        <v>MERC/CAPEX/MSPGCL/2023-24/0249</v>
      </c>
      <c r="D161" s="189">
        <f>IF('F4.2'!F161=0,"-",'F4.2'!F161)</f>
        <v>45400</v>
      </c>
      <c r="E161" s="38">
        <f>'F4.2'!H161</f>
        <v>12.23</v>
      </c>
      <c r="F161" s="104">
        <f>'F4.2'!S161</f>
        <v>0</v>
      </c>
      <c r="G161" s="104">
        <f>'F4.2'!AS161</f>
        <v>0</v>
      </c>
      <c r="H161" s="104">
        <f t="shared" si="16"/>
        <v>0</v>
      </c>
      <c r="I161" s="104">
        <f>'F4.2'!U161</f>
        <v>0</v>
      </c>
      <c r="J161" s="104">
        <f>'F4.2'!AT161</f>
        <v>0</v>
      </c>
      <c r="K161" s="104"/>
      <c r="L161" s="104"/>
      <c r="M161" s="104">
        <f t="shared" si="17"/>
        <v>0</v>
      </c>
      <c r="N161" s="197">
        <f t="shared" si="18"/>
        <v>0</v>
      </c>
    </row>
    <row r="162" spans="1:16" ht="30" hidden="1" outlineLevel="1" x14ac:dyDescent="0.25">
      <c r="A162" s="98">
        <f>'F4.2'!A162</f>
        <v>24.2</v>
      </c>
      <c r="B162" s="182" t="str">
        <f>'F4.2'!B162</f>
        <v>Complete Supply &amp; Replacement of NDCT fills of U#10.</v>
      </c>
      <c r="C162" s="188" t="str">
        <f>'F4.2'!D162</f>
        <v>MERC/CAPEX/MSPGCL/2023-24/0249</v>
      </c>
      <c r="D162" s="189">
        <f>IF('F4.2'!F162=0,"-",'F4.2'!F162)</f>
        <v>45400</v>
      </c>
      <c r="E162" s="38">
        <f>'F4.2'!H162</f>
        <v>13</v>
      </c>
      <c r="F162" s="104">
        <f>'F4.2'!S162</f>
        <v>0</v>
      </c>
      <c r="G162" s="104">
        <f>'F4.2'!AS162</f>
        <v>0</v>
      </c>
      <c r="H162" s="104">
        <f t="shared" si="16"/>
        <v>0</v>
      </c>
      <c r="I162" s="104">
        <f>'F4.2'!U162</f>
        <v>0</v>
      </c>
      <c r="J162" s="104">
        <f>'F4.2'!AT162</f>
        <v>0</v>
      </c>
      <c r="K162" s="104"/>
      <c r="L162" s="104"/>
      <c r="M162" s="104">
        <f t="shared" si="17"/>
        <v>0</v>
      </c>
      <c r="N162" s="197">
        <f t="shared" si="18"/>
        <v>0</v>
      </c>
    </row>
    <row r="163" spans="1:16" ht="30" hidden="1" outlineLevel="1" x14ac:dyDescent="0.25">
      <c r="A163" s="98">
        <f>'F4.2'!A163</f>
        <v>0</v>
      </c>
      <c r="B163" s="182" t="str">
        <f>'F4.2'!B163</f>
        <v>IDC</v>
      </c>
      <c r="C163" s="188" t="str">
        <f>'F4.2'!D163</f>
        <v>MERC/CAPEX/MSPGCL/2023-24/0249</v>
      </c>
      <c r="D163" s="189">
        <f>IF('F4.2'!F163=0,"-",'F4.2'!F163)</f>
        <v>45400</v>
      </c>
      <c r="E163" s="38">
        <f>'F4.2'!H163</f>
        <v>0.22</v>
      </c>
      <c r="F163" s="104">
        <f>'F4.2'!S163</f>
        <v>0</v>
      </c>
      <c r="G163" s="104">
        <f>'F4.2'!AS163</f>
        <v>0</v>
      </c>
      <c r="H163" s="104">
        <f t="shared" si="16"/>
        <v>0</v>
      </c>
      <c r="I163" s="104">
        <f>'F4.2'!U163</f>
        <v>0</v>
      </c>
      <c r="J163" s="104">
        <f>'F4.2'!AT163</f>
        <v>0</v>
      </c>
      <c r="K163" s="104"/>
      <c r="L163" s="104"/>
      <c r="M163" s="104">
        <f t="shared" si="17"/>
        <v>0</v>
      </c>
      <c r="N163" s="197">
        <f t="shared" si="18"/>
        <v>0</v>
      </c>
    </row>
    <row r="164" spans="1:16" ht="31.5" hidden="1" outlineLevel="1" x14ac:dyDescent="0.25">
      <c r="A164" s="207" t="str">
        <f>'F4.2'!A164</f>
        <v>HO
DPR 14</v>
      </c>
      <c r="B164" s="208" t="str">
        <f>'F4.2'!B164</f>
        <v>Centralized Monitoring Solution</v>
      </c>
      <c r="C164" s="188" t="str">
        <f>'F4.2'!D164</f>
        <v>MERC/CAPEX/MSPGCL/2023-24/0576</v>
      </c>
      <c r="D164" s="189">
        <f>IF('F4.2'!F164=0,"-",'F4.2'!F164)</f>
        <v>45232</v>
      </c>
      <c r="E164" s="38">
        <f>'F4.2'!H164</f>
        <v>69.308999999999997</v>
      </c>
      <c r="F164" s="104">
        <f>'F4.2'!S164</f>
        <v>0</v>
      </c>
      <c r="G164" s="104">
        <f>'F4.2'!AS164</f>
        <v>0</v>
      </c>
      <c r="H164" s="104">
        <f t="shared" si="16"/>
        <v>0</v>
      </c>
      <c r="I164" s="104">
        <f>'F4.2'!U164</f>
        <v>0</v>
      </c>
      <c r="J164" s="104">
        <f>'F4.2'!AT164</f>
        <v>0</v>
      </c>
      <c r="K164" s="104"/>
      <c r="L164" s="104"/>
      <c r="M164" s="104">
        <f t="shared" si="17"/>
        <v>0</v>
      </c>
      <c r="N164" s="197">
        <f t="shared" si="18"/>
        <v>0</v>
      </c>
      <c r="O164" s="202"/>
      <c r="P164" s="203"/>
    </row>
    <row r="165" spans="1:16" ht="47.25" hidden="1" outlineLevel="1" x14ac:dyDescent="0.25">
      <c r="A165" s="98" t="str">
        <f>'F4.2'!A165</f>
        <v>HO DPR 14.1</v>
      </c>
      <c r="B165" s="209" t="str">
        <f>'F4.2'!B165</f>
        <v>Centralized Monitoring Solution</v>
      </c>
      <c r="C165" s="188" t="str">
        <f>'F4.2'!D165</f>
        <v>MERC/CAPEX/MSPGCL/2023-24/0576</v>
      </c>
      <c r="D165" s="189">
        <f>IF('F4.2'!F165=0,"-",'F4.2'!F165)</f>
        <v>45232</v>
      </c>
      <c r="E165" s="38">
        <f>'F4.2'!H165</f>
        <v>66.009</v>
      </c>
      <c r="F165" s="104">
        <f>'F4.2'!S165</f>
        <v>0</v>
      </c>
      <c r="G165" s="104">
        <f>'F4.2'!AS165</f>
        <v>0</v>
      </c>
      <c r="H165" s="104">
        <f t="shared" si="16"/>
        <v>0</v>
      </c>
      <c r="I165" s="104">
        <f>'F4.2'!U165</f>
        <v>0</v>
      </c>
      <c r="J165" s="104">
        <f>'F4.2'!AT165</f>
        <v>0</v>
      </c>
      <c r="K165" s="104"/>
      <c r="L165" s="104"/>
      <c r="M165" s="104">
        <f t="shared" si="17"/>
        <v>0</v>
      </c>
      <c r="N165" s="197">
        <f t="shared" si="18"/>
        <v>0</v>
      </c>
    </row>
    <row r="166" spans="1:16" ht="30" hidden="1" outlineLevel="1" x14ac:dyDescent="0.25">
      <c r="A166" s="183">
        <f>'F4.2'!A166</f>
        <v>0</v>
      </c>
      <c r="B166" s="209" t="str">
        <f>'F4.2'!B166</f>
        <v>IDC</v>
      </c>
      <c r="C166" s="188" t="str">
        <f>'F4.2'!D166</f>
        <v>MERC/CAPEX/MSPGCL/2023-24/0576</v>
      </c>
      <c r="D166" s="189">
        <f>IF('F4.2'!F166=0,"-",'F4.2'!F166)</f>
        <v>45232</v>
      </c>
      <c r="E166" s="38">
        <f>'F4.2'!H166</f>
        <v>3.3</v>
      </c>
      <c r="F166" s="104">
        <f>'F4.2'!S166</f>
        <v>0</v>
      </c>
      <c r="G166" s="104">
        <f>'F4.2'!AS166</f>
        <v>0</v>
      </c>
      <c r="H166" s="104">
        <f t="shared" si="16"/>
        <v>0</v>
      </c>
      <c r="I166" s="104">
        <f>'F4.2'!U166</f>
        <v>0</v>
      </c>
      <c r="J166" s="104">
        <f>'F4.2'!AT166</f>
        <v>0</v>
      </c>
      <c r="K166" s="104"/>
      <c r="L166" s="104"/>
      <c r="M166" s="104">
        <f t="shared" si="17"/>
        <v>0</v>
      </c>
      <c r="N166" s="197">
        <f t="shared" si="18"/>
        <v>0</v>
      </c>
    </row>
    <row r="167" spans="1:16" ht="94.5" hidden="1" outlineLevel="1" x14ac:dyDescent="0.25">
      <c r="A167" s="207" t="str">
        <f>'F4.2'!A167</f>
        <v>HO
DPR 15</v>
      </c>
      <c r="B167" s="208" t="str">
        <f>'F4.2'!B167</f>
        <v>HMI (Human Machine Interface) Upgradation of ‘SSPA-T3000’ DCS (Distribution Control System), Rockwell make PLC System installed at 3x660MW Unit No. 8, 9 &amp; 10 at Koradi TPS and HMI (Human Machine Interface) Upgradation of MaxDNA DCS System at Unit 8-9, CSTPS, Chandrapur</v>
      </c>
      <c r="C167" s="188" t="str">
        <f>'F4.2'!D167</f>
        <v>MERC/CAPEX/2023-2024/MSPGCL/0515</v>
      </c>
      <c r="D167" s="189">
        <f>IF('F4.2'!F167=0,"-",'F4.2'!F167)</f>
        <v>45208</v>
      </c>
      <c r="E167" s="38">
        <f>'F4.2'!H167</f>
        <v>55.609999999999992</v>
      </c>
      <c r="F167" s="104">
        <f>'F4.2'!S167</f>
        <v>0</v>
      </c>
      <c r="G167" s="104">
        <f>'F4.2'!AS167</f>
        <v>0</v>
      </c>
      <c r="H167" s="104">
        <f t="shared" si="16"/>
        <v>0</v>
      </c>
      <c r="I167" s="104">
        <f>'F4.2'!U167</f>
        <v>0</v>
      </c>
      <c r="J167" s="104">
        <f>'F4.2'!AT167</f>
        <v>0</v>
      </c>
      <c r="K167" s="104"/>
      <c r="L167" s="104"/>
      <c r="M167" s="104">
        <f t="shared" si="17"/>
        <v>0</v>
      </c>
      <c r="N167" s="197">
        <f t="shared" si="18"/>
        <v>0</v>
      </c>
      <c r="O167" s="202"/>
      <c r="P167" s="203"/>
    </row>
    <row r="168" spans="1:16" ht="47.25" hidden="1" outlineLevel="1" x14ac:dyDescent="0.25">
      <c r="A168" s="98" t="str">
        <f>'F4.2'!A168</f>
        <v>HO DPR 15.1</v>
      </c>
      <c r="B168" s="209" t="str">
        <f>'F4.2'!B168</f>
        <v>Supply: HMI (Human machine Interface) up gradation of maxDNA DCS system at Unit – 8 &amp; 9, CSTPS, Chandrapur.</v>
      </c>
      <c r="C168" s="188" t="str">
        <f>'F4.2'!D168</f>
        <v>MERC/CAPEX/2023-2024/MSPGCL/0515</v>
      </c>
      <c r="D168" s="189">
        <f>IF('F4.2'!F168=0,"-",'F4.2'!F168)</f>
        <v>45208</v>
      </c>
      <c r="E168" s="38">
        <f>'F4.2'!H168</f>
        <v>10.52</v>
      </c>
      <c r="F168" s="104">
        <f>'F4.2'!S168</f>
        <v>0</v>
      </c>
      <c r="G168" s="104">
        <f>'F4.2'!AS168</f>
        <v>0</v>
      </c>
      <c r="H168" s="104">
        <f t="shared" si="16"/>
        <v>0</v>
      </c>
      <c r="I168" s="104">
        <f>'F4.2'!U168</f>
        <v>0</v>
      </c>
      <c r="J168" s="104">
        <f>'F4.2'!AT168</f>
        <v>0</v>
      </c>
      <c r="K168" s="104"/>
      <c r="L168" s="104"/>
      <c r="M168" s="104">
        <f t="shared" si="17"/>
        <v>0</v>
      </c>
      <c r="N168" s="197">
        <f t="shared" si="18"/>
        <v>0</v>
      </c>
    </row>
    <row r="169" spans="1:16" ht="47.25" hidden="1" outlineLevel="1" x14ac:dyDescent="0.25">
      <c r="A169" s="98" t="str">
        <f>'F4.2'!A169</f>
        <v>HO DPR 15.2</v>
      </c>
      <c r="B169" s="209" t="str">
        <f>'F4.2'!B169</f>
        <v>Works: HMI (Human machine Interface) up gradation of maxDNA DCS system at Unit – 8 &amp; 9, CSTPS, Chandrapur.</v>
      </c>
      <c r="C169" s="188" t="str">
        <f>'F4.2'!D169</f>
        <v>MERC/CAPEX/2023-2024/MSPGCL/0515</v>
      </c>
      <c r="D169" s="189">
        <f>IF('F4.2'!F169=0,"-",'F4.2'!F169)</f>
        <v>45208</v>
      </c>
      <c r="E169" s="38">
        <f>'F4.2'!H169</f>
        <v>0.41</v>
      </c>
      <c r="F169" s="104">
        <f>'F4.2'!S169</f>
        <v>0</v>
      </c>
      <c r="G169" s="104">
        <f>'F4.2'!AS169</f>
        <v>0</v>
      </c>
      <c r="H169" s="104">
        <f t="shared" si="16"/>
        <v>0</v>
      </c>
      <c r="I169" s="104">
        <f>'F4.2'!U169</f>
        <v>0</v>
      </c>
      <c r="J169" s="104">
        <f>'F4.2'!AT169</f>
        <v>0</v>
      </c>
      <c r="K169" s="104"/>
      <c r="L169" s="104"/>
      <c r="M169" s="104">
        <f t="shared" si="17"/>
        <v>0</v>
      </c>
      <c r="N169" s="197">
        <f t="shared" si="18"/>
        <v>0</v>
      </c>
    </row>
    <row r="170" spans="1:16" ht="63" hidden="1" outlineLevel="1" x14ac:dyDescent="0.25">
      <c r="A170" s="98">
        <f>'F4.2'!A170</f>
        <v>15.3</v>
      </c>
      <c r="B170" s="209" t="str">
        <f>'F4.2'!B170</f>
        <v>HMI (Human Machine Interface) Upgradation of ‘SPPA-T3000’ DCS (Distributed Control System) installed at 3x660MW Unit- 8, 9 &amp; 10 at Koradi TPS to match with the external aspects and process improvement</v>
      </c>
      <c r="C170" s="188" t="str">
        <f>'F4.2'!D170</f>
        <v>MERC/CAPEX/2023-2024/MSPGCL/0515</v>
      </c>
      <c r="D170" s="189">
        <f>IF('F4.2'!F170=0,"-",'F4.2'!F170)</f>
        <v>45208</v>
      </c>
      <c r="E170" s="38">
        <f>'F4.2'!H170</f>
        <v>24.33</v>
      </c>
      <c r="F170" s="104">
        <f>'F4.2'!S170</f>
        <v>0</v>
      </c>
      <c r="G170" s="104">
        <f>'F4.2'!AS170</f>
        <v>0</v>
      </c>
      <c r="H170" s="104">
        <f t="shared" si="16"/>
        <v>0</v>
      </c>
      <c r="I170" s="104">
        <f>'F4.2'!U170</f>
        <v>0</v>
      </c>
      <c r="J170" s="104">
        <f>'F4.2'!AT170</f>
        <v>0</v>
      </c>
      <c r="K170" s="104"/>
      <c r="L170" s="104"/>
      <c r="M170" s="104">
        <f t="shared" si="17"/>
        <v>0</v>
      </c>
      <c r="N170" s="197">
        <f t="shared" si="18"/>
        <v>0</v>
      </c>
    </row>
    <row r="171" spans="1:16" ht="63" hidden="1" outlineLevel="1" x14ac:dyDescent="0.25">
      <c r="A171" s="98">
        <f>'F4.2'!A171</f>
        <v>15.4</v>
      </c>
      <c r="B171" s="209" t="str">
        <f>'F4.2'!B171</f>
        <v xml:space="preserve">Upgradation of Rockwell Make PLC System installed at 3x660MW  ,Koradi TPS to match with the external aspects and process improvement.(C&amp;I)
</v>
      </c>
      <c r="C171" s="188" t="str">
        <f>'F4.2'!D171</f>
        <v>MERC/CAPEX/2023-2024/MSPGCL/0515</v>
      </c>
      <c r="D171" s="189">
        <f>IF('F4.2'!F171=0,"-",'F4.2'!F171)</f>
        <v>45208</v>
      </c>
      <c r="E171" s="38">
        <f>'F4.2'!H171</f>
        <v>20.2</v>
      </c>
      <c r="F171" s="104">
        <f>'F4.2'!S171</f>
        <v>0</v>
      </c>
      <c r="G171" s="104">
        <f>'F4.2'!AS171</f>
        <v>0</v>
      </c>
      <c r="H171" s="104">
        <f t="shared" si="16"/>
        <v>0</v>
      </c>
      <c r="I171" s="104">
        <f>'F4.2'!U171</f>
        <v>0</v>
      </c>
      <c r="J171" s="104">
        <f>'F4.2'!AT171</f>
        <v>0</v>
      </c>
      <c r="K171" s="104"/>
      <c r="L171" s="104"/>
      <c r="M171" s="104">
        <f t="shared" si="17"/>
        <v>0</v>
      </c>
      <c r="N171" s="197">
        <f t="shared" si="18"/>
        <v>0</v>
      </c>
    </row>
    <row r="172" spans="1:16" ht="30" hidden="1" outlineLevel="1" x14ac:dyDescent="0.25">
      <c r="A172" s="212">
        <f>'F4.2'!A172</f>
        <v>0</v>
      </c>
      <c r="B172" s="213" t="str">
        <f>'F4.2'!B172</f>
        <v>IDC</v>
      </c>
      <c r="C172" s="188" t="str">
        <f>'F4.2'!D172</f>
        <v>MERC/CAPEX/2023-2024/MSPGCL/0515</v>
      </c>
      <c r="D172" s="189">
        <f>IF('F4.2'!F172=0,"-",'F4.2'!F172)</f>
        <v>45208</v>
      </c>
      <c r="E172" s="38">
        <f>'F4.2'!H172</f>
        <v>0.15</v>
      </c>
      <c r="F172" s="104">
        <f>'F4.2'!S172</f>
        <v>0</v>
      </c>
      <c r="G172" s="104">
        <f>'F4.2'!AS172</f>
        <v>0</v>
      </c>
      <c r="H172" s="104">
        <f t="shared" si="16"/>
        <v>0</v>
      </c>
      <c r="I172" s="104">
        <f>'F4.2'!U172</f>
        <v>0</v>
      </c>
      <c r="J172" s="104">
        <f>'F4.2'!AT172</f>
        <v>0</v>
      </c>
      <c r="K172" s="104"/>
      <c r="L172" s="104"/>
      <c r="M172" s="104">
        <f t="shared" si="17"/>
        <v>0</v>
      </c>
      <c r="N172" s="197">
        <f t="shared" si="18"/>
        <v>0</v>
      </c>
    </row>
    <row r="173" spans="1:16" ht="63" hidden="1" outlineLevel="1" x14ac:dyDescent="0.25">
      <c r="A173" s="98">
        <f>'F4.2'!A173</f>
        <v>0</v>
      </c>
      <c r="B173" s="209" t="str">
        <f>'F4.2'!B173</f>
        <v>Work of provision of platform beside railway siding at backside of chord cabin for loading of fly ash in railway wagon for ash
utilization at 3x660 MW TPS, Koradi</v>
      </c>
      <c r="C173" s="188">
        <f>'F4.2'!D173</f>
        <v>0</v>
      </c>
      <c r="D173" s="189" t="str">
        <f>IF('F4.2'!F173=0,"-",'F4.2'!F173)</f>
        <v>-</v>
      </c>
      <c r="E173" s="38">
        <f>'F4.2'!H173</f>
        <v>0</v>
      </c>
      <c r="F173" s="104">
        <f>'F4.2'!S173</f>
        <v>0</v>
      </c>
      <c r="G173" s="104">
        <f>'F4.2'!AS173</f>
        <v>0</v>
      </c>
      <c r="H173" s="104">
        <f t="shared" si="16"/>
        <v>0</v>
      </c>
      <c r="I173" s="104">
        <f>'F4.2'!U173</f>
        <v>1.2838355539999999</v>
      </c>
      <c r="J173" s="104">
        <f>'F4.2'!AT173</f>
        <v>1.2838355539999999</v>
      </c>
      <c r="K173" s="104"/>
      <c r="L173" s="104"/>
      <c r="M173" s="104">
        <f t="shared" si="17"/>
        <v>1.2838355539999999</v>
      </c>
      <c r="N173" s="197">
        <f t="shared" si="18"/>
        <v>0</v>
      </c>
    </row>
    <row r="174" spans="1:16" ht="63" hidden="1" outlineLevel="1" x14ac:dyDescent="0.25">
      <c r="A174" s="134">
        <f>'F4.2'!A174</f>
        <v>13</v>
      </c>
      <c r="B174" s="134" t="str">
        <f>'F4.2'!B174</f>
        <v xml:space="preserve">Capital Exenditure schemes for in-principle clearance regarding "EPC contract for the wok of construction of quarters and development of KTPS colony at Koradi" under CAPEX scheme </v>
      </c>
      <c r="C174" s="188" t="str">
        <f>'F4.2'!D174</f>
        <v>MERC/CAPEX/MSPGCL/2024-12/0569 DTD.13.09.2024</v>
      </c>
      <c r="D174" s="189">
        <f>IF('F4.2'!F174=0,"-",'F4.2'!F174)</f>
        <v>45548</v>
      </c>
      <c r="E174" s="38">
        <f>'F4.2'!H174</f>
        <v>210.48</v>
      </c>
      <c r="F174" s="104">
        <f>'F4.2'!S174</f>
        <v>0</v>
      </c>
      <c r="G174" s="104">
        <f>'F4.2'!AS174</f>
        <v>0</v>
      </c>
      <c r="H174" s="104">
        <f t="shared" ref="H174:H177" si="19">F174-G174</f>
        <v>0</v>
      </c>
      <c r="I174" s="104">
        <f>'F4.2'!U174</f>
        <v>0</v>
      </c>
      <c r="J174" s="104">
        <f>'F4.2'!AT174</f>
        <v>0</v>
      </c>
      <c r="K174" s="104"/>
      <c r="L174" s="104"/>
      <c r="M174" s="104">
        <f t="shared" ref="M174:M177" si="20">SUM(J174:L174)</f>
        <v>0</v>
      </c>
      <c r="N174" s="197">
        <f t="shared" ref="N174:N177" si="21">H174+I174-M174</f>
        <v>0</v>
      </c>
    </row>
    <row r="175" spans="1:16" ht="15.75" hidden="1" outlineLevel="1" x14ac:dyDescent="0.25">
      <c r="A175" s="98">
        <f>'F4.2'!A175</f>
        <v>0</v>
      </c>
      <c r="B175" s="364" t="str">
        <f>'F4.2'!B175</f>
        <v>IDC</v>
      </c>
      <c r="C175" s="188">
        <f>'F4.2'!D175</f>
        <v>0</v>
      </c>
      <c r="D175" s="189" t="str">
        <f>IF('F4.2'!F175=0,"-",'F4.2'!F175)</f>
        <v>-</v>
      </c>
      <c r="E175" s="38">
        <f>'F4.2'!H175</f>
        <v>0</v>
      </c>
      <c r="F175" s="104">
        <f>'F4.2'!S175</f>
        <v>0</v>
      </c>
      <c r="G175" s="104">
        <f>'F4.2'!AS175</f>
        <v>0</v>
      </c>
      <c r="H175" s="104">
        <f t="shared" si="19"/>
        <v>0</v>
      </c>
      <c r="I175" s="104">
        <f>'F4.2'!U175</f>
        <v>0</v>
      </c>
      <c r="J175" s="104">
        <f>'F4.2'!AT175</f>
        <v>0</v>
      </c>
      <c r="K175" s="104"/>
      <c r="L175" s="104"/>
      <c r="M175" s="104">
        <f t="shared" si="20"/>
        <v>0</v>
      </c>
      <c r="N175" s="197">
        <f t="shared" si="21"/>
        <v>0</v>
      </c>
    </row>
    <row r="176" spans="1:16" ht="31.5" hidden="1" outlineLevel="1" x14ac:dyDescent="0.25">
      <c r="A176" s="368">
        <f>'F4.2'!A176</f>
        <v>3</v>
      </c>
      <c r="B176" s="369" t="str">
        <f>'F4.2'!B176</f>
        <v xml:space="preserve">Procurement of spares for L&amp;T-MHI make Turbine for COH work of Turbine at KTPS, 3x660MW units Koradi  </v>
      </c>
      <c r="C176" s="188" t="str">
        <f>'F4.2'!D176</f>
        <v>MERC/CAPEX/MSPGCL/2023-24/0639</v>
      </c>
      <c r="D176" s="189" t="str">
        <f>IF('F4.2'!F176=0,"-",'F4.2'!F176)</f>
        <v>-</v>
      </c>
      <c r="E176" s="38">
        <f>'F4.2'!H176</f>
        <v>0</v>
      </c>
      <c r="F176" s="104">
        <f>'F4.2'!S176</f>
        <v>0</v>
      </c>
      <c r="G176" s="104">
        <f>'F4.2'!AS176</f>
        <v>0</v>
      </c>
      <c r="H176" s="104">
        <f t="shared" si="19"/>
        <v>0</v>
      </c>
      <c r="I176" s="104">
        <f>'F4.2'!U176</f>
        <v>0</v>
      </c>
      <c r="J176" s="104">
        <f>'F4.2'!AT176</f>
        <v>0</v>
      </c>
      <c r="K176" s="104"/>
      <c r="L176" s="104"/>
      <c r="M176" s="104">
        <f t="shared" si="20"/>
        <v>0</v>
      </c>
      <c r="N176" s="197">
        <f t="shared" si="21"/>
        <v>0</v>
      </c>
    </row>
    <row r="177" spans="1:14" ht="31.5" hidden="1" outlineLevel="1" x14ac:dyDescent="0.25">
      <c r="A177" s="380">
        <f>'F4.2'!A177</f>
        <v>3.1</v>
      </c>
      <c r="B177" s="381" t="str">
        <f>'F4.2'!B177</f>
        <v>Procurement of spares for L&amp;T-MHI make Turbine for COH work of Turbine at KTPS, 3x660MW units Koradi</v>
      </c>
      <c r="C177" s="188" t="str">
        <f>'F4.2'!D177</f>
        <v>MERC/CAPEX/MSPGCL/2023-24/0639</v>
      </c>
      <c r="D177" s="189" t="str">
        <f>IF('F4.2'!F177=0,"-",'F4.2'!F177)</f>
        <v>-</v>
      </c>
      <c r="E177" s="38">
        <f>'F4.2'!H177</f>
        <v>0</v>
      </c>
      <c r="F177" s="104">
        <f>'F4.2'!S177</f>
        <v>0</v>
      </c>
      <c r="G177" s="104">
        <f>'F4.2'!AS177</f>
        <v>0</v>
      </c>
      <c r="H177" s="104">
        <f t="shared" si="19"/>
        <v>0</v>
      </c>
      <c r="I177" s="104">
        <f>'F4.2'!U177</f>
        <v>0</v>
      </c>
      <c r="J177" s="104">
        <f>'F4.2'!AT177</f>
        <v>0</v>
      </c>
      <c r="K177" s="104"/>
      <c r="L177" s="104"/>
      <c r="M177" s="104">
        <f t="shared" si="20"/>
        <v>0</v>
      </c>
      <c r="N177" s="197">
        <f t="shared" si="21"/>
        <v>0</v>
      </c>
    </row>
    <row r="178" spans="1:14" ht="31.5" hidden="1" outlineLevel="1" x14ac:dyDescent="0.25">
      <c r="A178" s="380">
        <f>'F4.2'!A178</f>
        <v>3.2</v>
      </c>
      <c r="B178" s="381" t="str">
        <f>'F4.2'!B178</f>
        <v>Procurement of HP Nozzle assembly for L&amp;T-MHI Make Turbine installed at 3x660MW Units Koradi</v>
      </c>
      <c r="C178" s="188" t="str">
        <f>'F4.2'!D178</f>
        <v>MERC/CAPEX/MSPGCL/2023-24/0639</v>
      </c>
      <c r="D178" s="189" t="str">
        <f>IF('F4.2'!F178=0,"-",'F4.2'!F178)</f>
        <v>-</v>
      </c>
      <c r="E178" s="38">
        <f>'F4.2'!H178</f>
        <v>0</v>
      </c>
      <c r="F178" s="104">
        <f>'F4.2'!S178</f>
        <v>0</v>
      </c>
      <c r="G178" s="104">
        <f>'F4.2'!AS178</f>
        <v>0</v>
      </c>
      <c r="H178" s="104">
        <f t="shared" ref="H178" si="22">F178-G178</f>
        <v>0</v>
      </c>
      <c r="I178" s="104">
        <f>'F4.2'!U178</f>
        <v>0</v>
      </c>
      <c r="J178" s="104">
        <f>'F4.2'!AT178</f>
        <v>0</v>
      </c>
      <c r="K178" s="104"/>
      <c r="L178" s="104"/>
      <c r="M178" s="104">
        <f t="shared" ref="M178" si="23">SUM(J178:L178)</f>
        <v>0</v>
      </c>
      <c r="N178" s="197">
        <f t="shared" ref="N178" si="24">H178+I178-M178</f>
        <v>0</v>
      </c>
    </row>
    <row r="179" spans="1:14" ht="15.75" hidden="1" outlineLevel="1" x14ac:dyDescent="0.25">
      <c r="A179" s="98">
        <f>'F4.2'!A179</f>
        <v>0</v>
      </c>
      <c r="B179" s="175">
        <f>'F4.2'!B179</f>
        <v>0</v>
      </c>
      <c r="C179" s="188">
        <f>'F4.2'!D179</f>
        <v>0</v>
      </c>
      <c r="D179" s="189" t="str">
        <f>IF('F4.2'!F179=0,"-",'F4.2'!F179)</f>
        <v>-</v>
      </c>
      <c r="E179" s="38">
        <f>'F4.2'!H179</f>
        <v>0</v>
      </c>
      <c r="F179" s="104">
        <f>'F4.2'!S179</f>
        <v>0</v>
      </c>
      <c r="G179" s="104">
        <f>'F4.2'!AS179</f>
        <v>0</v>
      </c>
      <c r="H179" s="104">
        <f t="shared" ref="H179:H242" si="25">F179-G179</f>
        <v>0</v>
      </c>
      <c r="I179" s="104">
        <f>'F4.2'!U179</f>
        <v>0</v>
      </c>
      <c r="J179" s="104">
        <f>'F4.2'!AT179</f>
        <v>0</v>
      </c>
      <c r="K179" s="104"/>
      <c r="L179" s="104"/>
      <c r="M179" s="104">
        <f t="shared" ref="M179:M242" si="26">SUM(J179:L179)</f>
        <v>0</v>
      </c>
      <c r="N179" s="197">
        <f t="shared" ref="N179:N242" si="27">H179+I179-M179</f>
        <v>0</v>
      </c>
    </row>
    <row r="180" spans="1:14" ht="21" hidden="1" outlineLevel="1" x14ac:dyDescent="0.25">
      <c r="A180" s="344">
        <f>'F4.2'!A180</f>
        <v>0</v>
      </c>
      <c r="B180" s="118" t="str">
        <f>'F4.2'!B180</f>
        <v>C) DPRs Yet to be submitted to MERC</v>
      </c>
      <c r="C180" s="188">
        <f>'F4.2'!D180</f>
        <v>0</v>
      </c>
      <c r="D180" s="189" t="str">
        <f>IF('F4.2'!F180=0,"-",'F4.2'!F180)</f>
        <v>-</v>
      </c>
      <c r="E180" s="38">
        <f>'F4.2'!H180</f>
        <v>0</v>
      </c>
      <c r="F180" s="104">
        <f>'F4.2'!S180</f>
        <v>0</v>
      </c>
      <c r="G180" s="104">
        <f>'F4.2'!AS180</f>
        <v>0</v>
      </c>
      <c r="H180" s="104">
        <f t="shared" si="25"/>
        <v>0</v>
      </c>
      <c r="I180" s="104">
        <f>'F4.2'!U180</f>
        <v>0</v>
      </c>
      <c r="J180" s="104">
        <f>'F4.2'!AT180</f>
        <v>0</v>
      </c>
      <c r="K180" s="104"/>
      <c r="L180" s="104"/>
      <c r="M180" s="104">
        <f t="shared" si="26"/>
        <v>0</v>
      </c>
      <c r="N180" s="197">
        <f t="shared" si="27"/>
        <v>0</v>
      </c>
    </row>
    <row r="181" spans="1:14" ht="63" hidden="1" outlineLevel="1" x14ac:dyDescent="0.25">
      <c r="A181" s="369">
        <f>'F4.2'!A181</f>
        <v>2</v>
      </c>
      <c r="B181" s="369" t="str">
        <f>'F4.2'!B181</f>
        <v>Control &amp; instrumentation related Various  Upgradation schemes viz.Emission Monitoring &amp; Water Quality Analysers ,Vibration Monitoring Schemes,Water Flow Monitoring etc. at 3X660MW, KTPS, Koradi</v>
      </c>
      <c r="C181" s="188">
        <f>'F4.2'!D181</f>
        <v>0</v>
      </c>
      <c r="D181" s="189" t="str">
        <f>IF('F4.2'!F181=0,"-",'F4.2'!F181)</f>
        <v>-</v>
      </c>
      <c r="E181" s="38">
        <f>'F4.2'!H181</f>
        <v>0</v>
      </c>
      <c r="F181" s="104">
        <f>'F4.2'!S181</f>
        <v>0</v>
      </c>
      <c r="G181" s="104">
        <f>'F4.2'!AS181</f>
        <v>0</v>
      </c>
      <c r="H181" s="104">
        <f t="shared" si="25"/>
        <v>0</v>
      </c>
      <c r="I181" s="104">
        <f>'F4.2'!U181</f>
        <v>0</v>
      </c>
      <c r="J181" s="104">
        <f>'F4.2'!AT181</f>
        <v>0</v>
      </c>
      <c r="K181" s="104"/>
      <c r="L181" s="104"/>
      <c r="M181" s="104">
        <f t="shared" si="26"/>
        <v>0</v>
      </c>
      <c r="N181" s="197">
        <f t="shared" si="27"/>
        <v>0</v>
      </c>
    </row>
    <row r="182" spans="1:14" ht="15.75" hidden="1" outlineLevel="1" x14ac:dyDescent="0.25">
      <c r="A182" s="89">
        <f>'F4.2'!A182</f>
        <v>2.1</v>
      </c>
      <c r="B182" s="389" t="str">
        <f>'F4.2'!B182</f>
        <v xml:space="preserve">Upgradation of Emission Monitoring Analysers </v>
      </c>
      <c r="C182" s="188">
        <f>'F4.2'!D182</f>
        <v>0</v>
      </c>
      <c r="D182" s="189" t="str">
        <f>IF('F4.2'!F182=0,"-",'F4.2'!F182)</f>
        <v>-</v>
      </c>
      <c r="E182" s="38">
        <f>'F4.2'!H182</f>
        <v>0</v>
      </c>
      <c r="F182" s="104">
        <f>'F4.2'!S182</f>
        <v>0</v>
      </c>
      <c r="G182" s="104">
        <f>'F4.2'!AS182</f>
        <v>0</v>
      </c>
      <c r="H182" s="104">
        <f t="shared" si="25"/>
        <v>0</v>
      </c>
      <c r="I182" s="104">
        <f>'F4.2'!U182</f>
        <v>0</v>
      </c>
      <c r="J182" s="104">
        <f>'F4.2'!AT182</f>
        <v>0</v>
      </c>
      <c r="K182" s="104"/>
      <c r="L182" s="104"/>
      <c r="M182" s="104">
        <f t="shared" si="26"/>
        <v>0</v>
      </c>
      <c r="N182" s="197">
        <f t="shared" si="27"/>
        <v>0</v>
      </c>
    </row>
    <row r="183" spans="1:14" ht="15.75" hidden="1" outlineLevel="1" x14ac:dyDescent="0.25">
      <c r="A183" s="89">
        <f>'F4.2'!A183</f>
        <v>2.2000000000000002</v>
      </c>
      <c r="B183" s="389" t="str">
        <f>'F4.2'!B183</f>
        <v xml:space="preserve">Upgradation of Water Quality Analysers </v>
      </c>
      <c r="C183" s="188">
        <f>'F4.2'!D183</f>
        <v>0</v>
      </c>
      <c r="D183" s="189" t="str">
        <f>IF('F4.2'!F183=0,"-",'F4.2'!F183)</f>
        <v>-</v>
      </c>
      <c r="E183" s="38">
        <f>'F4.2'!H183</f>
        <v>0</v>
      </c>
      <c r="F183" s="104">
        <f>'F4.2'!S183</f>
        <v>0</v>
      </c>
      <c r="G183" s="104">
        <f>'F4.2'!AS183</f>
        <v>0</v>
      </c>
      <c r="H183" s="104">
        <f t="shared" si="25"/>
        <v>0</v>
      </c>
      <c r="I183" s="104">
        <f>'F4.2'!U183</f>
        <v>0</v>
      </c>
      <c r="J183" s="104">
        <f>'F4.2'!AT183</f>
        <v>0</v>
      </c>
      <c r="K183" s="104"/>
      <c r="L183" s="104"/>
      <c r="M183" s="104">
        <f t="shared" si="26"/>
        <v>0</v>
      </c>
      <c r="N183" s="197">
        <f t="shared" si="27"/>
        <v>0</v>
      </c>
    </row>
    <row r="184" spans="1:14" ht="31.5" hidden="1" outlineLevel="1" x14ac:dyDescent="0.25">
      <c r="A184" s="89">
        <f>'F4.2'!A184</f>
        <v>2.2999999999999998</v>
      </c>
      <c r="B184" s="389" t="str">
        <f>'F4.2'!B184</f>
        <v xml:space="preserve">Revamping &amp; Supply Of Upgraded VM7B Version of Vibration Monitoring Rack </v>
      </c>
      <c r="C184" s="188">
        <f>'F4.2'!D184</f>
        <v>0</v>
      </c>
      <c r="D184" s="189" t="str">
        <f>IF('F4.2'!F184=0,"-",'F4.2'!F184)</f>
        <v>-</v>
      </c>
      <c r="E184" s="38">
        <f>'F4.2'!H184</f>
        <v>0</v>
      </c>
      <c r="F184" s="104">
        <f>'F4.2'!S184</f>
        <v>0</v>
      </c>
      <c r="G184" s="104">
        <f>'F4.2'!AS184</f>
        <v>0</v>
      </c>
      <c r="H184" s="104">
        <f t="shared" si="25"/>
        <v>0</v>
      </c>
      <c r="I184" s="104">
        <f>'F4.2'!U184</f>
        <v>0</v>
      </c>
      <c r="J184" s="104">
        <f>'F4.2'!AT184</f>
        <v>0</v>
      </c>
      <c r="K184" s="104"/>
      <c r="L184" s="104"/>
      <c r="M184" s="104">
        <f t="shared" si="26"/>
        <v>0</v>
      </c>
      <c r="N184" s="197">
        <f t="shared" si="27"/>
        <v>0</v>
      </c>
    </row>
    <row r="185" spans="1:14" ht="31.5" hidden="1" outlineLevel="1" x14ac:dyDescent="0.25">
      <c r="A185" s="89">
        <f>'F4.2'!A185</f>
        <v>2.4</v>
      </c>
      <c r="B185" s="389" t="str">
        <f>'F4.2'!B185</f>
        <v>Implementation of ‘Flow Monitoring System’ at 3x660MW Balance of Plant (BOP) Unit- 8, 9 &amp; 10 at Koradi TPS</v>
      </c>
      <c r="C185" s="188">
        <f>'F4.2'!D185</f>
        <v>0</v>
      </c>
      <c r="D185" s="189" t="str">
        <f>IF('F4.2'!F185=0,"-",'F4.2'!F185)</f>
        <v>-</v>
      </c>
      <c r="E185" s="38">
        <f>'F4.2'!H185</f>
        <v>0</v>
      </c>
      <c r="F185" s="104">
        <f>'F4.2'!S185</f>
        <v>0</v>
      </c>
      <c r="G185" s="104">
        <f>'F4.2'!AS185</f>
        <v>0</v>
      </c>
      <c r="H185" s="104">
        <f t="shared" si="25"/>
        <v>0</v>
      </c>
      <c r="I185" s="104">
        <f>'F4.2'!U185</f>
        <v>0</v>
      </c>
      <c r="J185" s="104">
        <f>'F4.2'!AT185</f>
        <v>0</v>
      </c>
      <c r="K185" s="104"/>
      <c r="L185" s="104"/>
      <c r="M185" s="104">
        <f t="shared" si="26"/>
        <v>0</v>
      </c>
      <c r="N185" s="197">
        <f t="shared" si="27"/>
        <v>0</v>
      </c>
    </row>
    <row r="186" spans="1:14" ht="15.75" hidden="1" outlineLevel="1" x14ac:dyDescent="0.25">
      <c r="A186" s="369">
        <f>'F4.2'!A186</f>
        <v>3</v>
      </c>
      <c r="B186" s="369" t="str">
        <f>'F4.2'!B186</f>
        <v xml:space="preserve">     CHP Improvement Scheme-I</v>
      </c>
      <c r="C186" s="188">
        <f>'F4.2'!D186</f>
        <v>0</v>
      </c>
      <c r="D186" s="189" t="str">
        <f>IF('F4.2'!F186=0,"-",'F4.2'!F186)</f>
        <v>-</v>
      </c>
      <c r="E186" s="38">
        <f>'F4.2'!H186</f>
        <v>0</v>
      </c>
      <c r="F186" s="104">
        <f>'F4.2'!S186</f>
        <v>0</v>
      </c>
      <c r="G186" s="104">
        <f>'F4.2'!AS186</f>
        <v>0</v>
      </c>
      <c r="H186" s="104">
        <f t="shared" si="25"/>
        <v>0</v>
      </c>
      <c r="I186" s="104">
        <f>'F4.2'!U186</f>
        <v>0</v>
      </c>
      <c r="J186" s="104">
        <f>'F4.2'!AT186</f>
        <v>0</v>
      </c>
      <c r="K186" s="104"/>
      <c r="L186" s="104"/>
      <c r="M186" s="104">
        <f t="shared" si="26"/>
        <v>0</v>
      </c>
      <c r="N186" s="197">
        <f t="shared" si="27"/>
        <v>0</v>
      </c>
    </row>
    <row r="187" spans="1:14" ht="31.5" hidden="1" outlineLevel="1" x14ac:dyDescent="0.25">
      <c r="A187" s="89">
        <f>'F4.2'!A187</f>
        <v>3.1</v>
      </c>
      <c r="B187" s="389" t="str">
        <f>'F4.2'!B187</f>
        <v>Supply, Erection, Commissioning of set of Internals for Wagon Tipplers at CHP 3X660MW, KTPS, Koradi.</v>
      </c>
      <c r="C187" s="188">
        <f>'F4.2'!D187</f>
        <v>0</v>
      </c>
      <c r="D187" s="189" t="str">
        <f>IF('F4.2'!F187=0,"-",'F4.2'!F187)</f>
        <v>-</v>
      </c>
      <c r="E187" s="38">
        <f>'F4.2'!H187</f>
        <v>0</v>
      </c>
      <c r="F187" s="104">
        <f>'F4.2'!S187</f>
        <v>0</v>
      </c>
      <c r="G187" s="104">
        <f>'F4.2'!AS187</f>
        <v>0</v>
      </c>
      <c r="H187" s="104">
        <f t="shared" si="25"/>
        <v>0</v>
      </c>
      <c r="I187" s="104">
        <f>'F4.2'!U187</f>
        <v>0</v>
      </c>
      <c r="J187" s="104">
        <f>'F4.2'!AT187</f>
        <v>0</v>
      </c>
      <c r="K187" s="104"/>
      <c r="L187" s="104"/>
      <c r="M187" s="104">
        <f t="shared" si="26"/>
        <v>0</v>
      </c>
      <c r="N187" s="197">
        <f t="shared" si="27"/>
        <v>0</v>
      </c>
    </row>
    <row r="188" spans="1:14" ht="31.5" hidden="1" outlineLevel="1" x14ac:dyDescent="0.25">
      <c r="A188" s="89">
        <f>'F4.2'!A188</f>
        <v>3.2</v>
      </c>
      <c r="B188" s="389" t="str">
        <f>'F4.2'!B188</f>
        <v xml:space="preserve">Supply, Erection, Commissioning of set of Internals for Side Arm Chargers at CHP 3X660MW, KTPS, Koradi. </v>
      </c>
      <c r="C188" s="188">
        <f>'F4.2'!D188</f>
        <v>0</v>
      </c>
      <c r="D188" s="189" t="str">
        <f>IF('F4.2'!F188=0,"-",'F4.2'!F188)</f>
        <v>-</v>
      </c>
      <c r="E188" s="38">
        <f>'F4.2'!H188</f>
        <v>0</v>
      </c>
      <c r="F188" s="104">
        <f>'F4.2'!S188</f>
        <v>0</v>
      </c>
      <c r="G188" s="104">
        <f>'F4.2'!AS188</f>
        <v>0</v>
      </c>
      <c r="H188" s="104">
        <f t="shared" si="25"/>
        <v>0</v>
      </c>
      <c r="I188" s="104">
        <f>'F4.2'!U188</f>
        <v>0</v>
      </c>
      <c r="J188" s="104">
        <f>'F4.2'!AT188</f>
        <v>0</v>
      </c>
      <c r="K188" s="104"/>
      <c r="L188" s="104"/>
      <c r="M188" s="104">
        <f t="shared" si="26"/>
        <v>0</v>
      </c>
      <c r="N188" s="197">
        <f t="shared" si="27"/>
        <v>0</v>
      </c>
    </row>
    <row r="189" spans="1:14" ht="31.5" hidden="1" outlineLevel="1" x14ac:dyDescent="0.25">
      <c r="A189" s="89">
        <f>'F4.2'!A189</f>
        <v>3.3</v>
      </c>
      <c r="B189" s="389" t="str">
        <f>'F4.2'!B189</f>
        <v>Supply, Erection, Commissioning of set of Internals for Wobbler Feeders at CHP 3X660MW, KTPS, Koradi.</v>
      </c>
      <c r="C189" s="188">
        <f>'F4.2'!D189</f>
        <v>0</v>
      </c>
      <c r="D189" s="189" t="str">
        <f>IF('F4.2'!F189=0,"-",'F4.2'!F189)</f>
        <v>-</v>
      </c>
      <c r="E189" s="38">
        <f>'F4.2'!H189</f>
        <v>0</v>
      </c>
      <c r="F189" s="104">
        <f>'F4.2'!S189</f>
        <v>0</v>
      </c>
      <c r="G189" s="104">
        <f>'F4.2'!AS189</f>
        <v>0</v>
      </c>
      <c r="H189" s="104">
        <f t="shared" si="25"/>
        <v>0</v>
      </c>
      <c r="I189" s="104">
        <f>'F4.2'!U189</f>
        <v>0</v>
      </c>
      <c r="J189" s="104">
        <f>'F4.2'!AT189</f>
        <v>0</v>
      </c>
      <c r="K189" s="104"/>
      <c r="L189" s="104"/>
      <c r="M189" s="104">
        <f t="shared" si="26"/>
        <v>0</v>
      </c>
      <c r="N189" s="197">
        <f t="shared" si="27"/>
        <v>0</v>
      </c>
    </row>
    <row r="190" spans="1:14" ht="31.5" hidden="1" outlineLevel="1" x14ac:dyDescent="0.25">
      <c r="A190" s="89">
        <f>'F4.2'!A190</f>
        <v>3.4</v>
      </c>
      <c r="B190" s="389" t="str">
        <f>'F4.2'!B190</f>
        <v>Supply, Erection, Commissioning of set of Internals for Apron Feeders at CHP 3X660MW, KTPS, Koradi.</v>
      </c>
      <c r="C190" s="188">
        <f>'F4.2'!D190</f>
        <v>0</v>
      </c>
      <c r="D190" s="189" t="str">
        <f>IF('F4.2'!F190=0,"-",'F4.2'!F190)</f>
        <v>-</v>
      </c>
      <c r="E190" s="38">
        <f>'F4.2'!H190</f>
        <v>0</v>
      </c>
      <c r="F190" s="104">
        <f>'F4.2'!S190</f>
        <v>0</v>
      </c>
      <c r="G190" s="104">
        <f>'F4.2'!AS190</f>
        <v>0</v>
      </c>
      <c r="H190" s="104">
        <f t="shared" si="25"/>
        <v>0</v>
      </c>
      <c r="I190" s="104">
        <f>'F4.2'!U190</f>
        <v>0</v>
      </c>
      <c r="J190" s="104">
        <f>'F4.2'!AT190</f>
        <v>0</v>
      </c>
      <c r="K190" s="104"/>
      <c r="L190" s="104"/>
      <c r="M190" s="104">
        <f t="shared" si="26"/>
        <v>0</v>
      </c>
      <c r="N190" s="197">
        <f t="shared" si="27"/>
        <v>0</v>
      </c>
    </row>
    <row r="191" spans="1:14" ht="31.5" hidden="1" outlineLevel="1" x14ac:dyDescent="0.25">
      <c r="A191" s="89">
        <f>'F4.2'!A191</f>
        <v>3.5</v>
      </c>
      <c r="B191" s="389" t="str">
        <f>'F4.2'!B191</f>
        <v>Supply, Erection, Commissioning of set of Internals for Impact Crushers at CHP 3X660MW, KTPS, Koradi.</v>
      </c>
      <c r="C191" s="188">
        <f>'F4.2'!D191</f>
        <v>0</v>
      </c>
      <c r="D191" s="189" t="str">
        <f>IF('F4.2'!F191=0,"-",'F4.2'!F191)</f>
        <v>-</v>
      </c>
      <c r="E191" s="38">
        <f>'F4.2'!H191</f>
        <v>0</v>
      </c>
      <c r="F191" s="104">
        <f>'F4.2'!S191</f>
        <v>0</v>
      </c>
      <c r="G191" s="104">
        <f>'F4.2'!AS191</f>
        <v>0</v>
      </c>
      <c r="H191" s="104">
        <f t="shared" si="25"/>
        <v>0</v>
      </c>
      <c r="I191" s="104">
        <f>'F4.2'!U191</f>
        <v>0</v>
      </c>
      <c r="J191" s="104">
        <f>'F4.2'!AT191</f>
        <v>0</v>
      </c>
      <c r="K191" s="104"/>
      <c r="L191" s="104"/>
      <c r="M191" s="104">
        <f t="shared" si="26"/>
        <v>0</v>
      </c>
      <c r="N191" s="197">
        <f t="shared" si="27"/>
        <v>0</v>
      </c>
    </row>
    <row r="192" spans="1:14" ht="31.5" hidden="1" outlineLevel="1" x14ac:dyDescent="0.25">
      <c r="A192" s="89">
        <f>'F4.2'!A192</f>
        <v>3.6</v>
      </c>
      <c r="B192" s="389" t="str">
        <f>'F4.2'!B192</f>
        <v>Supply, Erection, Commissioning of set of Internals for Stacker cum Reclaimers at CHP 3X660MW, KTPS, Koradi.</v>
      </c>
      <c r="C192" s="188">
        <f>'F4.2'!D192</f>
        <v>0</v>
      </c>
      <c r="D192" s="189" t="str">
        <f>IF('F4.2'!F192=0,"-",'F4.2'!F192)</f>
        <v>-</v>
      </c>
      <c r="E192" s="38">
        <f>'F4.2'!H192</f>
        <v>0</v>
      </c>
      <c r="F192" s="104">
        <f>'F4.2'!S192</f>
        <v>0</v>
      </c>
      <c r="G192" s="104">
        <f>'F4.2'!AS192</f>
        <v>0</v>
      </c>
      <c r="H192" s="104">
        <f t="shared" si="25"/>
        <v>0</v>
      </c>
      <c r="I192" s="104">
        <f>'F4.2'!U192</f>
        <v>0</v>
      </c>
      <c r="J192" s="104">
        <f>'F4.2'!AT192</f>
        <v>0</v>
      </c>
      <c r="K192" s="104"/>
      <c r="L192" s="104"/>
      <c r="M192" s="104">
        <f t="shared" si="26"/>
        <v>0</v>
      </c>
      <c r="N192" s="197">
        <f t="shared" si="27"/>
        <v>0</v>
      </c>
    </row>
    <row r="193" spans="1:14" ht="31.5" hidden="1" outlineLevel="1" x14ac:dyDescent="0.25">
      <c r="A193" s="364">
        <f>'F4.2'!A193</f>
        <v>4</v>
      </c>
      <c r="B193" s="364" t="str">
        <f>'F4.2'!B193</f>
        <v>Performance improvement and availability of various Auxiliaries of TG at 3x660MW KTPS Koradi.</v>
      </c>
      <c r="C193" s="188">
        <f>'F4.2'!D193</f>
        <v>0</v>
      </c>
      <c r="D193" s="189" t="str">
        <f>IF('F4.2'!F193=0,"-",'F4.2'!F193)</f>
        <v>-</v>
      </c>
      <c r="E193" s="38">
        <f>'F4.2'!H193</f>
        <v>0</v>
      </c>
      <c r="F193" s="104">
        <f>'F4.2'!S193</f>
        <v>0</v>
      </c>
      <c r="G193" s="104">
        <f>'F4.2'!AS193</f>
        <v>0</v>
      </c>
      <c r="H193" s="104">
        <f t="shared" si="25"/>
        <v>0</v>
      </c>
      <c r="I193" s="104">
        <f>'F4.2'!U193</f>
        <v>0</v>
      </c>
      <c r="J193" s="104">
        <f>'F4.2'!AT193</f>
        <v>0</v>
      </c>
      <c r="K193" s="104"/>
      <c r="L193" s="104"/>
      <c r="M193" s="104">
        <f t="shared" si="26"/>
        <v>0</v>
      </c>
      <c r="N193" s="197">
        <f t="shared" si="27"/>
        <v>0</v>
      </c>
    </row>
    <row r="194" spans="1:14" ht="31.5" hidden="1" outlineLevel="1" x14ac:dyDescent="0.25">
      <c r="A194" s="89">
        <f>'F4.2'!A194</f>
        <v>4.0999999999999996</v>
      </c>
      <c r="B194" s="389" t="str">
        <f>'F4.2'!B194</f>
        <v>Performance improvement and availability of various Auxiliaries for Oil Systems of Main Turbine.</v>
      </c>
      <c r="C194" s="188">
        <f>'F4.2'!D194</f>
        <v>0</v>
      </c>
      <c r="D194" s="189" t="str">
        <f>IF('F4.2'!F194=0,"-",'F4.2'!F194)</f>
        <v>-</v>
      </c>
      <c r="E194" s="38">
        <f>'F4.2'!H194</f>
        <v>0</v>
      </c>
      <c r="F194" s="104">
        <f>'F4.2'!S194</f>
        <v>0</v>
      </c>
      <c r="G194" s="104">
        <f>'F4.2'!AS194</f>
        <v>0</v>
      </c>
      <c r="H194" s="104">
        <f t="shared" si="25"/>
        <v>0</v>
      </c>
      <c r="I194" s="104">
        <f>'F4.2'!U194</f>
        <v>0</v>
      </c>
      <c r="J194" s="104">
        <f>'F4.2'!AT194</f>
        <v>0</v>
      </c>
      <c r="K194" s="104"/>
      <c r="L194" s="104"/>
      <c r="M194" s="104">
        <f t="shared" si="26"/>
        <v>0</v>
      </c>
      <c r="N194" s="197">
        <f t="shared" si="27"/>
        <v>0</v>
      </c>
    </row>
    <row r="195" spans="1:14" ht="31.5" hidden="1" outlineLevel="1" x14ac:dyDescent="0.25">
      <c r="A195" s="89">
        <f>'F4.2'!A195</f>
        <v>4.2</v>
      </c>
      <c r="B195" s="389" t="str">
        <f>'F4.2'!B195</f>
        <v>Performance improvement and availability of various Auxiliaries of Generator System.</v>
      </c>
      <c r="C195" s="188">
        <f>'F4.2'!D195</f>
        <v>0</v>
      </c>
      <c r="D195" s="189" t="str">
        <f>IF('F4.2'!F195=0,"-",'F4.2'!F195)</f>
        <v>-</v>
      </c>
      <c r="E195" s="38">
        <f>'F4.2'!H195</f>
        <v>0</v>
      </c>
      <c r="F195" s="104">
        <f>'F4.2'!S195</f>
        <v>0</v>
      </c>
      <c r="G195" s="104">
        <f>'F4.2'!AS195</f>
        <v>0</v>
      </c>
      <c r="H195" s="104">
        <f t="shared" si="25"/>
        <v>0</v>
      </c>
      <c r="I195" s="104">
        <f>'F4.2'!U195</f>
        <v>0</v>
      </c>
      <c r="J195" s="104">
        <f>'F4.2'!AT195</f>
        <v>0</v>
      </c>
      <c r="K195" s="104"/>
      <c r="L195" s="104"/>
      <c r="M195" s="104">
        <f t="shared" si="26"/>
        <v>0</v>
      </c>
      <c r="N195" s="197">
        <f t="shared" si="27"/>
        <v>0</v>
      </c>
    </row>
    <row r="196" spans="1:14" ht="31.5" hidden="1" outlineLevel="1" x14ac:dyDescent="0.25">
      <c r="A196" s="89">
        <f>'F4.2'!A196</f>
        <v>4.3</v>
      </c>
      <c r="B196" s="389" t="str">
        <f>'F4.2'!B196</f>
        <v>Performance improvement and availability of Feed Water System.</v>
      </c>
      <c r="C196" s="188">
        <f>'F4.2'!D196</f>
        <v>0</v>
      </c>
      <c r="D196" s="189" t="str">
        <f>IF('F4.2'!F196=0,"-",'F4.2'!F196)</f>
        <v>-</v>
      </c>
      <c r="E196" s="38">
        <f>'F4.2'!H196</f>
        <v>0</v>
      </c>
      <c r="F196" s="104">
        <f>'F4.2'!S196</f>
        <v>0</v>
      </c>
      <c r="G196" s="104">
        <f>'F4.2'!AS196</f>
        <v>0</v>
      </c>
      <c r="H196" s="104">
        <f t="shared" si="25"/>
        <v>0</v>
      </c>
      <c r="I196" s="104">
        <f>'F4.2'!U196</f>
        <v>0</v>
      </c>
      <c r="J196" s="104">
        <f>'F4.2'!AT196</f>
        <v>0</v>
      </c>
      <c r="K196" s="104"/>
      <c r="L196" s="104"/>
      <c r="M196" s="104">
        <f t="shared" si="26"/>
        <v>0</v>
      </c>
      <c r="N196" s="197">
        <f t="shared" si="27"/>
        <v>0</v>
      </c>
    </row>
    <row r="197" spans="1:14" ht="15.75" hidden="1" outlineLevel="1" x14ac:dyDescent="0.25">
      <c r="A197" s="89">
        <f>'F4.2'!A197</f>
        <v>4.4000000000000004</v>
      </c>
      <c r="B197" s="389" t="str">
        <f>'F4.2'!B197</f>
        <v>Performance improvement and availability of Vacuum System.</v>
      </c>
      <c r="C197" s="188">
        <f>'F4.2'!D197</f>
        <v>0</v>
      </c>
      <c r="D197" s="189" t="str">
        <f>IF('F4.2'!F197=0,"-",'F4.2'!F197)</f>
        <v>-</v>
      </c>
      <c r="E197" s="38">
        <f>'F4.2'!H197</f>
        <v>0</v>
      </c>
      <c r="F197" s="104">
        <f>'F4.2'!S197</f>
        <v>0</v>
      </c>
      <c r="G197" s="104">
        <f>'F4.2'!AS197</f>
        <v>0</v>
      </c>
      <c r="H197" s="104">
        <f t="shared" si="25"/>
        <v>0</v>
      </c>
      <c r="I197" s="104">
        <f>'F4.2'!U197</f>
        <v>0</v>
      </c>
      <c r="J197" s="104">
        <f>'F4.2'!AT197</f>
        <v>0</v>
      </c>
      <c r="K197" s="104"/>
      <c r="L197" s="104"/>
      <c r="M197" s="104">
        <f t="shared" si="26"/>
        <v>0</v>
      </c>
      <c r="N197" s="197">
        <f t="shared" si="27"/>
        <v>0</v>
      </c>
    </row>
    <row r="198" spans="1:14" ht="15.75" hidden="1" outlineLevel="1" x14ac:dyDescent="0.25">
      <c r="A198" s="89">
        <f>'F4.2'!A198</f>
        <v>4.5</v>
      </c>
      <c r="B198" s="389" t="str">
        <f>'F4.2'!B198</f>
        <v>Performance improvement and availability of CEP System.</v>
      </c>
      <c r="C198" s="188">
        <f>'F4.2'!D198</f>
        <v>0</v>
      </c>
      <c r="D198" s="189" t="str">
        <f>IF('F4.2'!F198=0,"-",'F4.2'!F198)</f>
        <v>-</v>
      </c>
      <c r="E198" s="38">
        <f>'F4.2'!H198</f>
        <v>0</v>
      </c>
      <c r="F198" s="104">
        <f>'F4.2'!S198</f>
        <v>0</v>
      </c>
      <c r="G198" s="104">
        <f>'F4.2'!AS198</f>
        <v>0</v>
      </c>
      <c r="H198" s="104">
        <f t="shared" si="25"/>
        <v>0</v>
      </c>
      <c r="I198" s="104">
        <f>'F4.2'!U198</f>
        <v>0</v>
      </c>
      <c r="J198" s="104">
        <f>'F4.2'!AT198</f>
        <v>0</v>
      </c>
      <c r="K198" s="104"/>
      <c r="L198" s="104"/>
      <c r="M198" s="104">
        <f t="shared" si="26"/>
        <v>0</v>
      </c>
      <c r="N198" s="197">
        <f t="shared" si="27"/>
        <v>0</v>
      </c>
    </row>
    <row r="199" spans="1:14" ht="31.5" hidden="1" outlineLevel="1" x14ac:dyDescent="0.25">
      <c r="A199" s="89">
        <f>'F4.2'!A199</f>
        <v>4.5999999999999996</v>
      </c>
      <c r="B199" s="389" t="str">
        <f>'F4.2'!B199</f>
        <v>Procurement of Complete Pull out Assembly along with Impeller and wear ring of Cooling Water Pump.</v>
      </c>
      <c r="C199" s="188">
        <f>'F4.2'!D199</f>
        <v>0</v>
      </c>
      <c r="D199" s="189" t="str">
        <f>IF('F4.2'!F199=0,"-",'F4.2'!F199)</f>
        <v>-</v>
      </c>
      <c r="E199" s="38">
        <f>'F4.2'!H199</f>
        <v>0</v>
      </c>
      <c r="F199" s="104">
        <f>'F4.2'!S199</f>
        <v>0</v>
      </c>
      <c r="G199" s="104">
        <f>'F4.2'!AS199</f>
        <v>0</v>
      </c>
      <c r="H199" s="104">
        <f t="shared" si="25"/>
        <v>0</v>
      </c>
      <c r="I199" s="104">
        <f>'F4.2'!U199</f>
        <v>0</v>
      </c>
      <c r="J199" s="104">
        <f>'F4.2'!AT199</f>
        <v>0</v>
      </c>
      <c r="K199" s="104"/>
      <c r="L199" s="104"/>
      <c r="M199" s="104">
        <f t="shared" si="26"/>
        <v>0</v>
      </c>
      <c r="N199" s="197">
        <f t="shared" si="27"/>
        <v>0</v>
      </c>
    </row>
    <row r="200" spans="1:14" ht="31.5" hidden="1" outlineLevel="1" x14ac:dyDescent="0.25">
      <c r="A200" s="89">
        <f>'F4.2'!A200</f>
        <v>4.7</v>
      </c>
      <c r="B200" s="389" t="str">
        <f>'F4.2'!B200</f>
        <v>Procurement of complete assembly of HP and LP Elements for Atlas Copco make Compressors.</v>
      </c>
      <c r="C200" s="188">
        <f>'F4.2'!D200</f>
        <v>0</v>
      </c>
      <c r="D200" s="189" t="str">
        <f>IF('F4.2'!F200=0,"-",'F4.2'!F200)</f>
        <v>-</v>
      </c>
      <c r="E200" s="38">
        <f>'F4.2'!H200</f>
        <v>0</v>
      </c>
      <c r="F200" s="104">
        <f>'F4.2'!S200</f>
        <v>0</v>
      </c>
      <c r="G200" s="104">
        <f>'F4.2'!AS200</f>
        <v>0</v>
      </c>
      <c r="H200" s="104">
        <f t="shared" si="25"/>
        <v>0</v>
      </c>
      <c r="I200" s="104">
        <f>'F4.2'!U200</f>
        <v>0</v>
      </c>
      <c r="J200" s="104">
        <f>'F4.2'!AT200</f>
        <v>0</v>
      </c>
      <c r="K200" s="104"/>
      <c r="L200" s="104"/>
      <c r="M200" s="104">
        <f t="shared" si="26"/>
        <v>0</v>
      </c>
      <c r="N200" s="197">
        <f t="shared" si="27"/>
        <v>0</v>
      </c>
    </row>
    <row r="201" spans="1:14" ht="31.5" hidden="1" outlineLevel="1" x14ac:dyDescent="0.25">
      <c r="A201" s="364">
        <f>'F4.2'!A201</f>
        <v>5</v>
      </c>
      <c r="B201" s="364" t="str">
        <f>'F4.2'!B201</f>
        <v>Improvement in Wet ash evacuation system at 3x660MW Units, KTPS, Koradi</v>
      </c>
      <c r="C201" s="188">
        <f>'F4.2'!D201</f>
        <v>0</v>
      </c>
      <c r="D201" s="189" t="str">
        <f>IF('F4.2'!F201=0,"-",'F4.2'!F201)</f>
        <v>-</v>
      </c>
      <c r="E201" s="38">
        <f>'F4.2'!H201</f>
        <v>0</v>
      </c>
      <c r="F201" s="104">
        <f>'F4.2'!S201</f>
        <v>0</v>
      </c>
      <c r="G201" s="104">
        <f>'F4.2'!AS201</f>
        <v>0</v>
      </c>
      <c r="H201" s="104">
        <f t="shared" si="25"/>
        <v>0</v>
      </c>
      <c r="I201" s="104">
        <f>'F4.2'!U201</f>
        <v>0</v>
      </c>
      <c r="J201" s="104">
        <f>'F4.2'!AT201</f>
        <v>0</v>
      </c>
      <c r="K201" s="104"/>
      <c r="L201" s="104"/>
      <c r="M201" s="104">
        <f t="shared" si="26"/>
        <v>0</v>
      </c>
      <c r="N201" s="197">
        <f t="shared" si="27"/>
        <v>0</v>
      </c>
    </row>
    <row r="202" spans="1:14" ht="47.25" hidden="1" outlineLevel="1" x14ac:dyDescent="0.25">
      <c r="A202" s="89">
        <f>'F4.2'!A202</f>
        <v>5.0999999999999996</v>
      </c>
      <c r="B202" s="389" t="str">
        <f>'F4.2'!B202</f>
        <v>Procurement &amp; installation of Ash Slurry Series Pump Assembly with modified metallurgy and Critical Wet End Sub Assembly to enhance the performance &amp; slurry disposal capacity.</v>
      </c>
      <c r="C202" s="188">
        <f>'F4.2'!D202</f>
        <v>0</v>
      </c>
      <c r="D202" s="189" t="str">
        <f>IF('F4.2'!F202=0,"-",'F4.2'!F202)</f>
        <v>-</v>
      </c>
      <c r="E202" s="38">
        <f>'F4.2'!H202</f>
        <v>0</v>
      </c>
      <c r="F202" s="104">
        <f>'F4.2'!S202</f>
        <v>0</v>
      </c>
      <c r="G202" s="104">
        <f>'F4.2'!AS202</f>
        <v>0</v>
      </c>
      <c r="H202" s="104">
        <f t="shared" si="25"/>
        <v>0</v>
      </c>
      <c r="I202" s="104">
        <f>'F4.2'!U202</f>
        <v>0</v>
      </c>
      <c r="J202" s="104">
        <f>'F4.2'!AT202</f>
        <v>0</v>
      </c>
      <c r="K202" s="104"/>
      <c r="L202" s="104"/>
      <c r="M202" s="104">
        <f t="shared" si="26"/>
        <v>0</v>
      </c>
      <c r="N202" s="197">
        <f t="shared" si="27"/>
        <v>0</v>
      </c>
    </row>
    <row r="203" spans="1:14" ht="63" hidden="1" outlineLevel="1" x14ac:dyDescent="0.25">
      <c r="A203" s="89">
        <f>'F4.2'!A203</f>
        <v>5.2</v>
      </c>
      <c r="B203" s="389" t="str">
        <f>'F4.2'!B203</f>
        <v>Procurement &amp; installation of Ash Slurry Series Pump Assembly with modified metallurgy along with Gear Box, Fluid Coupling &amp; Motor (4’th Series) and Critical Wet End Sub Assembly to enhance the performance &amp; slurry disposal capacity.</v>
      </c>
      <c r="C203" s="188">
        <f>'F4.2'!D203</f>
        <v>0</v>
      </c>
      <c r="D203" s="189" t="str">
        <f>IF('F4.2'!F203=0,"-",'F4.2'!F203)</f>
        <v>-</v>
      </c>
      <c r="E203" s="38">
        <f>'F4.2'!H203</f>
        <v>0</v>
      </c>
      <c r="F203" s="104">
        <f>'F4.2'!S203</f>
        <v>0</v>
      </c>
      <c r="G203" s="104">
        <f>'F4.2'!AS203</f>
        <v>0</v>
      </c>
      <c r="H203" s="104">
        <f t="shared" si="25"/>
        <v>0</v>
      </c>
      <c r="I203" s="104">
        <f>'F4.2'!U203</f>
        <v>0</v>
      </c>
      <c r="J203" s="104">
        <f>'F4.2'!AT203</f>
        <v>0</v>
      </c>
      <c r="K203" s="104"/>
      <c r="L203" s="104"/>
      <c r="M203" s="104">
        <f t="shared" si="26"/>
        <v>0</v>
      </c>
      <c r="N203" s="197">
        <f t="shared" si="27"/>
        <v>0</v>
      </c>
    </row>
    <row r="204" spans="1:14" ht="47.25" hidden="1" outlineLevel="1" x14ac:dyDescent="0.25">
      <c r="A204" s="89">
        <f>'F4.2'!A204</f>
        <v>5.3</v>
      </c>
      <c r="B204" s="389" t="str">
        <f>'F4.2'!B204</f>
        <v>Procurement &amp; installation of Overflow Transfer Pump Assembly with upgradation in metallurgy and Critical Wet End Sub Assembly to enhance the performance.</v>
      </c>
      <c r="C204" s="188">
        <f>'F4.2'!D204</f>
        <v>0</v>
      </c>
      <c r="D204" s="189" t="str">
        <f>IF('F4.2'!F204=0,"-",'F4.2'!F204)</f>
        <v>-</v>
      </c>
      <c r="E204" s="38">
        <f>'F4.2'!H204</f>
        <v>0</v>
      </c>
      <c r="F204" s="104">
        <f>'F4.2'!S204</f>
        <v>0</v>
      </c>
      <c r="G204" s="104">
        <f>'F4.2'!AS204</f>
        <v>0</v>
      </c>
      <c r="H204" s="104">
        <f t="shared" si="25"/>
        <v>0</v>
      </c>
      <c r="I204" s="104">
        <f>'F4.2'!U204</f>
        <v>0</v>
      </c>
      <c r="J204" s="104">
        <f>'F4.2'!AT204</f>
        <v>0</v>
      </c>
      <c r="K204" s="104"/>
      <c r="L204" s="104"/>
      <c r="M204" s="104">
        <f t="shared" si="26"/>
        <v>0</v>
      </c>
      <c r="N204" s="197">
        <f t="shared" si="27"/>
        <v>0</v>
      </c>
    </row>
    <row r="205" spans="1:14" ht="78.75" hidden="1" outlineLevel="1" x14ac:dyDescent="0.25">
      <c r="A205" s="89">
        <f>'F4.2'!A205</f>
        <v>5.4</v>
      </c>
      <c r="B205" s="389" t="str">
        <f>'F4.2'!B205</f>
        <v>Procurement &amp; installation of IAC Compressor Assembly: Model –ZR110 STD 7.5 IMD Atlas Copco Make Oil free water cooled screw air compressor with inbuilt atlas copco make heat of compression single drum rotator air dryer to enhance the performance.</v>
      </c>
      <c r="C205" s="188">
        <f>'F4.2'!D205</f>
        <v>0</v>
      </c>
      <c r="D205" s="189" t="str">
        <f>IF('F4.2'!F205=0,"-",'F4.2'!F205)</f>
        <v>-</v>
      </c>
      <c r="E205" s="38">
        <f>'F4.2'!H205</f>
        <v>0</v>
      </c>
      <c r="F205" s="104">
        <f>'F4.2'!S205</f>
        <v>0</v>
      </c>
      <c r="G205" s="104">
        <f>'F4.2'!AS205</f>
        <v>0</v>
      </c>
      <c r="H205" s="104">
        <f t="shared" si="25"/>
        <v>0</v>
      </c>
      <c r="I205" s="104">
        <f>'F4.2'!U205</f>
        <v>0</v>
      </c>
      <c r="J205" s="104">
        <f>'F4.2'!AT205</f>
        <v>0</v>
      </c>
      <c r="K205" s="104"/>
      <c r="L205" s="104"/>
      <c r="M205" s="104">
        <f t="shared" si="26"/>
        <v>0</v>
      </c>
      <c r="N205" s="197">
        <f t="shared" si="27"/>
        <v>0</v>
      </c>
    </row>
    <row r="206" spans="1:14" ht="31.5" hidden="1" outlineLevel="1" x14ac:dyDescent="0.25">
      <c r="A206" s="364">
        <f>'F4.2'!A206</f>
        <v>6</v>
      </c>
      <c r="B206" s="364" t="str">
        <f>'F4.2'!B206</f>
        <v>HMI Upgradation of Diasys Netmation DCS at 3x660MW KTPS Koradi Units 8,9 &amp; 9</v>
      </c>
      <c r="C206" s="188">
        <f>'F4.2'!D206</f>
        <v>0</v>
      </c>
      <c r="D206" s="189" t="str">
        <f>IF('F4.2'!F206=0,"-",'F4.2'!F206)</f>
        <v>-</v>
      </c>
      <c r="E206" s="38">
        <f>'F4.2'!H206</f>
        <v>0</v>
      </c>
      <c r="F206" s="104">
        <f>'F4.2'!S206</f>
        <v>0</v>
      </c>
      <c r="G206" s="104">
        <f>'F4.2'!AS206</f>
        <v>0</v>
      </c>
      <c r="H206" s="104">
        <f t="shared" si="25"/>
        <v>0</v>
      </c>
      <c r="I206" s="104">
        <f>'F4.2'!U206</f>
        <v>0</v>
      </c>
      <c r="J206" s="104">
        <f>'F4.2'!AT206</f>
        <v>0</v>
      </c>
      <c r="K206" s="104"/>
      <c r="L206" s="104"/>
      <c r="M206" s="104">
        <f t="shared" si="26"/>
        <v>0</v>
      </c>
      <c r="N206" s="197">
        <f t="shared" si="27"/>
        <v>0</v>
      </c>
    </row>
    <row r="207" spans="1:14" ht="31.5" hidden="1" outlineLevel="1" x14ac:dyDescent="0.25">
      <c r="A207" s="89">
        <f>'F4.2'!A207</f>
        <v>6.1</v>
      </c>
      <c r="B207" s="402" t="str">
        <f>'F4.2'!B207</f>
        <v>HMI Upgradation of Diasys Netmation DCS at 3x660MW KTPS Koradi Units 8,9 &amp; 10</v>
      </c>
      <c r="C207" s="188">
        <f>'F4.2'!D207</f>
        <v>0</v>
      </c>
      <c r="D207" s="189" t="str">
        <f>IF('F4.2'!F207=0,"-",'F4.2'!F207)</f>
        <v>-</v>
      </c>
      <c r="E207" s="38">
        <f>'F4.2'!H207</f>
        <v>0</v>
      </c>
      <c r="F207" s="104">
        <f>'F4.2'!S207</f>
        <v>0</v>
      </c>
      <c r="G207" s="104">
        <f>'F4.2'!AS207</f>
        <v>0</v>
      </c>
      <c r="H207" s="104">
        <f t="shared" si="25"/>
        <v>0</v>
      </c>
      <c r="I207" s="104">
        <f>'F4.2'!U207</f>
        <v>0</v>
      </c>
      <c r="J207" s="104">
        <f>'F4.2'!AT207</f>
        <v>0</v>
      </c>
      <c r="K207" s="104"/>
      <c r="L207" s="104"/>
      <c r="M207" s="104">
        <f t="shared" si="26"/>
        <v>0</v>
      </c>
      <c r="N207" s="197">
        <f t="shared" si="27"/>
        <v>0</v>
      </c>
    </row>
    <row r="208" spans="1:14" ht="31.5" hidden="1" outlineLevel="1" x14ac:dyDescent="0.25">
      <c r="A208" s="364">
        <f>'F4.2'!A208</f>
        <v>7</v>
      </c>
      <c r="B208" s="364" t="str">
        <f>'F4.2'!B208</f>
        <v>Improvement in   Dry ash evacuation system at 3x660MW Units, KTPS, Koradi</v>
      </c>
      <c r="C208" s="188">
        <f>'F4.2'!D208</f>
        <v>0</v>
      </c>
      <c r="D208" s="189" t="str">
        <f>IF('F4.2'!F208=0,"-",'F4.2'!F208)</f>
        <v>-</v>
      </c>
      <c r="E208" s="38">
        <f>'F4.2'!H208</f>
        <v>0</v>
      </c>
      <c r="F208" s="104">
        <f>'F4.2'!S208</f>
        <v>0</v>
      </c>
      <c r="G208" s="104">
        <f>'F4.2'!AS208</f>
        <v>0</v>
      </c>
      <c r="H208" s="104">
        <f t="shared" si="25"/>
        <v>0</v>
      </c>
      <c r="I208" s="104">
        <f>'F4.2'!U208</f>
        <v>0</v>
      </c>
      <c r="J208" s="104">
        <f>'F4.2'!AT208</f>
        <v>0</v>
      </c>
      <c r="K208" s="104"/>
      <c r="L208" s="104"/>
      <c r="M208" s="104">
        <f t="shared" si="26"/>
        <v>0</v>
      </c>
      <c r="N208" s="197">
        <f t="shared" si="27"/>
        <v>0</v>
      </c>
    </row>
    <row r="209" spans="1:14" ht="47.25" hidden="1" outlineLevel="1" x14ac:dyDescent="0.25">
      <c r="A209" s="89">
        <f>'F4.2'!A209</f>
        <v>7.1</v>
      </c>
      <c r="B209" s="389" t="str">
        <f>'F4.2'!B209</f>
        <v>Procurement of Ingersoll Rand Make Transport Air Compressors Critical/Non-Critical Spares sub-assembly for performance improvement.</v>
      </c>
      <c r="C209" s="188">
        <f>'F4.2'!D209</f>
        <v>0</v>
      </c>
      <c r="D209" s="189" t="str">
        <f>IF('F4.2'!F209=0,"-",'F4.2'!F209)</f>
        <v>-</v>
      </c>
      <c r="E209" s="38">
        <f>'F4.2'!H209</f>
        <v>0</v>
      </c>
      <c r="F209" s="104">
        <f>'F4.2'!S209</f>
        <v>0</v>
      </c>
      <c r="G209" s="104">
        <f>'F4.2'!AS209</f>
        <v>0</v>
      </c>
      <c r="H209" s="104">
        <f t="shared" si="25"/>
        <v>0</v>
      </c>
      <c r="I209" s="104">
        <f>'F4.2'!U209</f>
        <v>0</v>
      </c>
      <c r="J209" s="104">
        <f>'F4.2'!AT209</f>
        <v>0</v>
      </c>
      <c r="K209" s="104"/>
      <c r="L209" s="104"/>
      <c r="M209" s="104">
        <f t="shared" si="26"/>
        <v>0</v>
      </c>
      <c r="N209" s="197">
        <f t="shared" si="27"/>
        <v>0</v>
      </c>
    </row>
    <row r="210" spans="1:14" ht="15.75" hidden="1" outlineLevel="1" x14ac:dyDescent="0.25">
      <c r="A210" s="364">
        <f>'F4.2'!A210</f>
        <v>8</v>
      </c>
      <c r="B210" s="364" t="str">
        <f>'F4.2'!B210</f>
        <v>MSERW Pipes for Garlanding arrangement</v>
      </c>
      <c r="C210" s="188">
        <f>'F4.2'!D210</f>
        <v>0</v>
      </c>
      <c r="D210" s="189" t="str">
        <f>IF('F4.2'!F210=0,"-",'F4.2'!F210)</f>
        <v>-</v>
      </c>
      <c r="E210" s="38">
        <f>'F4.2'!H210</f>
        <v>0</v>
      </c>
      <c r="F210" s="104">
        <f>'F4.2'!S210</f>
        <v>0</v>
      </c>
      <c r="G210" s="104">
        <f>'F4.2'!AS210</f>
        <v>0</v>
      </c>
      <c r="H210" s="104">
        <f t="shared" si="25"/>
        <v>0</v>
      </c>
      <c r="I210" s="104">
        <f>'F4.2'!U210</f>
        <v>0</v>
      </c>
      <c r="J210" s="104">
        <f>'F4.2'!AT210</f>
        <v>0</v>
      </c>
      <c r="K210" s="104"/>
      <c r="L210" s="104"/>
      <c r="M210" s="104">
        <f t="shared" si="26"/>
        <v>0</v>
      </c>
      <c r="N210" s="197">
        <f t="shared" si="27"/>
        <v>0</v>
      </c>
    </row>
    <row r="211" spans="1:14" ht="47.25" hidden="1" outlineLevel="1" x14ac:dyDescent="0.25">
      <c r="A211" s="89">
        <f>'F4.2'!A211</f>
        <v>8.1</v>
      </c>
      <c r="B211" s="389" t="str">
        <f>'F4.2'!B211</f>
        <v>Work of Garlanding arrangement to changeover ash slurry feed points for even filling of pond by providing MSERW Pipes along the periphery of Ash Bund Dyke Wall at Khasara Ash Bund.</v>
      </c>
      <c r="C211" s="188">
        <f>'F4.2'!D211</f>
        <v>0</v>
      </c>
      <c r="D211" s="189" t="str">
        <f>IF('F4.2'!F211=0,"-",'F4.2'!F211)</f>
        <v>-</v>
      </c>
      <c r="E211" s="38">
        <f>'F4.2'!H211</f>
        <v>0</v>
      </c>
      <c r="F211" s="104">
        <f>'F4.2'!S211</f>
        <v>0</v>
      </c>
      <c r="G211" s="104">
        <f>'F4.2'!AS211</f>
        <v>0</v>
      </c>
      <c r="H211" s="104">
        <f t="shared" si="25"/>
        <v>0</v>
      </c>
      <c r="I211" s="104">
        <f>'F4.2'!U211</f>
        <v>0</v>
      </c>
      <c r="J211" s="104">
        <f>'F4.2'!AT211</f>
        <v>0</v>
      </c>
      <c r="K211" s="104"/>
      <c r="L211" s="104"/>
      <c r="M211" s="104">
        <f t="shared" si="26"/>
        <v>0</v>
      </c>
      <c r="N211" s="197">
        <f t="shared" si="27"/>
        <v>0</v>
      </c>
    </row>
    <row r="212" spans="1:14" ht="31.5" hidden="1" outlineLevel="1" x14ac:dyDescent="0.25">
      <c r="A212" s="364">
        <f>'F4.2'!A212</f>
        <v>9</v>
      </c>
      <c r="B212" s="364" t="str">
        <f>'F4.2'!B212</f>
        <v>Capacity Enhancement &amp; Performance optimization at WTP 3X660MW,KTPS,Koradi</v>
      </c>
      <c r="C212" s="188">
        <f>'F4.2'!D212</f>
        <v>0</v>
      </c>
      <c r="D212" s="189" t="str">
        <f>IF('F4.2'!F212=0,"-",'F4.2'!F212)</f>
        <v>-</v>
      </c>
      <c r="E212" s="38">
        <f>'F4.2'!H212</f>
        <v>0</v>
      </c>
      <c r="F212" s="104">
        <f>'F4.2'!S212</f>
        <v>0</v>
      </c>
      <c r="G212" s="104">
        <f>'F4.2'!AS212</f>
        <v>0</v>
      </c>
      <c r="H212" s="104">
        <f t="shared" si="25"/>
        <v>0</v>
      </c>
      <c r="I212" s="104">
        <f>'F4.2'!U212</f>
        <v>0</v>
      </c>
      <c r="J212" s="104">
        <f>'F4.2'!AT212</f>
        <v>0</v>
      </c>
      <c r="K212" s="104"/>
      <c r="L212" s="104"/>
      <c r="M212" s="104">
        <f t="shared" si="26"/>
        <v>0</v>
      </c>
      <c r="N212" s="197">
        <f t="shared" si="27"/>
        <v>0</v>
      </c>
    </row>
    <row r="213" spans="1:14" ht="31.5" hidden="1" outlineLevel="1" x14ac:dyDescent="0.25">
      <c r="A213" s="89">
        <f>'F4.2'!A213</f>
        <v>9.1</v>
      </c>
      <c r="B213" s="389" t="str">
        <f>'F4.2'!B213</f>
        <v>Capacity enhancement of DM water stream in WTP at 3X660MW, KTPS, Koradi.</v>
      </c>
      <c r="C213" s="188">
        <f>'F4.2'!D213</f>
        <v>0</v>
      </c>
      <c r="D213" s="189" t="str">
        <f>IF('F4.2'!F213=0,"-",'F4.2'!F213)</f>
        <v>-</v>
      </c>
      <c r="E213" s="38">
        <f>'F4.2'!H213</f>
        <v>0</v>
      </c>
      <c r="F213" s="104">
        <f>'F4.2'!S213</f>
        <v>0</v>
      </c>
      <c r="G213" s="104">
        <f>'F4.2'!AS213</f>
        <v>0</v>
      </c>
      <c r="H213" s="104">
        <f t="shared" si="25"/>
        <v>0</v>
      </c>
      <c r="I213" s="104">
        <f>'F4.2'!U213</f>
        <v>0</v>
      </c>
      <c r="J213" s="104">
        <f>'F4.2'!AT213</f>
        <v>0</v>
      </c>
      <c r="K213" s="104"/>
      <c r="L213" s="104"/>
      <c r="M213" s="104">
        <f t="shared" si="26"/>
        <v>0</v>
      </c>
      <c r="N213" s="197">
        <f t="shared" si="27"/>
        <v>0</v>
      </c>
    </row>
    <row r="214" spans="1:14" ht="31.5" hidden="1" outlineLevel="1" x14ac:dyDescent="0.25">
      <c r="A214" s="89">
        <f>'F4.2'!A214</f>
        <v>9.1999999999999993</v>
      </c>
      <c r="B214" s="389" t="str">
        <f>'F4.2'!B214</f>
        <v>Capacity enhancement Condensate polishing unit regeneration area in WTP at 3X660 MW, KTPS, Koradi</v>
      </c>
      <c r="C214" s="188">
        <f>'F4.2'!D214</f>
        <v>0</v>
      </c>
      <c r="D214" s="189" t="str">
        <f>IF('F4.2'!F214=0,"-",'F4.2'!F214)</f>
        <v>-</v>
      </c>
      <c r="E214" s="38">
        <f>'F4.2'!H214</f>
        <v>0</v>
      </c>
      <c r="F214" s="104">
        <f>'F4.2'!S214</f>
        <v>0</v>
      </c>
      <c r="G214" s="104">
        <f>'F4.2'!AS214</f>
        <v>0</v>
      </c>
      <c r="H214" s="104">
        <f t="shared" si="25"/>
        <v>0</v>
      </c>
      <c r="I214" s="104">
        <f>'F4.2'!U214</f>
        <v>0</v>
      </c>
      <c r="J214" s="104">
        <f>'F4.2'!AT214</f>
        <v>0</v>
      </c>
      <c r="K214" s="104"/>
      <c r="L214" s="104"/>
      <c r="M214" s="104">
        <f t="shared" si="26"/>
        <v>0</v>
      </c>
      <c r="N214" s="197">
        <f t="shared" si="27"/>
        <v>0</v>
      </c>
    </row>
    <row r="215" spans="1:14" ht="31.5" hidden="1" outlineLevel="1" x14ac:dyDescent="0.25">
      <c r="A215" s="89">
        <f>'F4.2'!A215</f>
        <v>9.3000000000000007</v>
      </c>
      <c r="B215" s="389" t="str">
        <f>'F4.2'!B215</f>
        <v>Provision of Ozone generating plant of 1.0 Kg capacity in WTP at 3X660 MW, KTPS, Koradi</v>
      </c>
      <c r="C215" s="188">
        <f>'F4.2'!D215</f>
        <v>0</v>
      </c>
      <c r="D215" s="189" t="str">
        <f>IF('F4.2'!F215=0,"-",'F4.2'!F215)</f>
        <v>-</v>
      </c>
      <c r="E215" s="38">
        <f>'F4.2'!H215</f>
        <v>0</v>
      </c>
      <c r="F215" s="104">
        <f>'F4.2'!S215</f>
        <v>0</v>
      </c>
      <c r="G215" s="104">
        <f>'F4.2'!AS215</f>
        <v>0</v>
      </c>
      <c r="H215" s="104">
        <f t="shared" si="25"/>
        <v>0</v>
      </c>
      <c r="I215" s="104">
        <f>'F4.2'!U215</f>
        <v>0</v>
      </c>
      <c r="J215" s="104">
        <f>'F4.2'!AT215</f>
        <v>0</v>
      </c>
      <c r="K215" s="104"/>
      <c r="L215" s="104"/>
      <c r="M215" s="104">
        <f t="shared" si="26"/>
        <v>0</v>
      </c>
      <c r="N215" s="197">
        <f t="shared" si="27"/>
        <v>0</v>
      </c>
    </row>
    <row r="216" spans="1:14" ht="47.25" hidden="1" outlineLevel="1" x14ac:dyDescent="0.25">
      <c r="A216" s="364">
        <f>'F4.2'!A216</f>
        <v>10</v>
      </c>
      <c r="B216" s="364" t="str">
        <f>'F4.2'!B216</f>
        <v>DPR for Construction of CC Road alongwith RCC Drain, CC platform for heavy machinery movement at 3x660  MW, TPS, Koradi</v>
      </c>
      <c r="C216" s="188">
        <f>'F4.2'!D216</f>
        <v>0</v>
      </c>
      <c r="D216" s="189" t="str">
        <f>IF('F4.2'!F216=0,"-",'F4.2'!F216)</f>
        <v>-</v>
      </c>
      <c r="E216" s="38">
        <f>'F4.2'!H216</f>
        <v>0</v>
      </c>
      <c r="F216" s="104">
        <f>'F4.2'!S216</f>
        <v>0</v>
      </c>
      <c r="G216" s="104">
        <f>'F4.2'!AS216</f>
        <v>0</v>
      </c>
      <c r="H216" s="104">
        <f t="shared" si="25"/>
        <v>0</v>
      </c>
      <c r="I216" s="104">
        <f>'F4.2'!U216</f>
        <v>0</v>
      </c>
      <c r="J216" s="104">
        <f>'F4.2'!AT216</f>
        <v>0</v>
      </c>
      <c r="K216" s="104"/>
      <c r="L216" s="104"/>
      <c r="M216" s="104">
        <f t="shared" si="26"/>
        <v>0</v>
      </c>
      <c r="N216" s="197">
        <f t="shared" si="27"/>
        <v>0</v>
      </c>
    </row>
    <row r="217" spans="1:14" ht="47.25" hidden="1" outlineLevel="1" x14ac:dyDescent="0.25">
      <c r="A217" s="89">
        <f>'F4.2'!A217</f>
        <v>10.1</v>
      </c>
      <c r="B217" s="389" t="str">
        <f>'F4.2'!B217</f>
        <v>DPR for Construction of CC Road alongwith RCC Drain, CC platform for heavy machinery movement at 3x660  MW, TPS, Koradi</v>
      </c>
      <c r="C217" s="188">
        <f>'F4.2'!D217</f>
        <v>0</v>
      </c>
      <c r="D217" s="189" t="str">
        <f>IF('F4.2'!F217=0,"-",'F4.2'!F217)</f>
        <v>-</v>
      </c>
      <c r="E217" s="38">
        <f>'F4.2'!H217</f>
        <v>0</v>
      </c>
      <c r="F217" s="104">
        <f>'F4.2'!S217</f>
        <v>0</v>
      </c>
      <c r="G217" s="104">
        <f>'F4.2'!AS217</f>
        <v>0</v>
      </c>
      <c r="H217" s="104">
        <f t="shared" si="25"/>
        <v>0</v>
      </c>
      <c r="I217" s="104">
        <f>'F4.2'!U217</f>
        <v>0</v>
      </c>
      <c r="J217" s="104">
        <f>'F4.2'!AT217</f>
        <v>0</v>
      </c>
      <c r="K217" s="104"/>
      <c r="L217" s="104"/>
      <c r="M217" s="104">
        <f t="shared" si="26"/>
        <v>0</v>
      </c>
      <c r="N217" s="197">
        <f t="shared" si="27"/>
        <v>0</v>
      </c>
    </row>
    <row r="218" spans="1:14" ht="15.75" hidden="1" outlineLevel="1" x14ac:dyDescent="0.25">
      <c r="A218" s="364">
        <f>'F4.2'!A218</f>
        <v>11</v>
      </c>
      <c r="B218" s="364" t="str">
        <f>'F4.2'!B218</f>
        <v>Improvement in Coal Mill Performance-I</v>
      </c>
      <c r="C218" s="188">
        <f>'F4.2'!D218</f>
        <v>0</v>
      </c>
      <c r="D218" s="189" t="str">
        <f>IF('F4.2'!F218=0,"-",'F4.2'!F218)</f>
        <v>-</v>
      </c>
      <c r="E218" s="38">
        <f>'F4.2'!H218</f>
        <v>0</v>
      </c>
      <c r="F218" s="104">
        <f>'F4.2'!S218</f>
        <v>0</v>
      </c>
      <c r="G218" s="104">
        <f>'F4.2'!AS218</f>
        <v>0</v>
      </c>
      <c r="H218" s="104">
        <f t="shared" si="25"/>
        <v>0</v>
      </c>
      <c r="I218" s="104">
        <f>'F4.2'!U218</f>
        <v>0</v>
      </c>
      <c r="J218" s="104">
        <f>'F4.2'!AT218</f>
        <v>0</v>
      </c>
      <c r="K218" s="104"/>
      <c r="L218" s="104"/>
      <c r="M218" s="104">
        <f t="shared" si="26"/>
        <v>0</v>
      </c>
      <c r="N218" s="197">
        <f t="shared" si="27"/>
        <v>0</v>
      </c>
    </row>
    <row r="219" spans="1:14" ht="31.5" hidden="1" outlineLevel="1" x14ac:dyDescent="0.25">
      <c r="A219" s="89">
        <f>'F4.2'!A219</f>
        <v>11.1</v>
      </c>
      <c r="B219" s="389" t="str">
        <f>'F4.2'!B219</f>
        <v>Procurement of Roller journal Assembly set for coal mill MVM 32R at 3x660 MW Units at KTPS, Koradi through OEM.</v>
      </c>
      <c r="C219" s="188">
        <f>'F4.2'!D219</f>
        <v>0</v>
      </c>
      <c r="D219" s="189" t="str">
        <f>IF('F4.2'!F219=0,"-",'F4.2'!F219)</f>
        <v>-</v>
      </c>
      <c r="E219" s="38">
        <f>'F4.2'!H219</f>
        <v>0</v>
      </c>
      <c r="F219" s="104">
        <f>'F4.2'!S219</f>
        <v>0</v>
      </c>
      <c r="G219" s="104">
        <f>'F4.2'!AS219</f>
        <v>0</v>
      </c>
      <c r="H219" s="104">
        <f t="shared" si="25"/>
        <v>0</v>
      </c>
      <c r="I219" s="104">
        <f>'F4.2'!U219</f>
        <v>0</v>
      </c>
      <c r="J219" s="104">
        <f>'F4.2'!AT219</f>
        <v>0</v>
      </c>
      <c r="K219" s="104"/>
      <c r="L219" s="104"/>
      <c r="M219" s="104">
        <f t="shared" si="26"/>
        <v>0</v>
      </c>
      <c r="N219" s="197">
        <f t="shared" si="27"/>
        <v>0</v>
      </c>
    </row>
    <row r="220" spans="1:14" ht="31.5" hidden="1" outlineLevel="1" x14ac:dyDescent="0.25">
      <c r="A220" s="89">
        <f>'F4.2'!A220</f>
        <v>11.2</v>
      </c>
      <c r="B220" s="389" t="str">
        <f>'F4.2'!B220</f>
        <v>Procurement of Mill Rotary Separator Blades for coal mill MVM 32R at 3x660 MW, KTPS, Koradi through open tender</v>
      </c>
      <c r="C220" s="188">
        <f>'F4.2'!D220</f>
        <v>0</v>
      </c>
      <c r="D220" s="189" t="str">
        <f>IF('F4.2'!F220=0,"-",'F4.2'!F220)</f>
        <v>-</v>
      </c>
      <c r="E220" s="38">
        <f>'F4.2'!H220</f>
        <v>0</v>
      </c>
      <c r="F220" s="104">
        <f>'F4.2'!S220</f>
        <v>0</v>
      </c>
      <c r="G220" s="104">
        <f>'F4.2'!AS220</f>
        <v>0</v>
      </c>
      <c r="H220" s="104">
        <f t="shared" si="25"/>
        <v>0</v>
      </c>
      <c r="I220" s="104">
        <f>'F4.2'!U220</f>
        <v>0</v>
      </c>
      <c r="J220" s="104">
        <f>'F4.2'!AT220</f>
        <v>0</v>
      </c>
      <c r="K220" s="104"/>
      <c r="L220" s="104"/>
      <c r="M220" s="104">
        <f t="shared" si="26"/>
        <v>0</v>
      </c>
      <c r="N220" s="197">
        <f t="shared" si="27"/>
        <v>0</v>
      </c>
    </row>
    <row r="221" spans="1:14" ht="47.25" hidden="1" outlineLevel="1" x14ac:dyDescent="0.25">
      <c r="A221" s="89">
        <f>'F4.2'!A221</f>
        <v>11.3</v>
      </c>
      <c r="B221" s="389" t="str">
        <f>'F4.2'!B221</f>
        <v xml:space="preserve"> Procurement of SINTERCAST TABLE LINERS AND SINTERCAST ROLLER LINERS for coal mill MVM32R at 3x660 MW, KTPS, Koradi through OEM.</v>
      </c>
      <c r="C221" s="188">
        <f>'F4.2'!D221</f>
        <v>0</v>
      </c>
      <c r="D221" s="189" t="str">
        <f>IF('F4.2'!F221=0,"-",'F4.2'!F221)</f>
        <v>-</v>
      </c>
      <c r="E221" s="38">
        <f>'F4.2'!H221</f>
        <v>0</v>
      </c>
      <c r="F221" s="104">
        <f>'F4.2'!S221</f>
        <v>0</v>
      </c>
      <c r="G221" s="104">
        <f>'F4.2'!AS221</f>
        <v>0</v>
      </c>
      <c r="H221" s="104">
        <f t="shared" si="25"/>
        <v>0</v>
      </c>
      <c r="I221" s="104">
        <f>'F4.2'!U221</f>
        <v>0</v>
      </c>
      <c r="J221" s="104">
        <f>'F4.2'!AT221</f>
        <v>0</v>
      </c>
      <c r="K221" s="104"/>
      <c r="L221" s="104"/>
      <c r="M221" s="104">
        <f t="shared" si="26"/>
        <v>0</v>
      </c>
      <c r="N221" s="197">
        <f t="shared" si="27"/>
        <v>0</v>
      </c>
    </row>
    <row r="222" spans="1:14" ht="47.25" hidden="1" outlineLevel="1" x14ac:dyDescent="0.25">
      <c r="A222" s="89">
        <f>'F4.2'!A222</f>
        <v>11.4</v>
      </c>
      <c r="B222" s="389" t="str">
        <f>'F4.2'!B222</f>
        <v>Procurement of Bearings for roller Journal Assembly &amp; Rotary Separator for coal mill MVM 32R at 3x660 MW, KTPS, Koradi through OEM</v>
      </c>
      <c r="C222" s="188">
        <f>'F4.2'!D222</f>
        <v>0</v>
      </c>
      <c r="D222" s="189" t="str">
        <f>IF('F4.2'!F222=0,"-",'F4.2'!F222)</f>
        <v>-</v>
      </c>
      <c r="E222" s="38">
        <f>'F4.2'!H222</f>
        <v>0</v>
      </c>
      <c r="F222" s="104">
        <f>'F4.2'!S222</f>
        <v>0</v>
      </c>
      <c r="G222" s="104">
        <f>'F4.2'!AS222</f>
        <v>0</v>
      </c>
      <c r="H222" s="104">
        <f t="shared" si="25"/>
        <v>0</v>
      </c>
      <c r="I222" s="104">
        <f>'F4.2'!U222</f>
        <v>0</v>
      </c>
      <c r="J222" s="104">
        <f>'F4.2'!AT222</f>
        <v>0</v>
      </c>
      <c r="K222" s="104"/>
      <c r="L222" s="104"/>
      <c r="M222" s="104">
        <f t="shared" si="26"/>
        <v>0</v>
      </c>
      <c r="N222" s="197">
        <f t="shared" si="27"/>
        <v>0</v>
      </c>
    </row>
    <row r="223" spans="1:14" ht="31.5" hidden="1" outlineLevel="1" x14ac:dyDescent="0.25">
      <c r="A223" s="369">
        <f>'F4.2'!A223</f>
        <v>12</v>
      </c>
      <c r="B223" s="369" t="str">
        <f>'F4.2'!B223</f>
        <v>Improvement in Boiler performance-II at  3X660MW,KTPS,Koradi</v>
      </c>
      <c r="C223" s="188">
        <f>'F4.2'!D223</f>
        <v>0</v>
      </c>
      <c r="D223" s="189" t="str">
        <f>IF('F4.2'!F223=0,"-",'F4.2'!F223)</f>
        <v>-</v>
      </c>
      <c r="E223" s="38">
        <f>'F4.2'!H223</f>
        <v>0</v>
      </c>
      <c r="F223" s="104">
        <f>'F4.2'!S223</f>
        <v>0</v>
      </c>
      <c r="G223" s="104">
        <f>'F4.2'!AS223</f>
        <v>0</v>
      </c>
      <c r="H223" s="104">
        <f t="shared" si="25"/>
        <v>0</v>
      </c>
      <c r="I223" s="104">
        <f>'F4.2'!U223</f>
        <v>0</v>
      </c>
      <c r="J223" s="104">
        <f>'F4.2'!AT223</f>
        <v>0</v>
      </c>
      <c r="K223" s="104"/>
      <c r="L223" s="104"/>
      <c r="M223" s="104">
        <f t="shared" si="26"/>
        <v>0</v>
      </c>
      <c r="N223" s="197">
        <f t="shared" si="27"/>
        <v>0</v>
      </c>
    </row>
    <row r="224" spans="1:14" ht="31.5" hidden="1" outlineLevel="1" x14ac:dyDescent="0.25">
      <c r="A224" s="485">
        <f>'F4.2'!A224</f>
        <v>12.1</v>
      </c>
      <c r="B224" s="402" t="str">
        <f>'F4.2'!B224</f>
        <v xml:space="preserve">Scheme1:Procurement of Coal compartment assembly for Unit8 at 3x660MW KTPS, Koradi </v>
      </c>
      <c r="C224" s="188">
        <f>'F4.2'!D224</f>
        <v>0</v>
      </c>
      <c r="D224" s="189" t="str">
        <f>IF('F4.2'!F224=0,"-",'F4.2'!F224)</f>
        <v>-</v>
      </c>
      <c r="E224" s="38">
        <f>'F4.2'!H224</f>
        <v>0</v>
      </c>
      <c r="F224" s="104">
        <f>'F4.2'!S224</f>
        <v>0</v>
      </c>
      <c r="G224" s="104">
        <f>'F4.2'!AS224</f>
        <v>0</v>
      </c>
      <c r="H224" s="104">
        <f t="shared" si="25"/>
        <v>0</v>
      </c>
      <c r="I224" s="104">
        <f>'F4.2'!U224</f>
        <v>0</v>
      </c>
      <c r="J224" s="104">
        <f>'F4.2'!AT224</f>
        <v>0</v>
      </c>
      <c r="K224" s="104"/>
      <c r="L224" s="104"/>
      <c r="M224" s="104">
        <f t="shared" si="26"/>
        <v>0</v>
      </c>
      <c r="N224" s="197">
        <f t="shared" si="27"/>
        <v>0</v>
      </c>
    </row>
    <row r="225" spans="1:14" ht="31.5" hidden="1" outlineLevel="1" x14ac:dyDescent="0.25">
      <c r="A225" s="485">
        <f>'F4.2'!A225</f>
        <v>12.2</v>
      </c>
      <c r="B225" s="402" t="str">
        <f>'F4.2'!B225</f>
        <v>Scheme2:Procurement of blade sets for ID, FD &amp; PA Fan at 3x660 MW, Units at KTPS Koradi through OEM.</v>
      </c>
      <c r="C225" s="188">
        <f>'F4.2'!D225</f>
        <v>0</v>
      </c>
      <c r="D225" s="189" t="str">
        <f>IF('F4.2'!F225=0,"-",'F4.2'!F225)</f>
        <v>-</v>
      </c>
      <c r="E225" s="38">
        <f>'F4.2'!H225</f>
        <v>0</v>
      </c>
      <c r="F225" s="104">
        <f>'F4.2'!S225</f>
        <v>0</v>
      </c>
      <c r="G225" s="104">
        <f>'F4.2'!AS225</f>
        <v>0</v>
      </c>
      <c r="H225" s="104">
        <f t="shared" si="25"/>
        <v>0</v>
      </c>
      <c r="I225" s="104">
        <f>'F4.2'!U225</f>
        <v>0</v>
      </c>
      <c r="J225" s="104">
        <f>'F4.2'!AT225</f>
        <v>0</v>
      </c>
      <c r="K225" s="104"/>
      <c r="L225" s="104"/>
      <c r="M225" s="104">
        <f t="shared" si="26"/>
        <v>0</v>
      </c>
      <c r="N225" s="197">
        <f t="shared" si="27"/>
        <v>0</v>
      </c>
    </row>
    <row r="226" spans="1:14" ht="31.5" hidden="1" outlineLevel="1" x14ac:dyDescent="0.25">
      <c r="A226" s="485">
        <f>'F4.2'!A226</f>
        <v>12.3</v>
      </c>
      <c r="B226" s="402" t="str">
        <f>'F4.2'!B226</f>
        <v>Scheme3:Procurement of  RAPH internal Spares  for 3X660MW units at KTPS Koradi through OEM (Qty- 6 Sets)</v>
      </c>
      <c r="C226" s="188">
        <f>'F4.2'!D226</f>
        <v>0</v>
      </c>
      <c r="D226" s="189" t="str">
        <f>IF('F4.2'!F226=0,"-",'F4.2'!F226)</f>
        <v>-</v>
      </c>
      <c r="E226" s="38">
        <f>'F4.2'!H226</f>
        <v>0</v>
      </c>
      <c r="F226" s="104">
        <f>'F4.2'!S226</f>
        <v>0</v>
      </c>
      <c r="G226" s="104">
        <f>'F4.2'!AS226</f>
        <v>0</v>
      </c>
      <c r="H226" s="104">
        <f t="shared" si="25"/>
        <v>0</v>
      </c>
      <c r="I226" s="104">
        <f>'F4.2'!U226</f>
        <v>0</v>
      </c>
      <c r="J226" s="104">
        <f>'F4.2'!AT226</f>
        <v>0</v>
      </c>
      <c r="K226" s="104"/>
      <c r="L226" s="104"/>
      <c r="M226" s="104">
        <f t="shared" si="26"/>
        <v>0</v>
      </c>
      <c r="N226" s="197">
        <f t="shared" si="27"/>
        <v>0</v>
      </c>
    </row>
    <row r="227" spans="1:14" ht="47.25" hidden="1" outlineLevel="1" x14ac:dyDescent="0.25">
      <c r="A227" s="485">
        <f>'F4.2'!A227</f>
        <v>12.4</v>
      </c>
      <c r="B227" s="402" t="str">
        <f>'F4.2'!B227</f>
        <v>Scheme4:Procurement of RAPH Sector plate with Actuating mechanism assembly for Unit9 3 X 660MW Units at KTPS, Koradi.</v>
      </c>
      <c r="C227" s="188">
        <f>'F4.2'!D227</f>
        <v>0</v>
      </c>
      <c r="D227" s="189" t="str">
        <f>IF('F4.2'!F227=0,"-",'F4.2'!F227)</f>
        <v>-</v>
      </c>
      <c r="E227" s="38">
        <f>'F4.2'!H227</f>
        <v>0</v>
      </c>
      <c r="F227" s="104">
        <f>'F4.2'!S227</f>
        <v>0</v>
      </c>
      <c r="G227" s="104">
        <f>'F4.2'!AS227</f>
        <v>0</v>
      </c>
      <c r="H227" s="104">
        <f t="shared" si="25"/>
        <v>0</v>
      </c>
      <c r="I227" s="104">
        <f>'F4.2'!U227</f>
        <v>0</v>
      </c>
      <c r="J227" s="104">
        <f>'F4.2'!AT227</f>
        <v>0</v>
      </c>
      <c r="K227" s="104"/>
      <c r="L227" s="104"/>
      <c r="M227" s="104">
        <f t="shared" si="26"/>
        <v>0</v>
      </c>
      <c r="N227" s="197">
        <f t="shared" si="27"/>
        <v>0</v>
      </c>
    </row>
    <row r="228" spans="1:14" ht="31.5" hidden="1" outlineLevel="1" x14ac:dyDescent="0.25">
      <c r="A228" s="368">
        <f>'F4.2'!A228</f>
        <v>13</v>
      </c>
      <c r="B228" s="388" t="str">
        <f>'F4.2'!B228</f>
        <v>Improvement in Coal Mill performance-II at  3X660MW,KTPS,Koradi</v>
      </c>
      <c r="C228" s="188">
        <f>'F4.2'!D228</f>
        <v>0</v>
      </c>
      <c r="D228" s="189" t="str">
        <f>IF('F4.2'!F228=0,"-",'F4.2'!F228)</f>
        <v>-</v>
      </c>
      <c r="E228" s="38">
        <f>'F4.2'!H228</f>
        <v>0</v>
      </c>
      <c r="F228" s="104">
        <f>'F4.2'!S228</f>
        <v>0</v>
      </c>
      <c r="G228" s="104">
        <f>'F4.2'!AS228</f>
        <v>0</v>
      </c>
      <c r="H228" s="104">
        <f t="shared" si="25"/>
        <v>0</v>
      </c>
      <c r="I228" s="104">
        <f>'F4.2'!U228</f>
        <v>0</v>
      </c>
      <c r="J228" s="104">
        <f>'F4.2'!AT228</f>
        <v>0</v>
      </c>
      <c r="K228" s="104"/>
      <c r="L228" s="104"/>
      <c r="M228" s="104">
        <f t="shared" si="26"/>
        <v>0</v>
      </c>
      <c r="N228" s="197">
        <f t="shared" si="27"/>
        <v>0</v>
      </c>
    </row>
    <row r="229" spans="1:14" ht="47.25" hidden="1" outlineLevel="1" x14ac:dyDescent="0.25">
      <c r="A229" s="485">
        <f>'F4.2'!A229</f>
        <v>13.1</v>
      </c>
      <c r="B229" s="402" t="str">
        <f>'F4.2'!B229</f>
        <v>Procurement of FLENDER make Gearbox model kmp-450 along with motor for coal mill MVM32R at 3x660mw KTPS, koradi through OEM.</v>
      </c>
      <c r="C229" s="188">
        <f>'F4.2'!D229</f>
        <v>0</v>
      </c>
      <c r="D229" s="189" t="str">
        <f>IF('F4.2'!F229=0,"-",'F4.2'!F229)</f>
        <v>-</v>
      </c>
      <c r="E229" s="38">
        <f>'F4.2'!H229</f>
        <v>0</v>
      </c>
      <c r="F229" s="104">
        <f>'F4.2'!S229</f>
        <v>0</v>
      </c>
      <c r="G229" s="104">
        <f>'F4.2'!AS229</f>
        <v>0</v>
      </c>
      <c r="H229" s="104">
        <f t="shared" si="25"/>
        <v>0</v>
      </c>
      <c r="I229" s="104">
        <f>'F4.2'!U229</f>
        <v>0</v>
      </c>
      <c r="J229" s="104">
        <f>'F4.2'!AT229</f>
        <v>0</v>
      </c>
      <c r="K229" s="104"/>
      <c r="L229" s="104"/>
      <c r="M229" s="104">
        <f t="shared" si="26"/>
        <v>0</v>
      </c>
      <c r="N229" s="197">
        <f t="shared" si="27"/>
        <v>0</v>
      </c>
    </row>
    <row r="230" spans="1:14" ht="31.5" hidden="1" outlineLevel="1" x14ac:dyDescent="0.25">
      <c r="A230" s="485">
        <f>'F4.2'!A230</f>
        <v>13.2</v>
      </c>
      <c r="B230" s="402" t="str">
        <f>'F4.2'!B230</f>
        <v>Procurement of complete set of couplings for PA, ID &amp; FD fans at 3X660MW units at KTPS Koradi through OEM</v>
      </c>
      <c r="C230" s="188">
        <f>'F4.2'!D230</f>
        <v>0</v>
      </c>
      <c r="D230" s="189" t="str">
        <f>IF('F4.2'!F230=0,"-",'F4.2'!F230)</f>
        <v>-</v>
      </c>
      <c r="E230" s="38">
        <f>'F4.2'!H230</f>
        <v>0</v>
      </c>
      <c r="F230" s="104">
        <f>'F4.2'!S230</f>
        <v>0</v>
      </c>
      <c r="G230" s="104">
        <f>'F4.2'!AS230</f>
        <v>0</v>
      </c>
      <c r="H230" s="104">
        <f t="shared" si="25"/>
        <v>0</v>
      </c>
      <c r="I230" s="104">
        <f>'F4.2'!U230</f>
        <v>0</v>
      </c>
      <c r="J230" s="104">
        <f>'F4.2'!AT230</f>
        <v>0</v>
      </c>
      <c r="K230" s="104"/>
      <c r="L230" s="104"/>
      <c r="M230" s="104">
        <f t="shared" si="26"/>
        <v>0</v>
      </c>
      <c r="N230" s="197">
        <f t="shared" si="27"/>
        <v>0</v>
      </c>
    </row>
    <row r="231" spans="1:14" ht="31.5" hidden="1" outlineLevel="1" x14ac:dyDescent="0.25">
      <c r="A231" s="369">
        <f>'F4.2'!A231</f>
        <v>14</v>
      </c>
      <c r="B231" s="369" t="str">
        <f>'F4.2'!B231</f>
        <v>Improvement in Coal Mill performance-III at  3X660MW,KTPS,Koradi</v>
      </c>
      <c r="C231" s="188">
        <f>'F4.2'!D231</f>
        <v>0</v>
      </c>
      <c r="D231" s="189" t="str">
        <f>IF('F4.2'!F231=0,"-",'F4.2'!F231)</f>
        <v>-</v>
      </c>
      <c r="E231" s="38">
        <f>'F4.2'!H231</f>
        <v>0</v>
      </c>
      <c r="F231" s="104">
        <f>'F4.2'!S231</f>
        <v>0</v>
      </c>
      <c r="G231" s="104">
        <f>'F4.2'!AS231</f>
        <v>0</v>
      </c>
      <c r="H231" s="104">
        <f t="shared" si="25"/>
        <v>0</v>
      </c>
      <c r="I231" s="104">
        <f>'F4.2'!U231</f>
        <v>0</v>
      </c>
      <c r="J231" s="104">
        <f>'F4.2'!AT231</f>
        <v>0</v>
      </c>
      <c r="K231" s="104"/>
      <c r="L231" s="104"/>
      <c r="M231" s="104">
        <f t="shared" si="26"/>
        <v>0</v>
      </c>
      <c r="N231" s="197">
        <f t="shared" si="27"/>
        <v>0</v>
      </c>
    </row>
    <row r="232" spans="1:14" ht="31.5" hidden="1" outlineLevel="1" x14ac:dyDescent="0.25">
      <c r="A232" s="485">
        <f>'F4.2'!A232</f>
        <v>14.1</v>
      </c>
      <c r="B232" s="413" t="str">
        <f>'F4.2'!B232</f>
        <v xml:space="preserve">Scheme1:Procurement of Roller journal Assembly set for coal mill MVM 32R at 3x660 MW Units at KTPS, Koradi </v>
      </c>
      <c r="C232" s="188">
        <f>'F4.2'!D232</f>
        <v>0</v>
      </c>
      <c r="D232" s="189" t="str">
        <f>IF('F4.2'!F232=0,"-",'F4.2'!F232)</f>
        <v>-</v>
      </c>
      <c r="E232" s="38">
        <f>'F4.2'!H232</f>
        <v>0</v>
      </c>
      <c r="F232" s="104">
        <f>'F4.2'!S232</f>
        <v>0</v>
      </c>
      <c r="G232" s="104">
        <f>'F4.2'!AS232</f>
        <v>0</v>
      </c>
      <c r="H232" s="104">
        <f t="shared" si="25"/>
        <v>0</v>
      </c>
      <c r="I232" s="104">
        <f>'F4.2'!U232</f>
        <v>0</v>
      </c>
      <c r="J232" s="104">
        <f>'F4.2'!AT232</f>
        <v>0</v>
      </c>
      <c r="K232" s="104"/>
      <c r="L232" s="104"/>
      <c r="M232" s="104">
        <f t="shared" si="26"/>
        <v>0</v>
      </c>
      <c r="N232" s="197">
        <f t="shared" si="27"/>
        <v>0</v>
      </c>
    </row>
    <row r="233" spans="1:14" ht="47.25" hidden="1" outlineLevel="1" x14ac:dyDescent="0.25">
      <c r="A233" s="485">
        <f>'F4.2'!A233</f>
        <v>14.2</v>
      </c>
      <c r="B233" s="413" t="str">
        <f>'F4.2'!B233</f>
        <v>Scheme2:Procurement of SINTERCAST TABLE LINERS AND SINTERCAST ROLLER LINERS for coal mill MVM32R at 3x660 MW, KTPS, Koradi</v>
      </c>
      <c r="C233" s="188">
        <f>'F4.2'!D233</f>
        <v>0</v>
      </c>
      <c r="D233" s="189" t="str">
        <f>IF('F4.2'!F233=0,"-",'F4.2'!F233)</f>
        <v>-</v>
      </c>
      <c r="E233" s="38">
        <f>'F4.2'!H233</f>
        <v>0</v>
      </c>
      <c r="F233" s="104">
        <f>'F4.2'!S233</f>
        <v>0</v>
      </c>
      <c r="G233" s="104">
        <f>'F4.2'!AS233</f>
        <v>0</v>
      </c>
      <c r="H233" s="104">
        <f t="shared" si="25"/>
        <v>0</v>
      </c>
      <c r="I233" s="104">
        <f>'F4.2'!U233</f>
        <v>0</v>
      </c>
      <c r="J233" s="104">
        <f>'F4.2'!AT233</f>
        <v>0</v>
      </c>
      <c r="K233" s="104"/>
      <c r="L233" s="104"/>
      <c r="M233" s="104">
        <f t="shared" si="26"/>
        <v>0</v>
      </c>
      <c r="N233" s="197">
        <f t="shared" si="27"/>
        <v>0</v>
      </c>
    </row>
    <row r="234" spans="1:14" ht="47.25" hidden="1" outlineLevel="1" x14ac:dyDescent="0.25">
      <c r="A234" s="485">
        <f>'F4.2'!A234</f>
        <v>14.3</v>
      </c>
      <c r="B234" s="413" t="str">
        <f>'F4.2'!B234</f>
        <v>Scheme3:Procurement of Bearings for roller Journal Assembly &amp; Rotary Separator for coal mill MVM 32R at 3x660 MW, KTPS, Koradi</v>
      </c>
      <c r="C234" s="188">
        <f>'F4.2'!D234</f>
        <v>0</v>
      </c>
      <c r="D234" s="189" t="str">
        <f>IF('F4.2'!F234=0,"-",'F4.2'!F234)</f>
        <v>-</v>
      </c>
      <c r="E234" s="38">
        <f>'F4.2'!H234</f>
        <v>0</v>
      </c>
      <c r="F234" s="104">
        <f>'F4.2'!S234</f>
        <v>0</v>
      </c>
      <c r="G234" s="104">
        <f>'F4.2'!AS234</f>
        <v>0</v>
      </c>
      <c r="H234" s="104">
        <f t="shared" si="25"/>
        <v>0</v>
      </c>
      <c r="I234" s="104">
        <f>'F4.2'!U234</f>
        <v>0</v>
      </c>
      <c r="J234" s="104">
        <f>'F4.2'!AT234</f>
        <v>0</v>
      </c>
      <c r="K234" s="104"/>
      <c r="L234" s="104"/>
      <c r="M234" s="104">
        <f t="shared" si="26"/>
        <v>0</v>
      </c>
      <c r="N234" s="197">
        <f t="shared" si="27"/>
        <v>0</v>
      </c>
    </row>
    <row r="235" spans="1:14" ht="31.5" hidden="1" outlineLevel="1" x14ac:dyDescent="0.25">
      <c r="A235" s="485">
        <f>'F4.2'!A235</f>
        <v>14.4</v>
      </c>
      <c r="B235" s="413" t="str">
        <f>'F4.2'!B235</f>
        <v>Scheme4:Procurement of Coal Pipe Orifice for Unit10 at 3x660 MW, KTPS, Koradi</v>
      </c>
      <c r="C235" s="188">
        <f>'F4.2'!D235</f>
        <v>0</v>
      </c>
      <c r="D235" s="189" t="str">
        <f>IF('F4.2'!F235=0,"-",'F4.2'!F235)</f>
        <v>-</v>
      </c>
      <c r="E235" s="38">
        <f>'F4.2'!H235</f>
        <v>0</v>
      </c>
      <c r="F235" s="104">
        <f>'F4.2'!S235</f>
        <v>0</v>
      </c>
      <c r="G235" s="104">
        <f>'F4.2'!AS235</f>
        <v>0</v>
      </c>
      <c r="H235" s="104">
        <f t="shared" si="25"/>
        <v>0</v>
      </c>
      <c r="I235" s="104">
        <f>'F4.2'!U235</f>
        <v>0</v>
      </c>
      <c r="J235" s="104">
        <f>'F4.2'!AT235</f>
        <v>0</v>
      </c>
      <c r="K235" s="104"/>
      <c r="L235" s="104"/>
      <c r="M235" s="104">
        <f t="shared" si="26"/>
        <v>0</v>
      </c>
      <c r="N235" s="197">
        <f t="shared" si="27"/>
        <v>0</v>
      </c>
    </row>
    <row r="236" spans="1:14" ht="31.5" hidden="1" outlineLevel="1" x14ac:dyDescent="0.25">
      <c r="A236" s="485">
        <f>'F4.2'!A236</f>
        <v>14.5</v>
      </c>
      <c r="B236" s="413" t="str">
        <f>'F4.2'!B236</f>
        <v>Scheme5:Procurement of Complete MRHS System along with Pneumatic Compressors at 3x660 MW, KTPS, Koradi</v>
      </c>
      <c r="C236" s="188">
        <f>'F4.2'!D236</f>
        <v>0</v>
      </c>
      <c r="D236" s="189" t="str">
        <f>IF('F4.2'!F236=0,"-",'F4.2'!F236)</f>
        <v>-</v>
      </c>
      <c r="E236" s="38">
        <f>'F4.2'!H236</f>
        <v>0</v>
      </c>
      <c r="F236" s="104">
        <f>'F4.2'!S236</f>
        <v>0</v>
      </c>
      <c r="G236" s="104">
        <f>'F4.2'!AS236</f>
        <v>0</v>
      </c>
      <c r="H236" s="104">
        <f t="shared" si="25"/>
        <v>0</v>
      </c>
      <c r="I236" s="104">
        <f>'F4.2'!U236</f>
        <v>0</v>
      </c>
      <c r="J236" s="104">
        <f>'F4.2'!AT236</f>
        <v>0</v>
      </c>
      <c r="K236" s="104"/>
      <c r="L236" s="104"/>
      <c r="M236" s="104">
        <f t="shared" si="26"/>
        <v>0</v>
      </c>
      <c r="N236" s="197">
        <f t="shared" si="27"/>
        <v>0</v>
      </c>
    </row>
    <row r="237" spans="1:14" ht="31.5" hidden="1" outlineLevel="1" x14ac:dyDescent="0.25">
      <c r="A237" s="369">
        <f>'F4.2'!A237</f>
        <v>15</v>
      </c>
      <c r="B237" s="369" t="str">
        <f>'F4.2'!B237</f>
        <v>Improvement in Boiler performance-III at  3X660MW,KTPS,Koradi</v>
      </c>
      <c r="C237" s="188">
        <f>'F4.2'!D237</f>
        <v>0</v>
      </c>
      <c r="D237" s="189" t="str">
        <f>IF('F4.2'!F237=0,"-",'F4.2'!F237)</f>
        <v>-</v>
      </c>
      <c r="E237" s="38">
        <f>'F4.2'!H237</f>
        <v>0</v>
      </c>
      <c r="F237" s="104">
        <f>'F4.2'!S237</f>
        <v>0</v>
      </c>
      <c r="G237" s="104">
        <f>'F4.2'!AS237</f>
        <v>0</v>
      </c>
      <c r="H237" s="104">
        <f t="shared" si="25"/>
        <v>0</v>
      </c>
      <c r="I237" s="104">
        <f>'F4.2'!U237</f>
        <v>0</v>
      </c>
      <c r="J237" s="104">
        <f>'F4.2'!AT237</f>
        <v>0</v>
      </c>
      <c r="K237" s="104"/>
      <c r="L237" s="104"/>
      <c r="M237" s="104">
        <f t="shared" si="26"/>
        <v>0</v>
      </c>
      <c r="N237" s="197">
        <f t="shared" si="27"/>
        <v>0</v>
      </c>
    </row>
    <row r="238" spans="1:14" ht="31.5" hidden="1" outlineLevel="1" x14ac:dyDescent="0.25">
      <c r="A238" s="485">
        <f>'F4.2'!A238</f>
        <v>15.1</v>
      </c>
      <c r="B238" s="417" t="str">
        <f>'F4.2'!B238</f>
        <v xml:space="preserve">Scheme1:Procurement of Coal compartment assembly for Unit8at 3x660MW KTPS, Koradi </v>
      </c>
      <c r="C238" s="188">
        <f>'F4.2'!D238</f>
        <v>0</v>
      </c>
      <c r="D238" s="189" t="str">
        <f>IF('F4.2'!F238=0,"-",'F4.2'!F238)</f>
        <v>-</v>
      </c>
      <c r="E238" s="38">
        <f>'F4.2'!H238</f>
        <v>0</v>
      </c>
      <c r="F238" s="104">
        <f>'F4.2'!S238</f>
        <v>0</v>
      </c>
      <c r="G238" s="104">
        <f>'F4.2'!AS238</f>
        <v>0</v>
      </c>
      <c r="H238" s="104">
        <f t="shared" si="25"/>
        <v>0</v>
      </c>
      <c r="I238" s="104">
        <f>'F4.2'!U238</f>
        <v>0</v>
      </c>
      <c r="J238" s="104">
        <f>'F4.2'!AT238</f>
        <v>0</v>
      </c>
      <c r="K238" s="104"/>
      <c r="L238" s="104"/>
      <c r="M238" s="104">
        <f t="shared" si="26"/>
        <v>0</v>
      </c>
      <c r="N238" s="197">
        <f t="shared" si="27"/>
        <v>0</v>
      </c>
    </row>
    <row r="239" spans="1:14" ht="31.5" hidden="1" outlineLevel="1" x14ac:dyDescent="0.25">
      <c r="A239" s="485">
        <f>'F4.2'!A239</f>
        <v>15.2</v>
      </c>
      <c r="B239" s="417" t="str">
        <f>'F4.2'!B239</f>
        <v>Scheme2:Procurement of blade sets for ID, FD &amp; PA Fan at 3x660 MW, Units at KTPS Koradi through OEM.</v>
      </c>
      <c r="C239" s="188">
        <f>'F4.2'!D239</f>
        <v>0</v>
      </c>
      <c r="D239" s="189" t="str">
        <f>IF('F4.2'!F239=0,"-",'F4.2'!F239)</f>
        <v>-</v>
      </c>
      <c r="E239" s="38">
        <f>'F4.2'!H239</f>
        <v>0</v>
      </c>
      <c r="F239" s="104">
        <f>'F4.2'!S239</f>
        <v>0</v>
      </c>
      <c r="G239" s="104">
        <f>'F4.2'!AS239</f>
        <v>0</v>
      </c>
      <c r="H239" s="104">
        <f t="shared" si="25"/>
        <v>0</v>
      </c>
      <c r="I239" s="104">
        <f>'F4.2'!U239</f>
        <v>0</v>
      </c>
      <c r="J239" s="104">
        <f>'F4.2'!AT239</f>
        <v>0</v>
      </c>
      <c r="K239" s="104"/>
      <c r="L239" s="104"/>
      <c r="M239" s="104">
        <f t="shared" si="26"/>
        <v>0</v>
      </c>
      <c r="N239" s="197">
        <f t="shared" si="27"/>
        <v>0</v>
      </c>
    </row>
    <row r="240" spans="1:14" ht="47.25" hidden="1" outlineLevel="1" x14ac:dyDescent="0.25">
      <c r="A240" s="485">
        <f>'F4.2'!A240</f>
        <v>15.3</v>
      </c>
      <c r="B240" s="421" t="str">
        <f>'F4.2'!B240</f>
        <v>Scheme3:Procurement and replacement of heating elements for RAPH installed in Unit 9 (660MW) at KTPS Koradi THROUGH OEM/OES (Qty- 2 Sets)</v>
      </c>
      <c r="C240" s="188">
        <f>'F4.2'!D240</f>
        <v>0</v>
      </c>
      <c r="D240" s="189" t="str">
        <f>IF('F4.2'!F240=0,"-",'F4.2'!F240)</f>
        <v>-</v>
      </c>
      <c r="E240" s="38">
        <f>'F4.2'!H240</f>
        <v>0</v>
      </c>
      <c r="F240" s="104">
        <f>'F4.2'!S240</f>
        <v>0</v>
      </c>
      <c r="G240" s="104">
        <f>'F4.2'!AS240</f>
        <v>0</v>
      </c>
      <c r="H240" s="104">
        <f t="shared" si="25"/>
        <v>0</v>
      </c>
      <c r="I240" s="104">
        <f>'F4.2'!U240</f>
        <v>0</v>
      </c>
      <c r="J240" s="104">
        <f>'F4.2'!AT240</f>
        <v>0</v>
      </c>
      <c r="K240" s="104"/>
      <c r="L240" s="104"/>
      <c r="M240" s="104">
        <f t="shared" si="26"/>
        <v>0</v>
      </c>
      <c r="N240" s="197">
        <f t="shared" si="27"/>
        <v>0</v>
      </c>
    </row>
    <row r="241" spans="1:14" ht="31.5" hidden="1" outlineLevel="1" x14ac:dyDescent="0.25">
      <c r="A241" s="485">
        <f>'F4.2'!A241</f>
        <v>15.4</v>
      </c>
      <c r="B241" s="417" t="str">
        <f>'F4.2'!B241</f>
        <v xml:space="preserve">Scheme4:Procurement of  HP valves, safety valves and ERV's for 3X660MW units at KTPS Koradi through OEM </v>
      </c>
      <c r="C241" s="188">
        <f>'F4.2'!D241</f>
        <v>0</v>
      </c>
      <c r="D241" s="189" t="str">
        <f>IF('F4.2'!F241=0,"-",'F4.2'!F241)</f>
        <v>-</v>
      </c>
      <c r="E241" s="38">
        <f>'F4.2'!H241</f>
        <v>0</v>
      </c>
      <c r="F241" s="104">
        <f>'F4.2'!S241</f>
        <v>0</v>
      </c>
      <c r="G241" s="104">
        <f>'F4.2'!AS241</f>
        <v>0</v>
      </c>
      <c r="H241" s="104">
        <f t="shared" si="25"/>
        <v>0</v>
      </c>
      <c r="I241" s="104">
        <f>'F4.2'!U241</f>
        <v>0</v>
      </c>
      <c r="J241" s="104">
        <f>'F4.2'!AT241</f>
        <v>0</v>
      </c>
      <c r="K241" s="104"/>
      <c r="L241" s="104"/>
      <c r="M241" s="104">
        <f t="shared" si="26"/>
        <v>0</v>
      </c>
      <c r="N241" s="197">
        <f t="shared" si="27"/>
        <v>0</v>
      </c>
    </row>
    <row r="242" spans="1:14" ht="47.25" hidden="1" outlineLevel="1" x14ac:dyDescent="0.25">
      <c r="A242" s="485">
        <f>'F4.2'!A242</f>
        <v>15.5</v>
      </c>
      <c r="B242" s="421" t="str">
        <f>'F4.2'!B242</f>
        <v>Scheme5:Procurement of RAPH Sector plate with Actuating mechanism assembly for Unit8 3 X 660MW Units at KTPS, Koradi.</v>
      </c>
      <c r="C242" s="188">
        <f>'F4.2'!D242</f>
        <v>0</v>
      </c>
      <c r="D242" s="189" t="str">
        <f>IF('F4.2'!F242=0,"-",'F4.2'!F242)</f>
        <v>-</v>
      </c>
      <c r="E242" s="38">
        <f>'F4.2'!H242</f>
        <v>0</v>
      </c>
      <c r="F242" s="104">
        <f>'F4.2'!S242</f>
        <v>0</v>
      </c>
      <c r="G242" s="104">
        <f>'F4.2'!AS242</f>
        <v>0</v>
      </c>
      <c r="H242" s="104">
        <f t="shared" si="25"/>
        <v>0</v>
      </c>
      <c r="I242" s="104">
        <f>'F4.2'!U242</f>
        <v>0</v>
      </c>
      <c r="J242" s="104">
        <f>'F4.2'!AT242</f>
        <v>0</v>
      </c>
      <c r="K242" s="104"/>
      <c r="L242" s="104"/>
      <c r="M242" s="104">
        <f t="shared" si="26"/>
        <v>0</v>
      </c>
      <c r="N242" s="197">
        <f t="shared" si="27"/>
        <v>0</v>
      </c>
    </row>
    <row r="243" spans="1:14" ht="31.5" hidden="1" outlineLevel="1" x14ac:dyDescent="0.25">
      <c r="A243" s="369">
        <f>'F4.2'!A243</f>
        <v>15</v>
      </c>
      <c r="B243" s="369" t="str">
        <f>'F4.2'!B243</f>
        <v>Improvement in Coal Mill performance-IV at  3X660MW,KTPS,Koradi</v>
      </c>
      <c r="C243" s="188">
        <f>'F4.2'!D243</f>
        <v>0</v>
      </c>
      <c r="D243" s="189" t="str">
        <f>IF('F4.2'!F243=0,"-",'F4.2'!F243)</f>
        <v>-</v>
      </c>
      <c r="E243" s="38">
        <f>'F4.2'!H243</f>
        <v>0</v>
      </c>
      <c r="F243" s="104">
        <f>'F4.2'!S243</f>
        <v>0</v>
      </c>
      <c r="G243" s="104">
        <f>'F4.2'!AS243</f>
        <v>0</v>
      </c>
      <c r="H243" s="104">
        <f t="shared" ref="H243:H306" si="28">F243-G243</f>
        <v>0</v>
      </c>
      <c r="I243" s="104">
        <f>'F4.2'!U243</f>
        <v>0</v>
      </c>
      <c r="J243" s="104">
        <f>'F4.2'!AT243</f>
        <v>0</v>
      </c>
      <c r="K243" s="104"/>
      <c r="L243" s="104"/>
      <c r="M243" s="104">
        <f t="shared" ref="M243:M306" si="29">SUM(J243:L243)</f>
        <v>0</v>
      </c>
      <c r="N243" s="197">
        <f t="shared" ref="N243:N306" si="30">H243+I243-M243</f>
        <v>0</v>
      </c>
    </row>
    <row r="244" spans="1:14" ht="31.5" hidden="1" outlineLevel="1" x14ac:dyDescent="0.25">
      <c r="A244" s="485">
        <f>'F4.2'!A244</f>
        <v>15.1</v>
      </c>
      <c r="B244" s="417" t="str">
        <f>'F4.2'!B244</f>
        <v>Scheme1:Procurement of Roller journal Assembly set for coal mill MVM 32R at 3x660 MW Units at KTPS, Koradi</v>
      </c>
      <c r="C244" s="188">
        <f>'F4.2'!D244</f>
        <v>0</v>
      </c>
      <c r="D244" s="189" t="str">
        <f>IF('F4.2'!F244=0,"-",'F4.2'!F244)</f>
        <v>-</v>
      </c>
      <c r="E244" s="38">
        <f>'F4.2'!H244</f>
        <v>0</v>
      </c>
      <c r="F244" s="104">
        <f>'F4.2'!S244</f>
        <v>0</v>
      </c>
      <c r="G244" s="104">
        <f>'F4.2'!AS244</f>
        <v>0</v>
      </c>
      <c r="H244" s="104">
        <f t="shared" si="28"/>
        <v>0</v>
      </c>
      <c r="I244" s="104">
        <f>'F4.2'!U244</f>
        <v>0</v>
      </c>
      <c r="J244" s="104">
        <f>'F4.2'!AT244</f>
        <v>0</v>
      </c>
      <c r="K244" s="104"/>
      <c r="L244" s="104"/>
      <c r="M244" s="104">
        <f t="shared" si="29"/>
        <v>0</v>
      </c>
      <c r="N244" s="197">
        <f t="shared" si="30"/>
        <v>0</v>
      </c>
    </row>
    <row r="245" spans="1:14" ht="47.25" hidden="1" outlineLevel="1" x14ac:dyDescent="0.25">
      <c r="A245" s="485">
        <f>'F4.2'!A245</f>
        <v>15.2</v>
      </c>
      <c r="B245" s="417" t="str">
        <f>'F4.2'!B245</f>
        <v>Scheme2:Procurement of SINTERCAST TABLE LINERS AND SINTERCAST ROLLER LINERS for coal mill MVM32R at 3x660 MW, KTPS, Koradi</v>
      </c>
      <c r="C245" s="188">
        <f>'F4.2'!D245</f>
        <v>0</v>
      </c>
      <c r="D245" s="189" t="str">
        <f>IF('F4.2'!F245=0,"-",'F4.2'!F245)</f>
        <v>-</v>
      </c>
      <c r="E245" s="38">
        <f>'F4.2'!H245</f>
        <v>0</v>
      </c>
      <c r="F245" s="104">
        <f>'F4.2'!S245</f>
        <v>0</v>
      </c>
      <c r="G245" s="104">
        <f>'F4.2'!AS245</f>
        <v>0</v>
      </c>
      <c r="H245" s="104">
        <f t="shared" si="28"/>
        <v>0</v>
      </c>
      <c r="I245" s="104">
        <f>'F4.2'!U245</f>
        <v>0</v>
      </c>
      <c r="J245" s="104">
        <f>'F4.2'!AT245</f>
        <v>0</v>
      </c>
      <c r="K245" s="104"/>
      <c r="L245" s="104"/>
      <c r="M245" s="104">
        <f t="shared" si="29"/>
        <v>0</v>
      </c>
      <c r="N245" s="197">
        <f t="shared" si="30"/>
        <v>0</v>
      </c>
    </row>
    <row r="246" spans="1:14" ht="47.25" hidden="1" outlineLevel="1" x14ac:dyDescent="0.25">
      <c r="A246" s="485">
        <f>'F4.2'!A246</f>
        <v>15.3</v>
      </c>
      <c r="B246" s="417" t="str">
        <f>'F4.2'!B246</f>
        <v>Scheme3:Procurement of Bearings for roller Journal Assembly &amp; Rotary Separator for coal mill MVM 32R at 3x660 MW, KTPS, Koradi</v>
      </c>
      <c r="C246" s="188">
        <f>'F4.2'!D246</f>
        <v>0</v>
      </c>
      <c r="D246" s="189" t="str">
        <f>IF('F4.2'!F246=0,"-",'F4.2'!F246)</f>
        <v>-</v>
      </c>
      <c r="E246" s="38">
        <f>'F4.2'!H246</f>
        <v>0</v>
      </c>
      <c r="F246" s="104">
        <f>'F4.2'!S246</f>
        <v>0</v>
      </c>
      <c r="G246" s="104">
        <f>'F4.2'!AS246</f>
        <v>0</v>
      </c>
      <c r="H246" s="104">
        <f t="shared" si="28"/>
        <v>0</v>
      </c>
      <c r="I246" s="104">
        <f>'F4.2'!U246</f>
        <v>0</v>
      </c>
      <c r="J246" s="104">
        <f>'F4.2'!AT246</f>
        <v>0</v>
      </c>
      <c r="K246" s="104"/>
      <c r="L246" s="104"/>
      <c r="M246" s="104">
        <f t="shared" si="29"/>
        <v>0</v>
      </c>
      <c r="N246" s="197">
        <f t="shared" si="30"/>
        <v>0</v>
      </c>
    </row>
    <row r="247" spans="1:14" ht="31.5" hidden="1" outlineLevel="1" x14ac:dyDescent="0.25">
      <c r="A247" s="485">
        <f>'F4.2'!A247</f>
        <v>15.4</v>
      </c>
      <c r="B247" s="417" t="str">
        <f>'F4.2'!B247</f>
        <v>Scheme4:Procurement of Coal Pipe Orifice for Unit8 at 3x660 MW, KTPS, Koradi</v>
      </c>
      <c r="C247" s="188">
        <f>'F4.2'!D247</f>
        <v>0</v>
      </c>
      <c r="D247" s="189" t="str">
        <f>IF('F4.2'!F247=0,"-",'F4.2'!F247)</f>
        <v>-</v>
      </c>
      <c r="E247" s="38">
        <f>'F4.2'!H247</f>
        <v>0</v>
      </c>
      <c r="F247" s="104">
        <f>'F4.2'!S247</f>
        <v>0</v>
      </c>
      <c r="G247" s="104">
        <f>'F4.2'!AS247</f>
        <v>0</v>
      </c>
      <c r="H247" s="104">
        <f t="shared" si="28"/>
        <v>0</v>
      </c>
      <c r="I247" s="104">
        <f>'F4.2'!U247</f>
        <v>0</v>
      </c>
      <c r="J247" s="104">
        <f>'F4.2'!AT247</f>
        <v>0</v>
      </c>
      <c r="K247" s="104"/>
      <c r="L247" s="104"/>
      <c r="M247" s="104">
        <f t="shared" si="29"/>
        <v>0</v>
      </c>
      <c r="N247" s="197">
        <f t="shared" si="30"/>
        <v>0</v>
      </c>
    </row>
    <row r="248" spans="1:14" ht="31.5" hidden="1" outlineLevel="1" x14ac:dyDescent="0.25">
      <c r="A248" s="369">
        <f>'F4.2'!A248</f>
        <v>16</v>
      </c>
      <c r="B248" s="369" t="str">
        <f>'F4.2'!B248</f>
        <v>Improvement in Coal Mill performance-V at  3X660MW,KTPS,Koradi</v>
      </c>
      <c r="C248" s="188">
        <f>'F4.2'!D248</f>
        <v>0</v>
      </c>
      <c r="D248" s="189" t="str">
        <f>IF('F4.2'!F248=0,"-",'F4.2'!F248)</f>
        <v>-</v>
      </c>
      <c r="E248" s="38">
        <f>'F4.2'!H248</f>
        <v>0</v>
      </c>
      <c r="F248" s="104">
        <f>'F4.2'!S248</f>
        <v>0</v>
      </c>
      <c r="G248" s="104">
        <f>'F4.2'!AS248</f>
        <v>0</v>
      </c>
      <c r="H248" s="104">
        <f t="shared" si="28"/>
        <v>0</v>
      </c>
      <c r="I248" s="104">
        <f>'F4.2'!U248</f>
        <v>0</v>
      </c>
      <c r="J248" s="104">
        <f>'F4.2'!AT248</f>
        <v>0</v>
      </c>
      <c r="K248" s="104"/>
      <c r="L248" s="104"/>
      <c r="M248" s="104">
        <f t="shared" si="29"/>
        <v>0</v>
      </c>
      <c r="N248" s="197">
        <f t="shared" si="30"/>
        <v>0</v>
      </c>
    </row>
    <row r="249" spans="1:14" ht="31.5" hidden="1" outlineLevel="1" x14ac:dyDescent="0.25">
      <c r="A249" s="485">
        <f>'F4.2'!A249</f>
        <v>16.100000000000001</v>
      </c>
      <c r="B249" s="421" t="str">
        <f>'F4.2'!B249</f>
        <v>Scheme1:Procurement of Roller journal Assembly set for coal mill MVM 32R at 3x660 MW Units at KTPS, Koradi</v>
      </c>
      <c r="C249" s="188">
        <f>'F4.2'!D249</f>
        <v>0</v>
      </c>
      <c r="D249" s="189" t="str">
        <f>IF('F4.2'!F249=0,"-",'F4.2'!F249)</f>
        <v>-</v>
      </c>
      <c r="E249" s="38">
        <f>'F4.2'!H249</f>
        <v>0</v>
      </c>
      <c r="F249" s="104">
        <f>'F4.2'!S249</f>
        <v>0</v>
      </c>
      <c r="G249" s="104">
        <f>'F4.2'!AS249</f>
        <v>0</v>
      </c>
      <c r="H249" s="104">
        <f t="shared" si="28"/>
        <v>0</v>
      </c>
      <c r="I249" s="104">
        <f>'F4.2'!U249</f>
        <v>0</v>
      </c>
      <c r="J249" s="104">
        <f>'F4.2'!AT249</f>
        <v>0</v>
      </c>
      <c r="K249" s="104"/>
      <c r="L249" s="104"/>
      <c r="M249" s="104">
        <f t="shared" si="29"/>
        <v>0</v>
      </c>
      <c r="N249" s="197">
        <f t="shared" si="30"/>
        <v>0</v>
      </c>
    </row>
    <row r="250" spans="1:14" ht="47.25" hidden="1" outlineLevel="1" x14ac:dyDescent="0.25">
      <c r="A250" s="485">
        <f>'F4.2'!A250</f>
        <v>16.2</v>
      </c>
      <c r="B250" s="417" t="str">
        <f>'F4.2'!B250</f>
        <v>Scheme2:Procurement of SINTERCAST TABLE LINERS AND SINTERCAST ROLLER LINERS for coal mill MVM32R at 3x660 MW, KTPS, Koradi</v>
      </c>
      <c r="C250" s="188">
        <f>'F4.2'!D250</f>
        <v>0</v>
      </c>
      <c r="D250" s="189" t="str">
        <f>IF('F4.2'!F250=0,"-",'F4.2'!F250)</f>
        <v>-</v>
      </c>
      <c r="E250" s="38">
        <f>'F4.2'!H250</f>
        <v>0</v>
      </c>
      <c r="F250" s="104">
        <f>'F4.2'!S250</f>
        <v>0</v>
      </c>
      <c r="G250" s="104">
        <f>'F4.2'!AS250</f>
        <v>0</v>
      </c>
      <c r="H250" s="104">
        <f t="shared" si="28"/>
        <v>0</v>
      </c>
      <c r="I250" s="104">
        <f>'F4.2'!U250</f>
        <v>0</v>
      </c>
      <c r="J250" s="104">
        <f>'F4.2'!AT250</f>
        <v>0</v>
      </c>
      <c r="K250" s="104"/>
      <c r="L250" s="104"/>
      <c r="M250" s="104">
        <f t="shared" si="29"/>
        <v>0</v>
      </c>
      <c r="N250" s="197">
        <f t="shared" si="30"/>
        <v>0</v>
      </c>
    </row>
    <row r="251" spans="1:14" ht="47.25" hidden="1" outlineLevel="1" x14ac:dyDescent="0.25">
      <c r="A251" s="485">
        <f>'F4.2'!A251</f>
        <v>16.3</v>
      </c>
      <c r="B251" s="417" t="str">
        <f>'F4.2'!B251</f>
        <v>Scheme3:Procurement of Bearings for roller Journal Assembly &amp; Rotary Separator for coal mill MVM 32R at 3x660 MW, KTPS, Koradi</v>
      </c>
      <c r="C251" s="188">
        <f>'F4.2'!D251</f>
        <v>0</v>
      </c>
      <c r="D251" s="189" t="str">
        <f>IF('F4.2'!F251=0,"-",'F4.2'!F251)</f>
        <v>-</v>
      </c>
      <c r="E251" s="38">
        <f>'F4.2'!H251</f>
        <v>0</v>
      </c>
      <c r="F251" s="104">
        <f>'F4.2'!S251</f>
        <v>0</v>
      </c>
      <c r="G251" s="104">
        <f>'F4.2'!AS251</f>
        <v>0</v>
      </c>
      <c r="H251" s="104">
        <f t="shared" si="28"/>
        <v>0</v>
      </c>
      <c r="I251" s="104">
        <f>'F4.2'!U251</f>
        <v>0</v>
      </c>
      <c r="J251" s="104">
        <f>'F4.2'!AT251</f>
        <v>0</v>
      </c>
      <c r="K251" s="104"/>
      <c r="L251" s="104"/>
      <c r="M251" s="104">
        <f t="shared" si="29"/>
        <v>0</v>
      </c>
      <c r="N251" s="197">
        <f t="shared" si="30"/>
        <v>0</v>
      </c>
    </row>
    <row r="252" spans="1:14" ht="31.5" hidden="1" outlineLevel="1" x14ac:dyDescent="0.25">
      <c r="A252" s="485">
        <f>'F4.2'!A252</f>
        <v>16.399999999999999</v>
      </c>
      <c r="B252" s="417" t="str">
        <f>'F4.2'!B252</f>
        <v>Scheme4:Procurement of Coal Pipe Orifice for Unit9 at 3x660 MW, KTPS, Koradi</v>
      </c>
      <c r="C252" s="188">
        <f>'F4.2'!D252</f>
        <v>0</v>
      </c>
      <c r="D252" s="189" t="str">
        <f>IF('F4.2'!F252=0,"-",'F4.2'!F252)</f>
        <v>-</v>
      </c>
      <c r="E252" s="38">
        <f>'F4.2'!H252</f>
        <v>0</v>
      </c>
      <c r="F252" s="104">
        <f>'F4.2'!S252</f>
        <v>0</v>
      </c>
      <c r="G252" s="104">
        <f>'F4.2'!AS252</f>
        <v>0</v>
      </c>
      <c r="H252" s="104">
        <f t="shared" si="28"/>
        <v>0</v>
      </c>
      <c r="I252" s="104">
        <f>'F4.2'!U252</f>
        <v>0</v>
      </c>
      <c r="J252" s="104">
        <f>'F4.2'!AT252</f>
        <v>0</v>
      </c>
      <c r="K252" s="104"/>
      <c r="L252" s="104"/>
      <c r="M252" s="104">
        <f t="shared" si="29"/>
        <v>0</v>
      </c>
      <c r="N252" s="197">
        <f t="shared" si="30"/>
        <v>0</v>
      </c>
    </row>
    <row r="253" spans="1:14" ht="31.5" hidden="1" outlineLevel="1" x14ac:dyDescent="0.25">
      <c r="A253" s="369">
        <f>'F4.2'!A253</f>
        <v>17</v>
      </c>
      <c r="B253" s="369" t="str">
        <f>'F4.2'!B253</f>
        <v>Improvement in Boiler performance-IV at  3X660MW,KTPS,Koradi</v>
      </c>
      <c r="C253" s="188">
        <f>'F4.2'!D253</f>
        <v>0</v>
      </c>
      <c r="D253" s="189" t="str">
        <f>IF('F4.2'!F253=0,"-",'F4.2'!F253)</f>
        <v>-</v>
      </c>
      <c r="E253" s="38">
        <f>'F4.2'!H253</f>
        <v>0</v>
      </c>
      <c r="F253" s="104">
        <f>'F4.2'!S253</f>
        <v>0</v>
      </c>
      <c r="G253" s="104">
        <f>'F4.2'!AS253</f>
        <v>0</v>
      </c>
      <c r="H253" s="104">
        <f t="shared" si="28"/>
        <v>0</v>
      </c>
      <c r="I253" s="104">
        <f>'F4.2'!U253</f>
        <v>0</v>
      </c>
      <c r="J253" s="104">
        <f>'F4.2'!AT253</f>
        <v>0</v>
      </c>
      <c r="K253" s="104"/>
      <c r="L253" s="104"/>
      <c r="M253" s="104">
        <f t="shared" si="29"/>
        <v>0</v>
      </c>
      <c r="N253" s="197">
        <f t="shared" si="30"/>
        <v>0</v>
      </c>
    </row>
    <row r="254" spans="1:14" ht="31.5" hidden="1" outlineLevel="1" x14ac:dyDescent="0.25">
      <c r="A254" s="485">
        <f>'F4.2'!A254</f>
        <v>17.100000000000001</v>
      </c>
      <c r="B254" s="421" t="str">
        <f>'F4.2'!B254</f>
        <v xml:space="preserve">Scheme1:Procurement of Coal compartment assembly for Unit8 at 3x660MW KTPS, Koradi </v>
      </c>
      <c r="C254" s="188">
        <f>'F4.2'!D254</f>
        <v>0</v>
      </c>
      <c r="D254" s="189" t="str">
        <f>IF('F4.2'!F254=0,"-",'F4.2'!F254)</f>
        <v>-</v>
      </c>
      <c r="E254" s="38">
        <f>'F4.2'!H254</f>
        <v>0</v>
      </c>
      <c r="F254" s="104">
        <f>'F4.2'!S254</f>
        <v>0</v>
      </c>
      <c r="G254" s="104">
        <f>'F4.2'!AS254</f>
        <v>0</v>
      </c>
      <c r="H254" s="104">
        <f t="shared" si="28"/>
        <v>0</v>
      </c>
      <c r="I254" s="104">
        <f>'F4.2'!U254</f>
        <v>0</v>
      </c>
      <c r="J254" s="104">
        <f>'F4.2'!AT254</f>
        <v>0</v>
      </c>
      <c r="K254" s="104"/>
      <c r="L254" s="104"/>
      <c r="M254" s="104">
        <f t="shared" si="29"/>
        <v>0</v>
      </c>
      <c r="N254" s="197">
        <f t="shared" si="30"/>
        <v>0</v>
      </c>
    </row>
    <row r="255" spans="1:14" ht="31.5" hidden="1" outlineLevel="1" x14ac:dyDescent="0.25">
      <c r="A255" s="485">
        <f>'F4.2'!A255</f>
        <v>17.2</v>
      </c>
      <c r="B255" s="417" t="str">
        <f>'F4.2'!B255</f>
        <v>Scheme2:Procurement of blade sets for ID, FD &amp; PA Fan at 3x660 MW, Units at KTPS Koradi through OEM.</v>
      </c>
      <c r="C255" s="188">
        <f>'F4.2'!D255</f>
        <v>0</v>
      </c>
      <c r="D255" s="189" t="str">
        <f>IF('F4.2'!F255=0,"-",'F4.2'!F255)</f>
        <v>-</v>
      </c>
      <c r="E255" s="38">
        <f>'F4.2'!H255</f>
        <v>0</v>
      </c>
      <c r="F255" s="104">
        <f>'F4.2'!S255</f>
        <v>0</v>
      </c>
      <c r="G255" s="104">
        <f>'F4.2'!AS255</f>
        <v>0</v>
      </c>
      <c r="H255" s="104">
        <f t="shared" si="28"/>
        <v>0</v>
      </c>
      <c r="I255" s="104">
        <f>'F4.2'!U255</f>
        <v>0</v>
      </c>
      <c r="J255" s="104">
        <f>'F4.2'!AT255</f>
        <v>0</v>
      </c>
      <c r="K255" s="104"/>
      <c r="L255" s="104"/>
      <c r="M255" s="104">
        <f t="shared" si="29"/>
        <v>0</v>
      </c>
      <c r="N255" s="197">
        <f t="shared" si="30"/>
        <v>0</v>
      </c>
    </row>
    <row r="256" spans="1:14" ht="47.25" hidden="1" outlineLevel="1" x14ac:dyDescent="0.25">
      <c r="A256" s="485">
        <f>'F4.2'!A256</f>
        <v>17.3</v>
      </c>
      <c r="B256" s="417" t="str">
        <f>'F4.2'!B256</f>
        <v xml:space="preserve">Scheme3:Procurement of RAPH bottom support bearing assembly for 3X660MW units at KTPS Koradi through OEM  (Qty- 2 Sets) </v>
      </c>
      <c r="C256" s="188">
        <f>'F4.2'!D256</f>
        <v>0</v>
      </c>
      <c r="D256" s="189" t="str">
        <f>IF('F4.2'!F256=0,"-",'F4.2'!F256)</f>
        <v>-</v>
      </c>
      <c r="E256" s="38">
        <f>'F4.2'!H256</f>
        <v>0</v>
      </c>
      <c r="F256" s="104">
        <f>'F4.2'!S256</f>
        <v>0</v>
      </c>
      <c r="G256" s="104">
        <f>'F4.2'!AS256</f>
        <v>0</v>
      </c>
      <c r="H256" s="104">
        <f t="shared" si="28"/>
        <v>0</v>
      </c>
      <c r="I256" s="104">
        <f>'F4.2'!U256</f>
        <v>0</v>
      </c>
      <c r="J256" s="104">
        <f>'F4.2'!AT256</f>
        <v>0</v>
      </c>
      <c r="K256" s="104"/>
      <c r="L256" s="104"/>
      <c r="M256" s="104">
        <f t="shared" si="29"/>
        <v>0</v>
      </c>
      <c r="N256" s="197">
        <f t="shared" si="30"/>
        <v>0</v>
      </c>
    </row>
    <row r="257" spans="1:14" ht="31.5" hidden="1" outlineLevel="1" x14ac:dyDescent="0.25">
      <c r="A257" s="485">
        <f>'F4.2'!A257</f>
        <v>17.399999999999999</v>
      </c>
      <c r="B257" s="417" t="str">
        <f>'F4.2'!B257</f>
        <v>Scheme4:Procurement of RAPH top guide bearing assembly for 3X660MW units at KTPS Koradi</v>
      </c>
      <c r="C257" s="188">
        <f>'F4.2'!D257</f>
        <v>0</v>
      </c>
      <c r="D257" s="189" t="str">
        <f>IF('F4.2'!F257=0,"-",'F4.2'!F257)</f>
        <v>-</v>
      </c>
      <c r="E257" s="38">
        <f>'F4.2'!H257</f>
        <v>0</v>
      </c>
      <c r="F257" s="104">
        <f>'F4.2'!S257</f>
        <v>0</v>
      </c>
      <c r="G257" s="104">
        <f>'F4.2'!AS257</f>
        <v>0</v>
      </c>
      <c r="H257" s="104">
        <f t="shared" si="28"/>
        <v>0</v>
      </c>
      <c r="I257" s="104">
        <f>'F4.2'!U257</f>
        <v>0</v>
      </c>
      <c r="J257" s="104">
        <f>'F4.2'!AT257</f>
        <v>0</v>
      </c>
      <c r="K257" s="104"/>
      <c r="L257" s="104"/>
      <c r="M257" s="104">
        <f t="shared" si="29"/>
        <v>0</v>
      </c>
      <c r="N257" s="197">
        <f t="shared" si="30"/>
        <v>0</v>
      </c>
    </row>
    <row r="258" spans="1:14" ht="31.5" hidden="1" outlineLevel="1" x14ac:dyDescent="0.25">
      <c r="A258" s="485">
        <f>'F4.2'!A258</f>
        <v>17.5</v>
      </c>
      <c r="B258" s="417" t="str">
        <f>'F4.2'!B258</f>
        <v>Scheme5:Procurement of  RAPH Gear Box  for 3X660MW units at KTPS Koradi through OEM (Qty- 1 Sets)</v>
      </c>
      <c r="C258" s="188">
        <f>'F4.2'!D258</f>
        <v>0</v>
      </c>
      <c r="D258" s="189" t="str">
        <f>IF('F4.2'!F258=0,"-",'F4.2'!F258)</f>
        <v>-</v>
      </c>
      <c r="E258" s="38">
        <f>'F4.2'!H258</f>
        <v>0</v>
      </c>
      <c r="F258" s="104">
        <f>'F4.2'!S258</f>
        <v>0</v>
      </c>
      <c r="G258" s="104">
        <f>'F4.2'!AS258</f>
        <v>0</v>
      </c>
      <c r="H258" s="104">
        <f t="shared" si="28"/>
        <v>0</v>
      </c>
      <c r="I258" s="104">
        <f>'F4.2'!U258</f>
        <v>0</v>
      </c>
      <c r="J258" s="104">
        <f>'F4.2'!AT258</f>
        <v>0</v>
      </c>
      <c r="K258" s="104"/>
      <c r="L258" s="104"/>
      <c r="M258" s="104">
        <f t="shared" si="29"/>
        <v>0</v>
      </c>
      <c r="N258" s="197">
        <f t="shared" si="30"/>
        <v>0</v>
      </c>
    </row>
    <row r="259" spans="1:14" ht="47.25" hidden="1" outlineLevel="1" x14ac:dyDescent="0.25">
      <c r="A259" s="485">
        <f>'F4.2'!A259</f>
        <v>17.600000000000001</v>
      </c>
      <c r="B259" s="417" t="str">
        <f>'F4.2'!B259</f>
        <v>Scheme6:Procurement of RAPH Sector plate with Actuating mechanism assembly for Unit10 at 3 X 660MW Units at KTPS, Koradi.</v>
      </c>
      <c r="C259" s="188">
        <f>'F4.2'!D259</f>
        <v>0</v>
      </c>
      <c r="D259" s="189" t="str">
        <f>IF('F4.2'!F259=0,"-",'F4.2'!F259)</f>
        <v>-</v>
      </c>
      <c r="E259" s="38">
        <f>'F4.2'!H259</f>
        <v>0</v>
      </c>
      <c r="F259" s="104">
        <f>'F4.2'!S259</f>
        <v>0</v>
      </c>
      <c r="G259" s="104">
        <f>'F4.2'!AS259</f>
        <v>0</v>
      </c>
      <c r="H259" s="104">
        <f t="shared" si="28"/>
        <v>0</v>
      </c>
      <c r="I259" s="104">
        <f>'F4.2'!U259</f>
        <v>0</v>
      </c>
      <c r="J259" s="104">
        <f>'F4.2'!AT259</f>
        <v>0</v>
      </c>
      <c r="K259" s="104"/>
      <c r="L259" s="104"/>
      <c r="M259" s="104">
        <f t="shared" si="29"/>
        <v>0</v>
      </c>
      <c r="N259" s="197">
        <f t="shared" si="30"/>
        <v>0</v>
      </c>
    </row>
    <row r="260" spans="1:14" ht="47.25" hidden="1" outlineLevel="1" x14ac:dyDescent="0.25">
      <c r="A260" s="485">
        <f>'F4.2'!A260</f>
        <v>17.7</v>
      </c>
      <c r="B260" s="417" t="str">
        <f>'F4.2'!B260</f>
        <v>Scheme7:Procurement and replacement of heating elements for RAPH installed in Unit 10 (660MW) at KTPS Koradi THROUGH OEM/OES (Qty- 2 Sets)</v>
      </c>
      <c r="C260" s="188">
        <f>'F4.2'!D260</f>
        <v>0</v>
      </c>
      <c r="D260" s="189" t="str">
        <f>IF('F4.2'!F260=0,"-",'F4.2'!F260)</f>
        <v>-</v>
      </c>
      <c r="E260" s="38">
        <f>'F4.2'!H260</f>
        <v>0</v>
      </c>
      <c r="F260" s="104">
        <f>'F4.2'!S260</f>
        <v>0</v>
      </c>
      <c r="G260" s="104">
        <f>'F4.2'!AS260</f>
        <v>0</v>
      </c>
      <c r="H260" s="104">
        <f t="shared" si="28"/>
        <v>0</v>
      </c>
      <c r="I260" s="104">
        <f>'F4.2'!U260</f>
        <v>0</v>
      </c>
      <c r="J260" s="104">
        <f>'F4.2'!AT260</f>
        <v>0</v>
      </c>
      <c r="K260" s="104"/>
      <c r="L260" s="104"/>
      <c r="M260" s="104">
        <f t="shared" si="29"/>
        <v>0</v>
      </c>
      <c r="N260" s="197">
        <f t="shared" si="30"/>
        <v>0</v>
      </c>
    </row>
    <row r="261" spans="1:14" ht="15.75" hidden="1" outlineLevel="1" x14ac:dyDescent="0.25">
      <c r="A261" s="485">
        <f>'F4.2'!A261</f>
        <v>17.8</v>
      </c>
      <c r="B261" s="417" t="str">
        <f>'F4.2'!B261</f>
        <v>Scheme8:Procurement of  Boiler Circulating Pump  (1 Nos)</v>
      </c>
      <c r="C261" s="188">
        <f>'F4.2'!D261</f>
        <v>0</v>
      </c>
      <c r="D261" s="189" t="str">
        <f>IF('F4.2'!F261=0,"-",'F4.2'!F261)</f>
        <v>-</v>
      </c>
      <c r="E261" s="38">
        <f>'F4.2'!H261</f>
        <v>0</v>
      </c>
      <c r="F261" s="104">
        <f>'F4.2'!S261</f>
        <v>0</v>
      </c>
      <c r="G261" s="104">
        <f>'F4.2'!AS261</f>
        <v>0</v>
      </c>
      <c r="H261" s="104">
        <f t="shared" si="28"/>
        <v>0</v>
      </c>
      <c r="I261" s="104">
        <f>'F4.2'!U261</f>
        <v>0</v>
      </c>
      <c r="J261" s="104">
        <f>'F4.2'!AT261</f>
        <v>0</v>
      </c>
      <c r="K261" s="104"/>
      <c r="L261" s="104"/>
      <c r="M261" s="104">
        <f t="shared" si="29"/>
        <v>0</v>
      </c>
      <c r="N261" s="197">
        <f t="shared" si="30"/>
        <v>0</v>
      </c>
    </row>
    <row r="262" spans="1:14" ht="31.5" hidden="1" outlineLevel="1" x14ac:dyDescent="0.25">
      <c r="A262" s="369">
        <f>'F4.2'!A262</f>
        <v>18</v>
      </c>
      <c r="B262" s="369" t="str">
        <f>'F4.2'!B262</f>
        <v>Improvement in Coal Mill performance-VI at  3X660MW,KTPS,Koradi</v>
      </c>
      <c r="C262" s="188">
        <f>'F4.2'!D262</f>
        <v>0</v>
      </c>
      <c r="D262" s="189" t="str">
        <f>IF('F4.2'!F262=0,"-",'F4.2'!F262)</f>
        <v>-</v>
      </c>
      <c r="E262" s="38">
        <f>'F4.2'!H262</f>
        <v>0</v>
      </c>
      <c r="F262" s="104">
        <f>'F4.2'!S262</f>
        <v>0</v>
      </c>
      <c r="G262" s="104">
        <f>'F4.2'!AS262</f>
        <v>0</v>
      </c>
      <c r="H262" s="104">
        <f t="shared" si="28"/>
        <v>0</v>
      </c>
      <c r="I262" s="104">
        <f>'F4.2'!U262</f>
        <v>0</v>
      </c>
      <c r="J262" s="104">
        <f>'F4.2'!AT262</f>
        <v>0</v>
      </c>
      <c r="K262" s="104"/>
      <c r="L262" s="104"/>
      <c r="M262" s="104">
        <f t="shared" si="29"/>
        <v>0</v>
      </c>
      <c r="N262" s="197">
        <f t="shared" si="30"/>
        <v>0</v>
      </c>
    </row>
    <row r="263" spans="1:14" ht="31.5" hidden="1" outlineLevel="1" x14ac:dyDescent="0.25">
      <c r="A263" s="485">
        <f>'F4.2'!A263</f>
        <v>18.100000000000001</v>
      </c>
      <c r="B263" s="421" t="str">
        <f>'F4.2'!B263</f>
        <v>Scheme1:Procurement of Roller journal Assembly set for coal mill MVM 32R at 3x660 MW Units at KTPS, Koradi</v>
      </c>
      <c r="C263" s="188">
        <f>'F4.2'!D263</f>
        <v>0</v>
      </c>
      <c r="D263" s="189" t="str">
        <f>IF('F4.2'!F263=0,"-",'F4.2'!F263)</f>
        <v>-</v>
      </c>
      <c r="E263" s="38">
        <f>'F4.2'!H263</f>
        <v>0</v>
      </c>
      <c r="F263" s="104">
        <f>'F4.2'!S263</f>
        <v>0</v>
      </c>
      <c r="G263" s="104">
        <f>'F4.2'!AS263</f>
        <v>0</v>
      </c>
      <c r="H263" s="104">
        <f t="shared" si="28"/>
        <v>0</v>
      </c>
      <c r="I263" s="104">
        <f>'F4.2'!U263</f>
        <v>0</v>
      </c>
      <c r="J263" s="104">
        <f>'F4.2'!AT263</f>
        <v>0</v>
      </c>
      <c r="K263" s="104"/>
      <c r="L263" s="104"/>
      <c r="M263" s="104">
        <f t="shared" si="29"/>
        <v>0</v>
      </c>
      <c r="N263" s="197">
        <f t="shared" si="30"/>
        <v>0</v>
      </c>
    </row>
    <row r="264" spans="1:14" ht="47.25" hidden="1" outlineLevel="1" x14ac:dyDescent="0.25">
      <c r="A264" s="485">
        <f>'F4.2'!A264</f>
        <v>18.2</v>
      </c>
      <c r="B264" s="417" t="str">
        <f>'F4.2'!B264</f>
        <v>Scheme2:Procurement of SINTERCAST TABLE LINERS AND SINTERCAST ROLLER LINERS for coal mill MVM32R at 3x660 MW, KTPS, Koradi</v>
      </c>
      <c r="C264" s="188">
        <f>'F4.2'!D264</f>
        <v>0</v>
      </c>
      <c r="D264" s="189" t="str">
        <f>IF('F4.2'!F264=0,"-",'F4.2'!F264)</f>
        <v>-</v>
      </c>
      <c r="E264" s="38">
        <f>'F4.2'!H264</f>
        <v>0</v>
      </c>
      <c r="F264" s="104">
        <f>'F4.2'!S264</f>
        <v>0</v>
      </c>
      <c r="G264" s="104">
        <f>'F4.2'!AS264</f>
        <v>0</v>
      </c>
      <c r="H264" s="104">
        <f t="shared" si="28"/>
        <v>0</v>
      </c>
      <c r="I264" s="104">
        <f>'F4.2'!U264</f>
        <v>0</v>
      </c>
      <c r="J264" s="104">
        <f>'F4.2'!AT264</f>
        <v>0</v>
      </c>
      <c r="K264" s="104"/>
      <c r="L264" s="104"/>
      <c r="M264" s="104">
        <f t="shared" si="29"/>
        <v>0</v>
      </c>
      <c r="N264" s="197">
        <f t="shared" si="30"/>
        <v>0</v>
      </c>
    </row>
    <row r="265" spans="1:14" ht="47.25" hidden="1" outlineLevel="1" x14ac:dyDescent="0.25">
      <c r="A265" s="485">
        <f>'F4.2'!A265</f>
        <v>18.3</v>
      </c>
      <c r="B265" s="417" t="str">
        <f>'F4.2'!B265</f>
        <v>Scheme3:Procurement of Bearings for roller Journal Assembly &amp; Rotary Separator for coal mill MVM 32R at 3x660 MW, KTPS, Koradi</v>
      </c>
      <c r="C265" s="188">
        <f>'F4.2'!D265</f>
        <v>0</v>
      </c>
      <c r="D265" s="189" t="str">
        <f>IF('F4.2'!F265=0,"-",'F4.2'!F265)</f>
        <v>-</v>
      </c>
      <c r="E265" s="38">
        <f>'F4.2'!H265</f>
        <v>0</v>
      </c>
      <c r="F265" s="104">
        <f>'F4.2'!S265</f>
        <v>0</v>
      </c>
      <c r="G265" s="104">
        <f>'F4.2'!AS265</f>
        <v>0</v>
      </c>
      <c r="H265" s="104">
        <f t="shared" si="28"/>
        <v>0</v>
      </c>
      <c r="I265" s="104">
        <f>'F4.2'!U265</f>
        <v>0</v>
      </c>
      <c r="J265" s="104">
        <f>'F4.2'!AT265</f>
        <v>0</v>
      </c>
      <c r="K265" s="104"/>
      <c r="L265" s="104"/>
      <c r="M265" s="104">
        <f t="shared" si="29"/>
        <v>0</v>
      </c>
      <c r="N265" s="197">
        <f t="shared" si="30"/>
        <v>0</v>
      </c>
    </row>
    <row r="266" spans="1:14" ht="31.5" hidden="1" outlineLevel="1" x14ac:dyDescent="0.25">
      <c r="A266" s="485">
        <f>'F4.2'!A266</f>
        <v>18.399999999999999</v>
      </c>
      <c r="B266" s="417" t="str">
        <f>'F4.2'!B266</f>
        <v>Scheme4:Procurement of Coal Pipe Orifice for Unit9 at 3x660 MW, KTPS, Koradi</v>
      </c>
      <c r="C266" s="188">
        <f>'F4.2'!D266</f>
        <v>0</v>
      </c>
      <c r="D266" s="189" t="str">
        <f>IF('F4.2'!F266=0,"-",'F4.2'!F266)</f>
        <v>-</v>
      </c>
      <c r="E266" s="38">
        <f>'F4.2'!H266</f>
        <v>0</v>
      </c>
      <c r="F266" s="104">
        <f>'F4.2'!S266</f>
        <v>0</v>
      </c>
      <c r="G266" s="104">
        <f>'F4.2'!AS266</f>
        <v>0</v>
      </c>
      <c r="H266" s="104">
        <f t="shared" si="28"/>
        <v>0</v>
      </c>
      <c r="I266" s="104">
        <f>'F4.2'!U266</f>
        <v>0</v>
      </c>
      <c r="J266" s="104">
        <f>'F4.2'!AT266</f>
        <v>0</v>
      </c>
      <c r="K266" s="104"/>
      <c r="L266" s="104"/>
      <c r="M266" s="104">
        <f t="shared" si="29"/>
        <v>0</v>
      </c>
      <c r="N266" s="197">
        <f t="shared" si="30"/>
        <v>0</v>
      </c>
    </row>
    <row r="267" spans="1:14" ht="31.5" hidden="1" outlineLevel="1" x14ac:dyDescent="0.25">
      <c r="A267" s="369">
        <f>'F4.2'!A267</f>
        <v>19.3</v>
      </c>
      <c r="B267" s="369" t="str">
        <f>'F4.2'!B267</f>
        <v>Reliability Improvement schemes of generators at 3X660MW, KTPS, Koradi</v>
      </c>
      <c r="C267" s="188">
        <f>'F4.2'!D267</f>
        <v>0</v>
      </c>
      <c r="D267" s="189" t="str">
        <f>IF('F4.2'!F267=0,"-",'F4.2'!F267)</f>
        <v>-</v>
      </c>
      <c r="E267" s="38">
        <f>'F4.2'!H267</f>
        <v>0</v>
      </c>
      <c r="F267" s="104">
        <f>'F4.2'!S267</f>
        <v>0</v>
      </c>
      <c r="G267" s="104">
        <f>'F4.2'!AS267</f>
        <v>0</v>
      </c>
      <c r="H267" s="104">
        <f t="shared" si="28"/>
        <v>0</v>
      </c>
      <c r="I267" s="104">
        <f>'F4.2'!U267</f>
        <v>0</v>
      </c>
      <c r="J267" s="104">
        <f>'F4.2'!AT267</f>
        <v>0</v>
      </c>
      <c r="K267" s="104"/>
      <c r="L267" s="104"/>
      <c r="M267" s="104">
        <f t="shared" si="29"/>
        <v>0</v>
      </c>
      <c r="N267" s="197">
        <f t="shared" si="30"/>
        <v>0</v>
      </c>
    </row>
    <row r="268" spans="1:14" ht="47.25" hidden="1" outlineLevel="1" x14ac:dyDescent="0.25">
      <c r="A268" s="485">
        <f>'F4.2'!A268</f>
        <v>19.100000000000001</v>
      </c>
      <c r="B268" s="421" t="str">
        <f>'F4.2'!B268</f>
        <v>Scheme No. 1 :PROCUREMENT OF MELCO/LMTG MAKE GENERATOR ROTOR ASSEMBLY with excitation transformer AT 3X660MW KTPS, KORADI THROUGH OEM</v>
      </c>
      <c r="C268" s="188">
        <f>'F4.2'!D268</f>
        <v>0</v>
      </c>
      <c r="D268" s="189" t="str">
        <f>IF('F4.2'!F268=0,"-",'F4.2'!F268)</f>
        <v>-</v>
      </c>
      <c r="E268" s="38">
        <f>'F4.2'!H268</f>
        <v>0</v>
      </c>
      <c r="F268" s="104">
        <f>'F4.2'!S268</f>
        <v>0</v>
      </c>
      <c r="G268" s="104">
        <f>'F4.2'!AS268</f>
        <v>0</v>
      </c>
      <c r="H268" s="104">
        <f t="shared" si="28"/>
        <v>0</v>
      </c>
      <c r="I268" s="104">
        <f>'F4.2'!U268</f>
        <v>0</v>
      </c>
      <c r="J268" s="104">
        <f>'F4.2'!AT268</f>
        <v>0</v>
      </c>
      <c r="K268" s="104"/>
      <c r="L268" s="104"/>
      <c r="M268" s="104">
        <f t="shared" si="29"/>
        <v>0</v>
      </c>
      <c r="N268" s="197">
        <f t="shared" si="30"/>
        <v>0</v>
      </c>
    </row>
    <row r="269" spans="1:14" ht="47.25" hidden="1" outlineLevel="1" x14ac:dyDescent="0.25">
      <c r="A269" s="501">
        <f>'F4.2'!A269</f>
        <v>19.2</v>
      </c>
      <c r="B269" s="502" t="str">
        <f>'F4.2'!B269</f>
        <v>Scheme No. 2:PROCUREMENT OF ONE COMPLETE SET OF GENERATOR STATOR COILS FOR GENERATOR AT 3X660MW UNITS AT KTPS KORADI THROUGH OEM</v>
      </c>
      <c r="C269" s="188">
        <f>'F4.2'!D269</f>
        <v>0</v>
      </c>
      <c r="D269" s="189" t="str">
        <f>IF('F4.2'!F269=0,"-",'F4.2'!F269)</f>
        <v>-</v>
      </c>
      <c r="E269" s="38">
        <f>'F4.2'!H269</f>
        <v>0</v>
      </c>
      <c r="F269" s="104">
        <f>'F4.2'!S269</f>
        <v>0</v>
      </c>
      <c r="G269" s="104">
        <f>'F4.2'!AS269</f>
        <v>0</v>
      </c>
      <c r="H269" s="104">
        <f t="shared" si="28"/>
        <v>0</v>
      </c>
      <c r="I269" s="104">
        <f>'F4.2'!U269</f>
        <v>0</v>
      </c>
      <c r="J269" s="104">
        <f>'F4.2'!AT269</f>
        <v>0</v>
      </c>
      <c r="K269" s="104"/>
      <c r="L269" s="104"/>
      <c r="M269" s="104">
        <f t="shared" si="29"/>
        <v>0</v>
      </c>
      <c r="N269" s="197">
        <f t="shared" si="30"/>
        <v>0</v>
      </c>
    </row>
    <row r="270" spans="1:14" ht="31.5" hidden="1" outlineLevel="1" x14ac:dyDescent="0.25">
      <c r="A270" s="369">
        <f>'F4.2'!A270</f>
        <v>25</v>
      </c>
      <c r="B270" s="369" t="str">
        <f>'F4.2'!B270</f>
        <v>DPR on Procurement of Critical Speares for L&amp;T make Main Turbine(typeTC4F-30) installed at 3x660MW KTPS Koradi.</v>
      </c>
      <c r="C270" s="188">
        <f>'F4.2'!D270</f>
        <v>0</v>
      </c>
      <c r="D270" s="189" t="str">
        <f>IF('F4.2'!F270=0,"-",'F4.2'!F270)</f>
        <v>-</v>
      </c>
      <c r="E270" s="38">
        <f>'F4.2'!H270</f>
        <v>0</v>
      </c>
      <c r="F270" s="104">
        <f>'F4.2'!S270</f>
        <v>0</v>
      </c>
      <c r="G270" s="104">
        <f>'F4.2'!AS270</f>
        <v>0</v>
      </c>
      <c r="H270" s="104">
        <f t="shared" si="28"/>
        <v>0</v>
      </c>
      <c r="I270" s="104">
        <f>'F4.2'!U270</f>
        <v>0</v>
      </c>
      <c r="J270" s="104">
        <f>'F4.2'!AT270</f>
        <v>0</v>
      </c>
      <c r="K270" s="104"/>
      <c r="L270" s="104"/>
      <c r="M270" s="104">
        <f t="shared" si="29"/>
        <v>0</v>
      </c>
      <c r="N270" s="197">
        <f t="shared" si="30"/>
        <v>0</v>
      </c>
    </row>
    <row r="271" spans="1:14" ht="31.5" hidden="1" outlineLevel="1" x14ac:dyDescent="0.25">
      <c r="A271" s="515">
        <f>'F4.2'!A271</f>
        <v>25.1</v>
      </c>
      <c r="B271" s="516" t="str">
        <f>'F4.2'!B271</f>
        <v xml:space="preserve">Scheme No. 1 :Procurement of Critical Speares for L&amp;T make Main Turbine(typeTC4F-30) installed at 3x660MW KTPS Koradi.                                                                                                                                                                                                                                                                                                                                </v>
      </c>
      <c r="C271" s="188">
        <f>'F4.2'!D271</f>
        <v>0</v>
      </c>
      <c r="D271" s="189" t="str">
        <f>IF('F4.2'!F271=0,"-",'F4.2'!F271)</f>
        <v>-</v>
      </c>
      <c r="E271" s="38">
        <f>'F4.2'!H271</f>
        <v>0</v>
      </c>
      <c r="F271" s="104">
        <f>'F4.2'!S271</f>
        <v>0</v>
      </c>
      <c r="G271" s="104">
        <f>'F4.2'!AS271</f>
        <v>0</v>
      </c>
      <c r="H271" s="104">
        <f t="shared" si="28"/>
        <v>0</v>
      </c>
      <c r="I271" s="104">
        <f>'F4.2'!U271</f>
        <v>0</v>
      </c>
      <c r="J271" s="104">
        <f>'F4.2'!AT271</f>
        <v>0</v>
      </c>
      <c r="K271" s="104"/>
      <c r="L271" s="104"/>
      <c r="M271" s="104">
        <f t="shared" si="29"/>
        <v>0</v>
      </c>
      <c r="N271" s="197">
        <f t="shared" si="30"/>
        <v>0</v>
      </c>
    </row>
    <row r="272" spans="1:14" ht="47.25" hidden="1" outlineLevel="1" x14ac:dyDescent="0.25">
      <c r="A272" s="369">
        <f>'F4.2'!A272</f>
        <v>26</v>
      </c>
      <c r="B272" s="369" t="str">
        <f>'F4.2'!B272</f>
        <v xml:space="preserve">DPR for Coal Handling Plant Performance Improvement Schemes -II  at 3x660MW KTPS ,Koradi.
</v>
      </c>
      <c r="C272" s="188">
        <f>'F4.2'!D272</f>
        <v>0</v>
      </c>
      <c r="D272" s="189" t="str">
        <f>IF('F4.2'!F272=0,"-",'F4.2'!F272)</f>
        <v>-</v>
      </c>
      <c r="E272" s="38">
        <f>'F4.2'!H272</f>
        <v>0</v>
      </c>
      <c r="F272" s="104">
        <f>'F4.2'!S272</f>
        <v>0</v>
      </c>
      <c r="G272" s="104">
        <f>'F4.2'!AS272</f>
        <v>0</v>
      </c>
      <c r="H272" s="104">
        <f t="shared" si="28"/>
        <v>0</v>
      </c>
      <c r="I272" s="104">
        <f>'F4.2'!U272</f>
        <v>0</v>
      </c>
      <c r="J272" s="104">
        <f>'F4.2'!AT272</f>
        <v>0</v>
      </c>
      <c r="K272" s="104"/>
      <c r="L272" s="104"/>
      <c r="M272" s="104">
        <f t="shared" si="29"/>
        <v>0</v>
      </c>
      <c r="N272" s="197">
        <f t="shared" si="30"/>
        <v>0</v>
      </c>
    </row>
    <row r="273" spans="1:14" ht="47.25" hidden="1" outlineLevel="1" x14ac:dyDescent="0.25">
      <c r="A273" s="529">
        <f>'F4.2'!A273</f>
        <v>26.1</v>
      </c>
      <c r="B273" s="530" t="str">
        <f>'F4.2'!B273</f>
        <v xml:space="preserve">Scheme No. 1 : Performance Improvement of Unloading System Wagon Tipplers at CHP 3x660MW KTPS Koradi                                                                
 </v>
      </c>
      <c r="C273" s="188">
        <f>'F4.2'!D273</f>
        <v>0</v>
      </c>
      <c r="D273" s="189" t="str">
        <f>IF('F4.2'!F273=0,"-",'F4.2'!F273)</f>
        <v>-</v>
      </c>
      <c r="E273" s="38">
        <f>'F4.2'!H273</f>
        <v>0</v>
      </c>
      <c r="F273" s="104">
        <f>'F4.2'!S273</f>
        <v>0</v>
      </c>
      <c r="G273" s="104">
        <f>'F4.2'!AS273</f>
        <v>0</v>
      </c>
      <c r="H273" s="104">
        <f t="shared" si="28"/>
        <v>0</v>
      </c>
      <c r="I273" s="104">
        <f>'F4.2'!U273</f>
        <v>0</v>
      </c>
      <c r="J273" s="104">
        <f>'F4.2'!AT273</f>
        <v>0</v>
      </c>
      <c r="K273" s="104"/>
      <c r="L273" s="104"/>
      <c r="M273" s="104">
        <f t="shared" si="29"/>
        <v>0</v>
      </c>
      <c r="N273" s="197">
        <f t="shared" si="30"/>
        <v>0</v>
      </c>
    </row>
    <row r="274" spans="1:14" ht="157.5" hidden="1" outlineLevel="1" x14ac:dyDescent="0.25">
      <c r="A274" s="485">
        <f>'F4.2'!A274</f>
        <v>26.2</v>
      </c>
      <c r="B274" s="421" t="str">
        <f>'F4.2'!B274</f>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274" s="188">
        <f>'F4.2'!D274</f>
        <v>0</v>
      </c>
      <c r="D274" s="189" t="str">
        <f>IF('F4.2'!F274=0,"-",'F4.2'!F274)</f>
        <v>-</v>
      </c>
      <c r="E274" s="38">
        <f>'F4.2'!H274</f>
        <v>0</v>
      </c>
      <c r="F274" s="104">
        <f>'F4.2'!S274</f>
        <v>0</v>
      </c>
      <c r="G274" s="104">
        <f>'F4.2'!AS274</f>
        <v>0</v>
      </c>
      <c r="H274" s="104">
        <f t="shared" si="28"/>
        <v>0</v>
      </c>
      <c r="I274" s="104">
        <f>'F4.2'!U274</f>
        <v>0</v>
      </c>
      <c r="J274" s="104">
        <f>'F4.2'!AT274</f>
        <v>0</v>
      </c>
      <c r="K274" s="104"/>
      <c r="L274" s="104"/>
      <c r="M274" s="104">
        <f t="shared" si="29"/>
        <v>0</v>
      </c>
      <c r="N274" s="197">
        <f t="shared" si="30"/>
        <v>0</v>
      </c>
    </row>
    <row r="275" spans="1:14" ht="157.5" hidden="1" outlineLevel="1" x14ac:dyDescent="0.25">
      <c r="A275" s="485">
        <f>'F4.2'!A275</f>
        <v>26.3</v>
      </c>
      <c r="B275" s="421" t="str">
        <f>'F4.2'!B275</f>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75" s="188">
        <f>'F4.2'!D275</f>
        <v>0</v>
      </c>
      <c r="D275" s="189" t="str">
        <f>IF('F4.2'!F275=0,"-",'F4.2'!F275)</f>
        <v>-</v>
      </c>
      <c r="E275" s="38">
        <f>'F4.2'!H275</f>
        <v>0</v>
      </c>
      <c r="F275" s="104">
        <f>'F4.2'!S275</f>
        <v>0</v>
      </c>
      <c r="G275" s="104">
        <f>'F4.2'!AS275</f>
        <v>0</v>
      </c>
      <c r="H275" s="104">
        <f t="shared" si="28"/>
        <v>0</v>
      </c>
      <c r="I275" s="104">
        <f>'F4.2'!U275</f>
        <v>0</v>
      </c>
      <c r="J275" s="104">
        <f>'F4.2'!AT275</f>
        <v>0</v>
      </c>
      <c r="K275" s="104"/>
      <c r="L275" s="104"/>
      <c r="M275" s="104">
        <f t="shared" si="29"/>
        <v>0</v>
      </c>
      <c r="N275" s="197">
        <f t="shared" si="30"/>
        <v>0</v>
      </c>
    </row>
    <row r="276" spans="1:14" ht="157.5" hidden="1" outlineLevel="1" x14ac:dyDescent="0.25">
      <c r="A276" s="485">
        <f>'F4.2'!A276</f>
        <v>26.4</v>
      </c>
      <c r="B276" s="426" t="str">
        <f>'F4.2'!B276</f>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276" s="188">
        <f>'F4.2'!D276</f>
        <v>0</v>
      </c>
      <c r="D276" s="189" t="str">
        <f>IF('F4.2'!F276=0,"-",'F4.2'!F276)</f>
        <v>-</v>
      </c>
      <c r="E276" s="38">
        <f>'F4.2'!H276</f>
        <v>0</v>
      </c>
      <c r="F276" s="104">
        <f>'F4.2'!S276</f>
        <v>0</v>
      </c>
      <c r="G276" s="104">
        <f>'F4.2'!AS276</f>
        <v>0</v>
      </c>
      <c r="H276" s="104">
        <f t="shared" si="28"/>
        <v>0</v>
      </c>
      <c r="I276" s="104">
        <f>'F4.2'!U276</f>
        <v>0</v>
      </c>
      <c r="J276" s="104">
        <f>'F4.2'!AT276</f>
        <v>0</v>
      </c>
      <c r="K276" s="104"/>
      <c r="L276" s="104"/>
      <c r="M276" s="104">
        <f t="shared" si="29"/>
        <v>0</v>
      </c>
      <c r="N276" s="197">
        <f t="shared" si="30"/>
        <v>0</v>
      </c>
    </row>
    <row r="277" spans="1:14" ht="157.5" hidden="1" outlineLevel="1" x14ac:dyDescent="0.25">
      <c r="A277" s="485">
        <f>'F4.2'!A277</f>
        <v>26.5</v>
      </c>
      <c r="B277" s="421" t="str">
        <f>'F4.2'!B277</f>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277" s="188">
        <f>'F4.2'!D277</f>
        <v>0</v>
      </c>
      <c r="D277" s="189" t="str">
        <f>IF('F4.2'!F277=0,"-",'F4.2'!F277)</f>
        <v>-</v>
      </c>
      <c r="E277" s="38">
        <f>'F4.2'!H277</f>
        <v>0</v>
      </c>
      <c r="F277" s="104">
        <f>'F4.2'!S277</f>
        <v>0</v>
      </c>
      <c r="G277" s="104">
        <f>'F4.2'!AS277</f>
        <v>0</v>
      </c>
      <c r="H277" s="104">
        <f t="shared" si="28"/>
        <v>0</v>
      </c>
      <c r="I277" s="104">
        <f>'F4.2'!U277</f>
        <v>0</v>
      </c>
      <c r="J277" s="104">
        <f>'F4.2'!AT277</f>
        <v>0</v>
      </c>
      <c r="K277" s="104"/>
      <c r="L277" s="104"/>
      <c r="M277" s="104">
        <f t="shared" si="29"/>
        <v>0</v>
      </c>
      <c r="N277" s="197">
        <f t="shared" si="30"/>
        <v>0</v>
      </c>
    </row>
    <row r="278" spans="1:14" ht="189" hidden="1" outlineLevel="1" x14ac:dyDescent="0.25">
      <c r="A278" s="501">
        <f>'F4.2'!A278</f>
        <v>26.6</v>
      </c>
      <c r="B278" s="502" t="str">
        <f>'F4.2'!B278</f>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278" s="188">
        <f>'F4.2'!D278</f>
        <v>0</v>
      </c>
      <c r="D278" s="189" t="str">
        <f>IF('F4.2'!F278=0,"-",'F4.2'!F278)</f>
        <v>-</v>
      </c>
      <c r="E278" s="38">
        <f>'F4.2'!H278</f>
        <v>0</v>
      </c>
      <c r="F278" s="104">
        <f>'F4.2'!S278</f>
        <v>0</v>
      </c>
      <c r="G278" s="104">
        <f>'F4.2'!AS278</f>
        <v>0</v>
      </c>
      <c r="H278" s="104">
        <f t="shared" si="28"/>
        <v>0</v>
      </c>
      <c r="I278" s="104">
        <f>'F4.2'!U278</f>
        <v>0</v>
      </c>
      <c r="J278" s="104">
        <f>'F4.2'!AT278</f>
        <v>0</v>
      </c>
      <c r="K278" s="104"/>
      <c r="L278" s="104"/>
      <c r="M278" s="104">
        <f t="shared" si="29"/>
        <v>0</v>
      </c>
      <c r="N278" s="197">
        <f t="shared" si="30"/>
        <v>0</v>
      </c>
    </row>
    <row r="279" spans="1:14" ht="31.5" hidden="1" outlineLevel="1" x14ac:dyDescent="0.25">
      <c r="A279" s="369">
        <f>'F4.2'!A279</f>
        <v>27</v>
      </c>
      <c r="B279" s="369" t="str">
        <f>'F4.2'!B279</f>
        <v>DPR for Coal Handling Plant Performance Improvement Schemes -III  at 3x660MW KTPS ,Koradi.</v>
      </c>
      <c r="C279" s="188">
        <f>'F4.2'!D279</f>
        <v>0</v>
      </c>
      <c r="D279" s="189" t="str">
        <f>IF('F4.2'!F279=0,"-",'F4.2'!F279)</f>
        <v>-</v>
      </c>
      <c r="E279" s="38">
        <f>'F4.2'!H279</f>
        <v>0</v>
      </c>
      <c r="F279" s="104">
        <f>'F4.2'!S279</f>
        <v>0</v>
      </c>
      <c r="G279" s="104">
        <f>'F4.2'!AS279</f>
        <v>0</v>
      </c>
      <c r="H279" s="104">
        <f t="shared" si="28"/>
        <v>0</v>
      </c>
      <c r="I279" s="104">
        <f>'F4.2'!U279</f>
        <v>0</v>
      </c>
      <c r="J279" s="104">
        <f>'F4.2'!AT279</f>
        <v>0</v>
      </c>
      <c r="K279" s="104"/>
      <c r="L279" s="104"/>
      <c r="M279" s="104">
        <f t="shared" si="29"/>
        <v>0</v>
      </c>
      <c r="N279" s="197">
        <f t="shared" si="30"/>
        <v>0</v>
      </c>
    </row>
    <row r="280" spans="1:14" ht="173.25" hidden="1" outlineLevel="1" x14ac:dyDescent="0.25">
      <c r="A280" s="529">
        <f>'F4.2'!A280</f>
        <v>27.1</v>
      </c>
      <c r="B280" s="530" t="str">
        <f>'F4.2'!B280</f>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280" s="188">
        <f>'F4.2'!D280</f>
        <v>0</v>
      </c>
      <c r="D280" s="189" t="str">
        <f>IF('F4.2'!F280=0,"-",'F4.2'!F280)</f>
        <v>-</v>
      </c>
      <c r="E280" s="38">
        <f>'F4.2'!H280</f>
        <v>0</v>
      </c>
      <c r="F280" s="104">
        <f>'F4.2'!S280</f>
        <v>0</v>
      </c>
      <c r="G280" s="104">
        <f>'F4.2'!AS280</f>
        <v>0</v>
      </c>
      <c r="H280" s="104">
        <f t="shared" si="28"/>
        <v>0</v>
      </c>
      <c r="I280" s="104">
        <f>'F4.2'!U280</f>
        <v>0</v>
      </c>
      <c r="J280" s="104">
        <f>'F4.2'!AT280</f>
        <v>0</v>
      </c>
      <c r="K280" s="104"/>
      <c r="L280" s="104"/>
      <c r="M280" s="104">
        <f t="shared" si="29"/>
        <v>0</v>
      </c>
      <c r="N280" s="197">
        <f t="shared" si="30"/>
        <v>0</v>
      </c>
    </row>
    <row r="281" spans="1:14" ht="189" hidden="1" outlineLevel="1" x14ac:dyDescent="0.25">
      <c r="A281" s="485">
        <f>'F4.2'!A281</f>
        <v>27.2</v>
      </c>
      <c r="B281" s="421" t="str">
        <f>'F4.2'!B281</f>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281" s="188">
        <f>'F4.2'!D281</f>
        <v>0</v>
      </c>
      <c r="D281" s="189" t="str">
        <f>IF('F4.2'!F281=0,"-",'F4.2'!F281)</f>
        <v>-</v>
      </c>
      <c r="E281" s="38">
        <f>'F4.2'!H281</f>
        <v>0</v>
      </c>
      <c r="F281" s="104">
        <f>'F4.2'!S281</f>
        <v>0</v>
      </c>
      <c r="G281" s="104">
        <f>'F4.2'!AS281</f>
        <v>0</v>
      </c>
      <c r="H281" s="104">
        <f t="shared" si="28"/>
        <v>0</v>
      </c>
      <c r="I281" s="104">
        <f>'F4.2'!U281</f>
        <v>0</v>
      </c>
      <c r="J281" s="104">
        <f>'F4.2'!AT281</f>
        <v>0</v>
      </c>
      <c r="K281" s="104"/>
      <c r="L281" s="104"/>
      <c r="M281" s="104">
        <f t="shared" si="29"/>
        <v>0</v>
      </c>
      <c r="N281" s="197">
        <f t="shared" si="30"/>
        <v>0</v>
      </c>
    </row>
    <row r="282" spans="1:14" ht="173.25" hidden="1" outlineLevel="1" x14ac:dyDescent="0.25">
      <c r="A282" s="485">
        <f>'F4.2'!A282</f>
        <v>27.3</v>
      </c>
      <c r="B282" s="426" t="str">
        <f>'F4.2'!B282</f>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282" s="188">
        <f>'F4.2'!D282</f>
        <v>0</v>
      </c>
      <c r="D282" s="189" t="str">
        <f>IF('F4.2'!F282=0,"-",'F4.2'!F282)</f>
        <v>-</v>
      </c>
      <c r="E282" s="38">
        <f>'F4.2'!H282</f>
        <v>0</v>
      </c>
      <c r="F282" s="104">
        <f>'F4.2'!S282</f>
        <v>0</v>
      </c>
      <c r="G282" s="104">
        <f>'F4.2'!AS282</f>
        <v>0</v>
      </c>
      <c r="H282" s="104">
        <f t="shared" si="28"/>
        <v>0</v>
      </c>
      <c r="I282" s="104">
        <f>'F4.2'!U282</f>
        <v>0</v>
      </c>
      <c r="J282" s="104">
        <f>'F4.2'!AT282</f>
        <v>0</v>
      </c>
      <c r="K282" s="104"/>
      <c r="L282" s="104"/>
      <c r="M282" s="104">
        <f t="shared" si="29"/>
        <v>0</v>
      </c>
      <c r="N282" s="197">
        <f t="shared" si="30"/>
        <v>0</v>
      </c>
    </row>
    <row r="283" spans="1:14" ht="157.5" hidden="1" outlineLevel="1" x14ac:dyDescent="0.25">
      <c r="A283" s="485">
        <f>'F4.2'!A283</f>
        <v>27.4</v>
      </c>
      <c r="B283" s="421" t="str">
        <f>'F4.2'!B283</f>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283" s="188">
        <f>'F4.2'!D283</f>
        <v>0</v>
      </c>
      <c r="D283" s="189" t="str">
        <f>IF('F4.2'!F283=0,"-",'F4.2'!F283)</f>
        <v>-</v>
      </c>
      <c r="E283" s="38">
        <f>'F4.2'!H283</f>
        <v>0</v>
      </c>
      <c r="F283" s="104">
        <f>'F4.2'!S283</f>
        <v>0</v>
      </c>
      <c r="G283" s="104">
        <f>'F4.2'!AS283</f>
        <v>0</v>
      </c>
      <c r="H283" s="104">
        <f t="shared" si="28"/>
        <v>0</v>
      </c>
      <c r="I283" s="104">
        <f>'F4.2'!U283</f>
        <v>0</v>
      </c>
      <c r="J283" s="104">
        <f>'F4.2'!AT283</f>
        <v>0</v>
      </c>
      <c r="K283" s="104"/>
      <c r="L283" s="104"/>
      <c r="M283" s="104">
        <f t="shared" si="29"/>
        <v>0</v>
      </c>
      <c r="N283" s="197">
        <f t="shared" si="30"/>
        <v>0</v>
      </c>
    </row>
    <row r="284" spans="1:14" ht="157.5" hidden="1" outlineLevel="1" x14ac:dyDescent="0.25">
      <c r="A284" s="485">
        <f>'F4.2'!A284</f>
        <v>27.5</v>
      </c>
      <c r="B284" s="421" t="str">
        <f>'F4.2'!B284</f>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284" s="188">
        <f>'F4.2'!D284</f>
        <v>0</v>
      </c>
      <c r="D284" s="189" t="str">
        <f>IF('F4.2'!F284=0,"-",'F4.2'!F284)</f>
        <v>-</v>
      </c>
      <c r="E284" s="38">
        <f>'F4.2'!H284</f>
        <v>0</v>
      </c>
      <c r="F284" s="104">
        <f>'F4.2'!S284</f>
        <v>0</v>
      </c>
      <c r="G284" s="104">
        <f>'F4.2'!AS284</f>
        <v>0</v>
      </c>
      <c r="H284" s="104">
        <f t="shared" si="28"/>
        <v>0</v>
      </c>
      <c r="I284" s="104">
        <f>'F4.2'!U284</f>
        <v>0</v>
      </c>
      <c r="J284" s="104">
        <f>'F4.2'!AT284</f>
        <v>0</v>
      </c>
      <c r="K284" s="104"/>
      <c r="L284" s="104"/>
      <c r="M284" s="104">
        <f t="shared" si="29"/>
        <v>0</v>
      </c>
      <c r="N284" s="197">
        <f t="shared" si="30"/>
        <v>0</v>
      </c>
    </row>
    <row r="285" spans="1:14" ht="141.75" hidden="1" outlineLevel="1" x14ac:dyDescent="0.25">
      <c r="A285" s="485">
        <f>'F4.2'!A285</f>
        <v>27.6</v>
      </c>
      <c r="B285" s="426" t="str">
        <f>'F4.2'!B285</f>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285" s="188">
        <f>'F4.2'!D285</f>
        <v>0</v>
      </c>
      <c r="D285" s="189" t="str">
        <f>IF('F4.2'!F285=0,"-",'F4.2'!F285)</f>
        <v>-</v>
      </c>
      <c r="E285" s="38">
        <f>'F4.2'!H285</f>
        <v>0</v>
      </c>
      <c r="F285" s="104">
        <f>'F4.2'!S285</f>
        <v>0</v>
      </c>
      <c r="G285" s="104">
        <f>'F4.2'!AS285</f>
        <v>0</v>
      </c>
      <c r="H285" s="104">
        <f t="shared" si="28"/>
        <v>0</v>
      </c>
      <c r="I285" s="104">
        <f>'F4.2'!U285</f>
        <v>0</v>
      </c>
      <c r="J285" s="104">
        <f>'F4.2'!AT285</f>
        <v>0</v>
      </c>
      <c r="K285" s="104"/>
      <c r="L285" s="104"/>
      <c r="M285" s="104">
        <f t="shared" si="29"/>
        <v>0</v>
      </c>
      <c r="N285" s="197">
        <f t="shared" si="30"/>
        <v>0</v>
      </c>
    </row>
    <row r="286" spans="1:14" ht="173.25" hidden="1" outlineLevel="1" x14ac:dyDescent="0.25">
      <c r="A286" s="485">
        <f>'F4.2'!A286</f>
        <v>27.7</v>
      </c>
      <c r="B286" s="421" t="str">
        <f>'F4.2'!B286</f>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286" s="188">
        <f>'F4.2'!D286</f>
        <v>0</v>
      </c>
      <c r="D286" s="189" t="str">
        <f>IF('F4.2'!F286=0,"-",'F4.2'!F286)</f>
        <v>-</v>
      </c>
      <c r="E286" s="38">
        <f>'F4.2'!H286</f>
        <v>0</v>
      </c>
      <c r="F286" s="104">
        <f>'F4.2'!S286</f>
        <v>0</v>
      </c>
      <c r="G286" s="104">
        <f>'F4.2'!AS286</f>
        <v>0</v>
      </c>
      <c r="H286" s="104">
        <f t="shared" si="28"/>
        <v>0</v>
      </c>
      <c r="I286" s="104">
        <f>'F4.2'!U286</f>
        <v>0</v>
      </c>
      <c r="J286" s="104">
        <f>'F4.2'!AT286</f>
        <v>0</v>
      </c>
      <c r="K286" s="104"/>
      <c r="L286" s="104"/>
      <c r="M286" s="104">
        <f t="shared" si="29"/>
        <v>0</v>
      </c>
      <c r="N286" s="197">
        <f t="shared" si="30"/>
        <v>0</v>
      </c>
    </row>
    <row r="287" spans="1:14" ht="157.5" hidden="1" outlineLevel="1" x14ac:dyDescent="0.25">
      <c r="A287" s="485">
        <f>'F4.2'!A287</f>
        <v>27.8</v>
      </c>
      <c r="B287" s="421" t="str">
        <f>'F4.2'!B287</f>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287" s="188">
        <f>'F4.2'!D287</f>
        <v>0</v>
      </c>
      <c r="D287" s="189" t="str">
        <f>IF('F4.2'!F287=0,"-",'F4.2'!F287)</f>
        <v>-</v>
      </c>
      <c r="E287" s="38">
        <f>'F4.2'!H287</f>
        <v>0</v>
      </c>
      <c r="F287" s="104">
        <f>'F4.2'!S287</f>
        <v>0</v>
      </c>
      <c r="G287" s="104">
        <f>'F4.2'!AS287</f>
        <v>0</v>
      </c>
      <c r="H287" s="104">
        <f t="shared" si="28"/>
        <v>0</v>
      </c>
      <c r="I287" s="104">
        <f>'F4.2'!U287</f>
        <v>0</v>
      </c>
      <c r="J287" s="104">
        <f>'F4.2'!AT287</f>
        <v>0</v>
      </c>
      <c r="K287" s="104"/>
      <c r="L287" s="104"/>
      <c r="M287" s="104">
        <f t="shared" si="29"/>
        <v>0</v>
      </c>
      <c r="N287" s="197">
        <f t="shared" si="30"/>
        <v>0</v>
      </c>
    </row>
    <row r="288" spans="1:14" ht="173.25" hidden="1" outlineLevel="1" x14ac:dyDescent="0.25">
      <c r="A288" s="485">
        <f>'F4.2'!A288</f>
        <v>27.9</v>
      </c>
      <c r="B288" s="426" t="str">
        <f>'F4.2'!B288</f>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288" s="188">
        <f>'F4.2'!D288</f>
        <v>0</v>
      </c>
      <c r="D288" s="189" t="str">
        <f>IF('F4.2'!F288=0,"-",'F4.2'!F288)</f>
        <v>-</v>
      </c>
      <c r="E288" s="38">
        <f>'F4.2'!H288</f>
        <v>0</v>
      </c>
      <c r="F288" s="104">
        <f>'F4.2'!S288</f>
        <v>0</v>
      </c>
      <c r="G288" s="104">
        <f>'F4.2'!AS288</f>
        <v>0</v>
      </c>
      <c r="H288" s="104">
        <f t="shared" si="28"/>
        <v>0</v>
      </c>
      <c r="I288" s="104">
        <f>'F4.2'!U288</f>
        <v>0</v>
      </c>
      <c r="J288" s="104">
        <f>'F4.2'!AT288</f>
        <v>0</v>
      </c>
      <c r="K288" s="104"/>
      <c r="L288" s="104"/>
      <c r="M288" s="104">
        <f t="shared" si="29"/>
        <v>0</v>
      </c>
      <c r="N288" s="197">
        <f t="shared" si="30"/>
        <v>0</v>
      </c>
    </row>
    <row r="289" spans="1:14" ht="173.25" hidden="1" outlineLevel="1" x14ac:dyDescent="0.25">
      <c r="A289" s="544">
        <f>'F4.2'!A289</f>
        <v>27.1</v>
      </c>
      <c r="B289" s="421" t="str">
        <f>'F4.2'!B289</f>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289" s="188">
        <f>'F4.2'!D289</f>
        <v>0</v>
      </c>
      <c r="D289" s="189" t="str">
        <f>IF('F4.2'!F289=0,"-",'F4.2'!F289)</f>
        <v>-</v>
      </c>
      <c r="E289" s="38">
        <f>'F4.2'!H289</f>
        <v>0</v>
      </c>
      <c r="F289" s="104">
        <f>'F4.2'!S289</f>
        <v>0</v>
      </c>
      <c r="G289" s="104">
        <f>'F4.2'!AS289</f>
        <v>0</v>
      </c>
      <c r="H289" s="104">
        <f t="shared" si="28"/>
        <v>0</v>
      </c>
      <c r="I289" s="104">
        <f>'F4.2'!U289</f>
        <v>0</v>
      </c>
      <c r="J289" s="104">
        <f>'F4.2'!AT289</f>
        <v>0</v>
      </c>
      <c r="K289" s="104"/>
      <c r="L289" s="104"/>
      <c r="M289" s="104">
        <f t="shared" si="29"/>
        <v>0</v>
      </c>
      <c r="N289" s="197">
        <f t="shared" si="30"/>
        <v>0</v>
      </c>
    </row>
    <row r="290" spans="1:14" ht="173.25" hidden="1" outlineLevel="1" x14ac:dyDescent="0.25">
      <c r="A290" s="544">
        <f>'F4.2'!A290</f>
        <v>27.11</v>
      </c>
      <c r="B290" s="421" t="str">
        <f>'F4.2'!B290</f>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290" s="188">
        <f>'F4.2'!D290</f>
        <v>0</v>
      </c>
      <c r="D290" s="189" t="str">
        <f>IF('F4.2'!F290=0,"-",'F4.2'!F290)</f>
        <v>-</v>
      </c>
      <c r="E290" s="38">
        <f>'F4.2'!H290</f>
        <v>0</v>
      </c>
      <c r="F290" s="104">
        <f>'F4.2'!S290</f>
        <v>0</v>
      </c>
      <c r="G290" s="104">
        <f>'F4.2'!AS290</f>
        <v>0</v>
      </c>
      <c r="H290" s="104">
        <f t="shared" si="28"/>
        <v>0</v>
      </c>
      <c r="I290" s="104">
        <f>'F4.2'!U290</f>
        <v>0</v>
      </c>
      <c r="J290" s="104">
        <f>'F4.2'!AT290</f>
        <v>0</v>
      </c>
      <c r="K290" s="104"/>
      <c r="L290" s="104"/>
      <c r="M290" s="104">
        <f t="shared" si="29"/>
        <v>0</v>
      </c>
      <c r="N290" s="197">
        <f t="shared" si="30"/>
        <v>0</v>
      </c>
    </row>
    <row r="291" spans="1:14" ht="157.5" hidden="1" outlineLevel="1" x14ac:dyDescent="0.25">
      <c r="A291" s="544">
        <f>'F4.2'!A291</f>
        <v>27.12</v>
      </c>
      <c r="B291" s="426" t="str">
        <f>'F4.2'!B291</f>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91" s="188">
        <f>'F4.2'!D291</f>
        <v>0</v>
      </c>
      <c r="D291" s="189" t="str">
        <f>IF('F4.2'!F291=0,"-",'F4.2'!F291)</f>
        <v>-</v>
      </c>
      <c r="E291" s="38">
        <f>'F4.2'!H291</f>
        <v>0</v>
      </c>
      <c r="F291" s="104">
        <f>'F4.2'!S291</f>
        <v>0</v>
      </c>
      <c r="G291" s="104">
        <f>'F4.2'!AS291</f>
        <v>0</v>
      </c>
      <c r="H291" s="104">
        <f t="shared" si="28"/>
        <v>0</v>
      </c>
      <c r="I291" s="104">
        <f>'F4.2'!U291</f>
        <v>0</v>
      </c>
      <c r="J291" s="104">
        <f>'F4.2'!AT291</f>
        <v>0</v>
      </c>
      <c r="K291" s="104"/>
      <c r="L291" s="104"/>
      <c r="M291" s="104">
        <f t="shared" si="29"/>
        <v>0</v>
      </c>
      <c r="N291" s="197">
        <f t="shared" si="30"/>
        <v>0</v>
      </c>
    </row>
    <row r="292" spans="1:14" ht="173.25" hidden="1" outlineLevel="1" x14ac:dyDescent="0.25">
      <c r="A292" s="544">
        <f>'F4.2'!A292</f>
        <v>27.13</v>
      </c>
      <c r="B292" s="421" t="str">
        <f>'F4.2'!B292</f>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292" s="188">
        <f>'F4.2'!D292</f>
        <v>0</v>
      </c>
      <c r="D292" s="189" t="str">
        <f>IF('F4.2'!F292=0,"-",'F4.2'!F292)</f>
        <v>-</v>
      </c>
      <c r="E292" s="38">
        <f>'F4.2'!H292</f>
        <v>0</v>
      </c>
      <c r="F292" s="104">
        <f>'F4.2'!S292</f>
        <v>0</v>
      </c>
      <c r="G292" s="104">
        <f>'F4.2'!AS292</f>
        <v>0</v>
      </c>
      <c r="H292" s="104">
        <f t="shared" si="28"/>
        <v>0</v>
      </c>
      <c r="I292" s="104">
        <f>'F4.2'!U292</f>
        <v>0</v>
      </c>
      <c r="J292" s="104">
        <f>'F4.2'!AT292</f>
        <v>0</v>
      </c>
      <c r="K292" s="104"/>
      <c r="L292" s="104"/>
      <c r="M292" s="104">
        <f t="shared" si="29"/>
        <v>0</v>
      </c>
      <c r="N292" s="197">
        <f t="shared" si="30"/>
        <v>0</v>
      </c>
    </row>
    <row r="293" spans="1:14" ht="173.25" hidden="1" outlineLevel="1" x14ac:dyDescent="0.25">
      <c r="A293" s="544">
        <f>'F4.2'!A293</f>
        <v>27.14</v>
      </c>
      <c r="B293" s="421" t="str">
        <f>'F4.2'!B293</f>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293" s="188">
        <f>'F4.2'!D293</f>
        <v>0</v>
      </c>
      <c r="D293" s="189" t="str">
        <f>IF('F4.2'!F293=0,"-",'F4.2'!F293)</f>
        <v>-</v>
      </c>
      <c r="E293" s="38">
        <f>'F4.2'!H293</f>
        <v>0</v>
      </c>
      <c r="F293" s="104">
        <f>'F4.2'!S293</f>
        <v>0</v>
      </c>
      <c r="G293" s="104">
        <f>'F4.2'!AS293</f>
        <v>0</v>
      </c>
      <c r="H293" s="104">
        <f t="shared" si="28"/>
        <v>0</v>
      </c>
      <c r="I293" s="104">
        <f>'F4.2'!U293</f>
        <v>0</v>
      </c>
      <c r="J293" s="104">
        <f>'F4.2'!AT293</f>
        <v>0</v>
      </c>
      <c r="K293" s="104"/>
      <c r="L293" s="104"/>
      <c r="M293" s="104">
        <f t="shared" si="29"/>
        <v>0</v>
      </c>
      <c r="N293" s="197">
        <f t="shared" si="30"/>
        <v>0</v>
      </c>
    </row>
    <row r="294" spans="1:14" ht="173.25" hidden="1" outlineLevel="1" x14ac:dyDescent="0.25">
      <c r="A294" s="544">
        <f>'F4.2'!A294</f>
        <v>27.15</v>
      </c>
      <c r="B294" s="426" t="str">
        <f>'F4.2'!B294</f>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294" s="188">
        <f>'F4.2'!D294</f>
        <v>0</v>
      </c>
      <c r="D294" s="189" t="str">
        <f>IF('F4.2'!F294=0,"-",'F4.2'!F294)</f>
        <v>-</v>
      </c>
      <c r="E294" s="38">
        <f>'F4.2'!H294</f>
        <v>0</v>
      </c>
      <c r="F294" s="104">
        <f>'F4.2'!S294</f>
        <v>0</v>
      </c>
      <c r="G294" s="104">
        <f>'F4.2'!AS294</f>
        <v>0</v>
      </c>
      <c r="H294" s="104">
        <f t="shared" si="28"/>
        <v>0</v>
      </c>
      <c r="I294" s="104">
        <f>'F4.2'!U294</f>
        <v>0</v>
      </c>
      <c r="J294" s="104">
        <f>'F4.2'!AT294</f>
        <v>0</v>
      </c>
      <c r="K294" s="104"/>
      <c r="L294" s="104"/>
      <c r="M294" s="104">
        <f t="shared" si="29"/>
        <v>0</v>
      </c>
      <c r="N294" s="197">
        <f t="shared" si="30"/>
        <v>0</v>
      </c>
    </row>
    <row r="295" spans="1:14" ht="173.25" hidden="1" outlineLevel="1" x14ac:dyDescent="0.25">
      <c r="A295" s="544">
        <f>'F4.2'!A295</f>
        <v>27.16</v>
      </c>
      <c r="B295" s="421" t="str">
        <f>'F4.2'!B295</f>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95" s="188">
        <f>'F4.2'!D295</f>
        <v>0</v>
      </c>
      <c r="D295" s="189" t="str">
        <f>IF('F4.2'!F295=0,"-",'F4.2'!F295)</f>
        <v>-</v>
      </c>
      <c r="E295" s="38">
        <f>'F4.2'!H295</f>
        <v>0</v>
      </c>
      <c r="F295" s="104">
        <f>'F4.2'!S295</f>
        <v>0</v>
      </c>
      <c r="G295" s="104">
        <f>'F4.2'!AS295</f>
        <v>0</v>
      </c>
      <c r="H295" s="104">
        <f t="shared" si="28"/>
        <v>0</v>
      </c>
      <c r="I295" s="104">
        <f>'F4.2'!U295</f>
        <v>0</v>
      </c>
      <c r="J295" s="104">
        <f>'F4.2'!AT295</f>
        <v>0</v>
      </c>
      <c r="K295" s="104"/>
      <c r="L295" s="104"/>
      <c r="M295" s="104">
        <f t="shared" si="29"/>
        <v>0</v>
      </c>
      <c r="N295" s="197">
        <f t="shared" si="30"/>
        <v>0</v>
      </c>
    </row>
    <row r="296" spans="1:14" ht="157.5" hidden="1" outlineLevel="1" x14ac:dyDescent="0.25">
      <c r="A296" s="544">
        <f>'F4.2'!A296</f>
        <v>27.17</v>
      </c>
      <c r="B296" s="421" t="str">
        <f>'F4.2'!B296</f>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96" s="188">
        <f>'F4.2'!D296</f>
        <v>0</v>
      </c>
      <c r="D296" s="189" t="str">
        <f>IF('F4.2'!F296=0,"-",'F4.2'!F296)</f>
        <v>-</v>
      </c>
      <c r="E296" s="38">
        <f>'F4.2'!H296</f>
        <v>0</v>
      </c>
      <c r="F296" s="104">
        <f>'F4.2'!S296</f>
        <v>0</v>
      </c>
      <c r="G296" s="104">
        <f>'F4.2'!AS296</f>
        <v>0</v>
      </c>
      <c r="H296" s="104">
        <f t="shared" si="28"/>
        <v>0</v>
      </c>
      <c r="I296" s="104">
        <f>'F4.2'!U296</f>
        <v>0</v>
      </c>
      <c r="J296" s="104">
        <f>'F4.2'!AT296</f>
        <v>0</v>
      </c>
      <c r="K296" s="104"/>
      <c r="L296" s="104"/>
      <c r="M296" s="104">
        <f t="shared" si="29"/>
        <v>0</v>
      </c>
      <c r="N296" s="197">
        <f t="shared" si="30"/>
        <v>0</v>
      </c>
    </row>
    <row r="297" spans="1:14" ht="31.5" hidden="1" outlineLevel="1" x14ac:dyDescent="0.25">
      <c r="A297" s="369">
        <f>'F4.2'!A297</f>
        <v>28</v>
      </c>
      <c r="B297" s="369" t="str">
        <f>'F4.2'!B297</f>
        <v>DPR for Coal Handling Plant Performance Improvement Schemes -IV at 3x660MW KTPS ,Koradi.</v>
      </c>
      <c r="C297" s="188">
        <f>'F4.2'!D297</f>
        <v>0</v>
      </c>
      <c r="D297" s="189" t="str">
        <f>IF('F4.2'!F297=0,"-",'F4.2'!F297)</f>
        <v>-</v>
      </c>
      <c r="E297" s="38">
        <f>'F4.2'!H297</f>
        <v>0</v>
      </c>
      <c r="F297" s="104">
        <f>'F4.2'!S297</f>
        <v>0</v>
      </c>
      <c r="G297" s="104">
        <f>'F4.2'!AS297</f>
        <v>0</v>
      </c>
      <c r="H297" s="104">
        <f t="shared" si="28"/>
        <v>0</v>
      </c>
      <c r="I297" s="104">
        <f>'F4.2'!U297</f>
        <v>0</v>
      </c>
      <c r="J297" s="104">
        <f>'F4.2'!AT297</f>
        <v>0</v>
      </c>
      <c r="K297" s="104"/>
      <c r="L297" s="104"/>
      <c r="M297" s="104">
        <f t="shared" si="29"/>
        <v>0</v>
      </c>
      <c r="N297" s="197">
        <f t="shared" si="30"/>
        <v>0</v>
      </c>
    </row>
    <row r="298" spans="1:14" ht="173.25" hidden="1" outlineLevel="1" x14ac:dyDescent="0.25">
      <c r="A298" s="485">
        <f>'F4.2'!A298</f>
        <v>28.1</v>
      </c>
      <c r="B298" s="421" t="str">
        <f>'F4.2'!B298</f>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298" s="188">
        <f>'F4.2'!D298</f>
        <v>0</v>
      </c>
      <c r="D298" s="189" t="str">
        <f>IF('F4.2'!F298=0,"-",'F4.2'!F298)</f>
        <v>-</v>
      </c>
      <c r="E298" s="38">
        <f>'F4.2'!H298</f>
        <v>0</v>
      </c>
      <c r="F298" s="104">
        <f>'F4.2'!S298</f>
        <v>0</v>
      </c>
      <c r="G298" s="104">
        <f>'F4.2'!AS298</f>
        <v>0</v>
      </c>
      <c r="H298" s="104">
        <f t="shared" si="28"/>
        <v>0</v>
      </c>
      <c r="I298" s="104">
        <f>'F4.2'!U298</f>
        <v>0</v>
      </c>
      <c r="J298" s="104">
        <f>'F4.2'!AT298</f>
        <v>0</v>
      </c>
      <c r="K298" s="104"/>
      <c r="L298" s="104"/>
      <c r="M298" s="104">
        <f t="shared" si="29"/>
        <v>0</v>
      </c>
      <c r="N298" s="197">
        <f t="shared" si="30"/>
        <v>0</v>
      </c>
    </row>
    <row r="299" spans="1:14" ht="141.75" hidden="1" outlineLevel="1" x14ac:dyDescent="0.25">
      <c r="A299" s="485">
        <f>'F4.2'!A299</f>
        <v>28.2</v>
      </c>
      <c r="B299" s="421" t="str">
        <f>'F4.2'!B299</f>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299" s="188">
        <f>'F4.2'!D299</f>
        <v>0</v>
      </c>
      <c r="D299" s="189" t="str">
        <f>IF('F4.2'!F299=0,"-",'F4.2'!F299)</f>
        <v>-</v>
      </c>
      <c r="E299" s="38">
        <f>'F4.2'!H299</f>
        <v>0</v>
      </c>
      <c r="F299" s="104">
        <f>'F4.2'!S299</f>
        <v>0</v>
      </c>
      <c r="G299" s="104">
        <f>'F4.2'!AS299</f>
        <v>0</v>
      </c>
      <c r="H299" s="104">
        <f t="shared" si="28"/>
        <v>0</v>
      </c>
      <c r="I299" s="104">
        <f>'F4.2'!U299</f>
        <v>0</v>
      </c>
      <c r="J299" s="104">
        <f>'F4.2'!AT299</f>
        <v>0</v>
      </c>
      <c r="K299" s="104"/>
      <c r="L299" s="104"/>
      <c r="M299" s="104">
        <f t="shared" si="29"/>
        <v>0</v>
      </c>
      <c r="N299" s="197">
        <f t="shared" si="30"/>
        <v>0</v>
      </c>
    </row>
    <row r="300" spans="1:14" ht="173.25" hidden="1" outlineLevel="1" x14ac:dyDescent="0.25">
      <c r="A300" s="485">
        <f>'F4.2'!A300</f>
        <v>28.3</v>
      </c>
      <c r="B300" s="421" t="str">
        <f>'F4.2'!B300</f>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300" s="188">
        <f>'F4.2'!D300</f>
        <v>0</v>
      </c>
      <c r="D300" s="189" t="str">
        <f>IF('F4.2'!F300=0,"-",'F4.2'!F300)</f>
        <v>-</v>
      </c>
      <c r="E300" s="38">
        <f>'F4.2'!H300</f>
        <v>0</v>
      </c>
      <c r="F300" s="104">
        <f>'F4.2'!S300</f>
        <v>0</v>
      </c>
      <c r="G300" s="104">
        <f>'F4.2'!AS300</f>
        <v>0</v>
      </c>
      <c r="H300" s="104">
        <f t="shared" si="28"/>
        <v>0</v>
      </c>
      <c r="I300" s="104">
        <f>'F4.2'!U300</f>
        <v>0</v>
      </c>
      <c r="J300" s="104">
        <f>'F4.2'!AT300</f>
        <v>0</v>
      </c>
      <c r="K300" s="104"/>
      <c r="L300" s="104"/>
      <c r="M300" s="104">
        <f t="shared" si="29"/>
        <v>0</v>
      </c>
      <c r="N300" s="197">
        <f t="shared" si="30"/>
        <v>0</v>
      </c>
    </row>
    <row r="301" spans="1:14" ht="173.25" hidden="1" outlineLevel="1" x14ac:dyDescent="0.25">
      <c r="A301" s="485">
        <f>'F4.2'!A301</f>
        <v>28.4</v>
      </c>
      <c r="B301" s="421" t="str">
        <f>'F4.2'!B301</f>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301" s="188">
        <f>'F4.2'!D301</f>
        <v>0</v>
      </c>
      <c r="D301" s="189" t="str">
        <f>IF('F4.2'!F301=0,"-",'F4.2'!F301)</f>
        <v>-</v>
      </c>
      <c r="E301" s="38">
        <f>'F4.2'!H301</f>
        <v>0</v>
      </c>
      <c r="F301" s="104">
        <f>'F4.2'!S301</f>
        <v>0</v>
      </c>
      <c r="G301" s="104">
        <f>'F4.2'!AS301</f>
        <v>0</v>
      </c>
      <c r="H301" s="104">
        <f t="shared" si="28"/>
        <v>0</v>
      </c>
      <c r="I301" s="104">
        <f>'F4.2'!U301</f>
        <v>0</v>
      </c>
      <c r="J301" s="104">
        <f>'F4.2'!AT301</f>
        <v>0</v>
      </c>
      <c r="K301" s="104"/>
      <c r="L301" s="104"/>
      <c r="M301" s="104">
        <f t="shared" si="29"/>
        <v>0</v>
      </c>
      <c r="N301" s="197">
        <f t="shared" si="30"/>
        <v>0</v>
      </c>
    </row>
    <row r="302" spans="1:14" ht="157.5" hidden="1" outlineLevel="1" x14ac:dyDescent="0.25">
      <c r="A302" s="485">
        <f>'F4.2'!A302</f>
        <v>28.5</v>
      </c>
      <c r="B302" s="421" t="str">
        <f>'F4.2'!B302</f>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302" s="188">
        <f>'F4.2'!D302</f>
        <v>0</v>
      </c>
      <c r="D302" s="189" t="str">
        <f>IF('F4.2'!F302=0,"-",'F4.2'!F302)</f>
        <v>-</v>
      </c>
      <c r="E302" s="38">
        <f>'F4.2'!H302</f>
        <v>0</v>
      </c>
      <c r="F302" s="104">
        <f>'F4.2'!S302</f>
        <v>0</v>
      </c>
      <c r="G302" s="104">
        <f>'F4.2'!AS302</f>
        <v>0</v>
      </c>
      <c r="H302" s="104">
        <f t="shared" si="28"/>
        <v>0</v>
      </c>
      <c r="I302" s="104">
        <f>'F4.2'!U302</f>
        <v>0</v>
      </c>
      <c r="J302" s="104">
        <f>'F4.2'!AT302</f>
        <v>0</v>
      </c>
      <c r="K302" s="104"/>
      <c r="L302" s="104"/>
      <c r="M302" s="104">
        <f t="shared" si="29"/>
        <v>0</v>
      </c>
      <c r="N302" s="197">
        <f t="shared" si="30"/>
        <v>0</v>
      </c>
    </row>
    <row r="303" spans="1:14" ht="31.5" hidden="1" outlineLevel="1" x14ac:dyDescent="0.25">
      <c r="A303" s="369">
        <f>'F4.2'!A303</f>
        <v>29</v>
      </c>
      <c r="B303" s="369" t="str">
        <f>'F4.2'!B303</f>
        <v>DPR for Procurment of various Heavy Vehicles at CHP 3x660MW KTPS ,Koradi.</v>
      </c>
      <c r="C303" s="188">
        <f>'F4.2'!D303</f>
        <v>0</v>
      </c>
      <c r="D303" s="189" t="str">
        <f>IF('F4.2'!F303=0,"-",'F4.2'!F303)</f>
        <v>-</v>
      </c>
      <c r="E303" s="38">
        <f>'F4.2'!H303</f>
        <v>0</v>
      </c>
      <c r="F303" s="104">
        <f>'F4.2'!S303</f>
        <v>0</v>
      </c>
      <c r="G303" s="104">
        <f>'F4.2'!AS303</f>
        <v>0</v>
      </c>
      <c r="H303" s="104">
        <f t="shared" si="28"/>
        <v>0</v>
      </c>
      <c r="I303" s="104">
        <f>'F4.2'!U303</f>
        <v>0</v>
      </c>
      <c r="J303" s="104">
        <f>'F4.2'!AT303</f>
        <v>0</v>
      </c>
      <c r="K303" s="104"/>
      <c r="L303" s="104"/>
      <c r="M303" s="104">
        <f t="shared" si="29"/>
        <v>0</v>
      </c>
      <c r="N303" s="197">
        <f t="shared" si="30"/>
        <v>0</v>
      </c>
    </row>
    <row r="304" spans="1:14" ht="173.25" hidden="1" outlineLevel="1" x14ac:dyDescent="0.25">
      <c r="A304" s="485">
        <f>'F4.2'!A304</f>
        <v>29.1</v>
      </c>
      <c r="B304" s="421" t="str">
        <f>'F4.2'!B304</f>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304" s="188">
        <f>'F4.2'!D304</f>
        <v>0</v>
      </c>
      <c r="D304" s="189" t="str">
        <f>IF('F4.2'!F304=0,"-",'F4.2'!F304)</f>
        <v>-</v>
      </c>
      <c r="E304" s="38">
        <f>'F4.2'!H304</f>
        <v>0</v>
      </c>
      <c r="F304" s="104">
        <f>'F4.2'!S304</f>
        <v>0</v>
      </c>
      <c r="G304" s="104">
        <f>'F4.2'!AS304</f>
        <v>0</v>
      </c>
      <c r="H304" s="104">
        <f t="shared" si="28"/>
        <v>0</v>
      </c>
      <c r="I304" s="104">
        <f>'F4.2'!U304</f>
        <v>0</v>
      </c>
      <c r="J304" s="104">
        <f>'F4.2'!AT304</f>
        <v>0</v>
      </c>
      <c r="K304" s="104"/>
      <c r="L304" s="104"/>
      <c r="M304" s="104">
        <f t="shared" si="29"/>
        <v>0</v>
      </c>
      <c r="N304" s="197">
        <f t="shared" si="30"/>
        <v>0</v>
      </c>
    </row>
    <row r="305" spans="1:14" ht="141.75" hidden="1" outlineLevel="1" x14ac:dyDescent="0.25">
      <c r="A305" s="485">
        <f>'F4.2'!A305</f>
        <v>29.2</v>
      </c>
      <c r="B305" s="421" t="str">
        <f>'F4.2'!B305</f>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305" s="188">
        <f>'F4.2'!D305</f>
        <v>0</v>
      </c>
      <c r="D305" s="189" t="str">
        <f>IF('F4.2'!F305=0,"-",'F4.2'!F305)</f>
        <v>-</v>
      </c>
      <c r="E305" s="38">
        <f>'F4.2'!H305</f>
        <v>0</v>
      </c>
      <c r="F305" s="104">
        <f>'F4.2'!S305</f>
        <v>0</v>
      </c>
      <c r="G305" s="104">
        <f>'F4.2'!AS305</f>
        <v>0</v>
      </c>
      <c r="H305" s="104">
        <f t="shared" si="28"/>
        <v>0</v>
      </c>
      <c r="I305" s="104">
        <f>'F4.2'!U305</f>
        <v>0</v>
      </c>
      <c r="J305" s="104">
        <f>'F4.2'!AT305</f>
        <v>0</v>
      </c>
      <c r="K305" s="104"/>
      <c r="L305" s="104"/>
      <c r="M305" s="104">
        <f t="shared" si="29"/>
        <v>0</v>
      </c>
      <c r="N305" s="197">
        <f t="shared" si="30"/>
        <v>0</v>
      </c>
    </row>
    <row r="306" spans="1:14" ht="157.5" hidden="1" outlineLevel="1" x14ac:dyDescent="0.25">
      <c r="A306" s="485">
        <f>'F4.2'!A306</f>
        <v>29.3</v>
      </c>
      <c r="B306" s="421" t="str">
        <f>'F4.2'!B306</f>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306" s="188">
        <f>'F4.2'!D306</f>
        <v>0</v>
      </c>
      <c r="D306" s="189" t="str">
        <f>IF('F4.2'!F306=0,"-",'F4.2'!F306)</f>
        <v>-</v>
      </c>
      <c r="E306" s="38">
        <f>'F4.2'!H306</f>
        <v>0</v>
      </c>
      <c r="F306" s="104">
        <f>'F4.2'!S306</f>
        <v>0</v>
      </c>
      <c r="G306" s="104">
        <f>'F4.2'!AS306</f>
        <v>0</v>
      </c>
      <c r="H306" s="104">
        <f t="shared" si="28"/>
        <v>0</v>
      </c>
      <c r="I306" s="104">
        <f>'F4.2'!U306</f>
        <v>0</v>
      </c>
      <c r="J306" s="104">
        <f>'F4.2'!AT306</f>
        <v>0</v>
      </c>
      <c r="K306" s="104"/>
      <c r="L306" s="104"/>
      <c r="M306" s="104">
        <f t="shared" si="29"/>
        <v>0</v>
      </c>
      <c r="N306" s="197">
        <f t="shared" si="30"/>
        <v>0</v>
      </c>
    </row>
    <row r="307" spans="1:14" ht="31.5" hidden="1" outlineLevel="1" x14ac:dyDescent="0.25">
      <c r="A307" s="369">
        <f>'F4.2'!A307</f>
        <v>30</v>
      </c>
      <c r="B307" s="369" t="str">
        <f>'F4.2'!B307</f>
        <v>DPR for Coal Handling Plant Performance Improvement Schemes -V at 3x660MW KTPS ,Koradi.</v>
      </c>
      <c r="C307" s="188">
        <f>'F4.2'!D307</f>
        <v>0</v>
      </c>
      <c r="D307" s="189" t="str">
        <f>IF('F4.2'!F307=0,"-",'F4.2'!F307)</f>
        <v>-</v>
      </c>
      <c r="E307" s="38">
        <f>'F4.2'!H307</f>
        <v>0</v>
      </c>
      <c r="F307" s="104">
        <f>'F4.2'!S307</f>
        <v>0</v>
      </c>
      <c r="G307" s="104">
        <f>'F4.2'!AS307</f>
        <v>0</v>
      </c>
      <c r="H307" s="104">
        <f t="shared" ref="H307:H370" si="31">F307-G307</f>
        <v>0</v>
      </c>
      <c r="I307" s="104">
        <f>'F4.2'!U307</f>
        <v>0</v>
      </c>
      <c r="J307" s="104">
        <f>'F4.2'!AT307</f>
        <v>0</v>
      </c>
      <c r="K307" s="104"/>
      <c r="L307" s="104"/>
      <c r="M307" s="104">
        <f t="shared" ref="M307:M370" si="32">SUM(J307:L307)</f>
        <v>0</v>
      </c>
      <c r="N307" s="197">
        <f t="shared" ref="N307:N370" si="33">H307+I307-M307</f>
        <v>0</v>
      </c>
    </row>
    <row r="308" spans="1:14" ht="157.5" hidden="1" outlineLevel="1" x14ac:dyDescent="0.25">
      <c r="A308" s="485">
        <f>'F4.2'!A308</f>
        <v>30.1</v>
      </c>
      <c r="B308" s="421" t="str">
        <f>'F4.2'!B308</f>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08" s="188">
        <f>'F4.2'!D308</f>
        <v>0</v>
      </c>
      <c r="D308" s="189" t="str">
        <f>IF('F4.2'!F308=0,"-",'F4.2'!F308)</f>
        <v>-</v>
      </c>
      <c r="E308" s="38">
        <f>'F4.2'!H308</f>
        <v>0</v>
      </c>
      <c r="F308" s="104">
        <f>'F4.2'!S308</f>
        <v>0</v>
      </c>
      <c r="G308" s="104">
        <f>'F4.2'!AS308</f>
        <v>0</v>
      </c>
      <c r="H308" s="104">
        <f t="shared" si="31"/>
        <v>0</v>
      </c>
      <c r="I308" s="104">
        <f>'F4.2'!U308</f>
        <v>0</v>
      </c>
      <c r="J308" s="104">
        <f>'F4.2'!AT308</f>
        <v>0</v>
      </c>
      <c r="K308" s="104"/>
      <c r="L308" s="104"/>
      <c r="M308" s="104">
        <f t="shared" si="32"/>
        <v>0</v>
      </c>
      <c r="N308" s="197">
        <f t="shared" si="33"/>
        <v>0</v>
      </c>
    </row>
    <row r="309" spans="1:14" ht="173.25" hidden="1" outlineLevel="1" x14ac:dyDescent="0.25">
      <c r="A309" s="485">
        <f>'F4.2'!A309</f>
        <v>30.2</v>
      </c>
      <c r="B309" s="421" t="str">
        <f>'F4.2'!B309</f>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309" s="188">
        <f>'F4.2'!D309</f>
        <v>0</v>
      </c>
      <c r="D309" s="189" t="str">
        <f>IF('F4.2'!F309=0,"-",'F4.2'!F309)</f>
        <v>-</v>
      </c>
      <c r="E309" s="38">
        <f>'F4.2'!H309</f>
        <v>0</v>
      </c>
      <c r="F309" s="104">
        <f>'F4.2'!S309</f>
        <v>0</v>
      </c>
      <c r="G309" s="104">
        <f>'F4.2'!AS309</f>
        <v>0</v>
      </c>
      <c r="H309" s="104">
        <f t="shared" si="31"/>
        <v>0</v>
      </c>
      <c r="I309" s="104">
        <f>'F4.2'!U309</f>
        <v>0</v>
      </c>
      <c r="J309" s="104">
        <f>'F4.2'!AT309</f>
        <v>0</v>
      </c>
      <c r="K309" s="104"/>
      <c r="L309" s="104"/>
      <c r="M309" s="104">
        <f t="shared" si="32"/>
        <v>0</v>
      </c>
      <c r="N309" s="197">
        <f t="shared" si="33"/>
        <v>0</v>
      </c>
    </row>
    <row r="310" spans="1:14" ht="157.5" hidden="1" outlineLevel="1" x14ac:dyDescent="0.25">
      <c r="A310" s="485">
        <f>'F4.2'!A310</f>
        <v>30.3</v>
      </c>
      <c r="B310" s="421" t="str">
        <f>'F4.2'!B310</f>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310" s="188">
        <f>'F4.2'!D310</f>
        <v>0</v>
      </c>
      <c r="D310" s="189" t="str">
        <f>IF('F4.2'!F310=0,"-",'F4.2'!F310)</f>
        <v>-</v>
      </c>
      <c r="E310" s="38">
        <f>'F4.2'!H310</f>
        <v>0</v>
      </c>
      <c r="F310" s="104">
        <f>'F4.2'!S310</f>
        <v>0</v>
      </c>
      <c r="G310" s="104">
        <f>'F4.2'!AS310</f>
        <v>0</v>
      </c>
      <c r="H310" s="104">
        <f t="shared" si="31"/>
        <v>0</v>
      </c>
      <c r="I310" s="104">
        <f>'F4.2'!U310</f>
        <v>0</v>
      </c>
      <c r="J310" s="104">
        <f>'F4.2'!AT310</f>
        <v>0</v>
      </c>
      <c r="K310" s="104"/>
      <c r="L310" s="104"/>
      <c r="M310" s="104">
        <f t="shared" si="32"/>
        <v>0</v>
      </c>
      <c r="N310" s="197">
        <f t="shared" si="33"/>
        <v>0</v>
      </c>
    </row>
    <row r="311" spans="1:14" ht="141.75" hidden="1" outlineLevel="1" x14ac:dyDescent="0.25">
      <c r="A311" s="485">
        <f>'F4.2'!A311</f>
        <v>30.4</v>
      </c>
      <c r="B311" s="421" t="str">
        <f>'F4.2'!B311</f>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311" s="188">
        <f>'F4.2'!D311</f>
        <v>0</v>
      </c>
      <c r="D311" s="189" t="str">
        <f>IF('F4.2'!F311=0,"-",'F4.2'!F311)</f>
        <v>-</v>
      </c>
      <c r="E311" s="38">
        <f>'F4.2'!H311</f>
        <v>0</v>
      </c>
      <c r="F311" s="104">
        <f>'F4.2'!S311</f>
        <v>0</v>
      </c>
      <c r="G311" s="104">
        <f>'F4.2'!AS311</f>
        <v>0</v>
      </c>
      <c r="H311" s="104">
        <f t="shared" si="31"/>
        <v>0</v>
      </c>
      <c r="I311" s="104">
        <f>'F4.2'!U311</f>
        <v>0</v>
      </c>
      <c r="J311" s="104">
        <f>'F4.2'!AT311</f>
        <v>0</v>
      </c>
      <c r="K311" s="104"/>
      <c r="L311" s="104"/>
      <c r="M311" s="104">
        <f t="shared" si="32"/>
        <v>0</v>
      </c>
      <c r="N311" s="197">
        <f t="shared" si="33"/>
        <v>0</v>
      </c>
    </row>
    <row r="312" spans="1:14" ht="173.25" hidden="1" outlineLevel="1" x14ac:dyDescent="0.25">
      <c r="A312" s="485">
        <f>'F4.2'!A312</f>
        <v>30.5</v>
      </c>
      <c r="B312" s="421" t="str">
        <f>'F4.2'!B312</f>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312" s="188">
        <f>'F4.2'!D312</f>
        <v>0</v>
      </c>
      <c r="D312" s="189" t="str">
        <f>IF('F4.2'!F312=0,"-",'F4.2'!F312)</f>
        <v>-</v>
      </c>
      <c r="E312" s="38">
        <f>'F4.2'!H312</f>
        <v>0</v>
      </c>
      <c r="F312" s="104">
        <f>'F4.2'!S312</f>
        <v>0</v>
      </c>
      <c r="G312" s="104">
        <f>'F4.2'!AS312</f>
        <v>0</v>
      </c>
      <c r="H312" s="104">
        <f t="shared" si="31"/>
        <v>0</v>
      </c>
      <c r="I312" s="104">
        <f>'F4.2'!U312</f>
        <v>0</v>
      </c>
      <c r="J312" s="104">
        <f>'F4.2'!AT312</f>
        <v>0</v>
      </c>
      <c r="K312" s="104"/>
      <c r="L312" s="104"/>
      <c r="M312" s="104">
        <f t="shared" si="32"/>
        <v>0</v>
      </c>
      <c r="N312" s="197">
        <f t="shared" si="33"/>
        <v>0</v>
      </c>
    </row>
    <row r="313" spans="1:14" ht="173.25" hidden="1" outlineLevel="1" x14ac:dyDescent="0.25">
      <c r="A313" s="485">
        <f>'F4.2'!A313</f>
        <v>30.6</v>
      </c>
      <c r="B313" s="421" t="str">
        <f>'F4.2'!B313</f>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313" s="188">
        <f>'F4.2'!D313</f>
        <v>0</v>
      </c>
      <c r="D313" s="189" t="str">
        <f>IF('F4.2'!F313=0,"-",'F4.2'!F313)</f>
        <v>-</v>
      </c>
      <c r="E313" s="38">
        <f>'F4.2'!H313</f>
        <v>0</v>
      </c>
      <c r="F313" s="104">
        <f>'F4.2'!S313</f>
        <v>0</v>
      </c>
      <c r="G313" s="104">
        <f>'F4.2'!AS313</f>
        <v>0</v>
      </c>
      <c r="H313" s="104">
        <f t="shared" si="31"/>
        <v>0</v>
      </c>
      <c r="I313" s="104">
        <f>'F4.2'!U313</f>
        <v>0</v>
      </c>
      <c r="J313" s="104">
        <f>'F4.2'!AT313</f>
        <v>0</v>
      </c>
      <c r="K313" s="104"/>
      <c r="L313" s="104"/>
      <c r="M313" s="104">
        <f t="shared" si="32"/>
        <v>0</v>
      </c>
      <c r="N313" s="197">
        <f t="shared" si="33"/>
        <v>0</v>
      </c>
    </row>
    <row r="314" spans="1:14" ht="173.25" hidden="1" outlineLevel="1" x14ac:dyDescent="0.25">
      <c r="A314" s="485">
        <f>'F4.2'!A314</f>
        <v>30.7</v>
      </c>
      <c r="B314" s="421" t="str">
        <f>'F4.2'!B314</f>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314" s="188">
        <f>'F4.2'!D314</f>
        <v>0</v>
      </c>
      <c r="D314" s="189" t="str">
        <f>IF('F4.2'!F314=0,"-",'F4.2'!F314)</f>
        <v>-</v>
      </c>
      <c r="E314" s="38">
        <f>'F4.2'!H314</f>
        <v>0</v>
      </c>
      <c r="F314" s="104">
        <f>'F4.2'!S314</f>
        <v>0</v>
      </c>
      <c r="G314" s="104">
        <f>'F4.2'!AS314</f>
        <v>0</v>
      </c>
      <c r="H314" s="104">
        <f t="shared" si="31"/>
        <v>0</v>
      </c>
      <c r="I314" s="104">
        <f>'F4.2'!U314</f>
        <v>0</v>
      </c>
      <c r="J314" s="104">
        <f>'F4.2'!AT314</f>
        <v>0</v>
      </c>
      <c r="K314" s="104"/>
      <c r="L314" s="104"/>
      <c r="M314" s="104">
        <f t="shared" si="32"/>
        <v>0</v>
      </c>
      <c r="N314" s="197">
        <f t="shared" si="33"/>
        <v>0</v>
      </c>
    </row>
    <row r="315" spans="1:14" ht="31.5" hidden="1" outlineLevel="1" x14ac:dyDescent="0.25">
      <c r="A315" s="369">
        <f>'F4.2'!A315</f>
        <v>31</v>
      </c>
      <c r="B315" s="369" t="str">
        <f>'F4.2'!B315</f>
        <v>DPR for Coal Handling Plant Performance Improvement Schemes -VI at 3x660MW KTPS ,Koradi.</v>
      </c>
      <c r="C315" s="188">
        <f>'F4.2'!D315</f>
        <v>0</v>
      </c>
      <c r="D315" s="189" t="str">
        <f>IF('F4.2'!F315=0,"-",'F4.2'!F315)</f>
        <v>-</v>
      </c>
      <c r="E315" s="38">
        <f>'F4.2'!H315</f>
        <v>0</v>
      </c>
      <c r="F315" s="104">
        <f>'F4.2'!S315</f>
        <v>0</v>
      </c>
      <c r="G315" s="104">
        <f>'F4.2'!AS315</f>
        <v>0</v>
      </c>
      <c r="H315" s="104">
        <f t="shared" si="31"/>
        <v>0</v>
      </c>
      <c r="I315" s="104">
        <f>'F4.2'!U315</f>
        <v>0</v>
      </c>
      <c r="J315" s="104">
        <f>'F4.2'!AT315</f>
        <v>0</v>
      </c>
      <c r="K315" s="104"/>
      <c r="L315" s="104"/>
      <c r="M315" s="104">
        <f t="shared" si="32"/>
        <v>0</v>
      </c>
      <c r="N315" s="197">
        <f t="shared" si="33"/>
        <v>0</v>
      </c>
    </row>
    <row r="316" spans="1:14" ht="173.25" hidden="1" outlineLevel="1" x14ac:dyDescent="0.25">
      <c r="A316" s="485">
        <f>'F4.2'!A316</f>
        <v>31.1</v>
      </c>
      <c r="B316" s="421" t="str">
        <f>'F4.2'!B316</f>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316" s="188">
        <f>'F4.2'!D316</f>
        <v>0</v>
      </c>
      <c r="D316" s="189" t="str">
        <f>IF('F4.2'!F316=0,"-",'F4.2'!F316)</f>
        <v>-</v>
      </c>
      <c r="E316" s="38">
        <f>'F4.2'!H316</f>
        <v>0</v>
      </c>
      <c r="F316" s="104">
        <f>'F4.2'!S316</f>
        <v>0</v>
      </c>
      <c r="G316" s="104">
        <f>'F4.2'!AS316</f>
        <v>0</v>
      </c>
      <c r="H316" s="104">
        <f t="shared" si="31"/>
        <v>0</v>
      </c>
      <c r="I316" s="104">
        <f>'F4.2'!U316</f>
        <v>0</v>
      </c>
      <c r="J316" s="104">
        <f>'F4.2'!AT316</f>
        <v>0</v>
      </c>
      <c r="K316" s="104"/>
      <c r="L316" s="104"/>
      <c r="M316" s="104">
        <f t="shared" si="32"/>
        <v>0</v>
      </c>
      <c r="N316" s="197">
        <f t="shared" si="33"/>
        <v>0</v>
      </c>
    </row>
    <row r="317" spans="1:14" ht="157.5" hidden="1" outlineLevel="1" x14ac:dyDescent="0.25">
      <c r="A317" s="485">
        <f>'F4.2'!A317</f>
        <v>31.2</v>
      </c>
      <c r="B317" s="421" t="str">
        <f>'F4.2'!B317</f>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317" s="188">
        <f>'F4.2'!D317</f>
        <v>0</v>
      </c>
      <c r="D317" s="189" t="str">
        <f>IF('F4.2'!F317=0,"-",'F4.2'!F317)</f>
        <v>-</v>
      </c>
      <c r="E317" s="38">
        <f>'F4.2'!H317</f>
        <v>0</v>
      </c>
      <c r="F317" s="104">
        <f>'F4.2'!S317</f>
        <v>0</v>
      </c>
      <c r="G317" s="104">
        <f>'F4.2'!AS317</f>
        <v>0</v>
      </c>
      <c r="H317" s="104">
        <f t="shared" si="31"/>
        <v>0</v>
      </c>
      <c r="I317" s="104">
        <f>'F4.2'!U317</f>
        <v>0</v>
      </c>
      <c r="J317" s="104">
        <f>'F4.2'!AT317</f>
        <v>0</v>
      </c>
      <c r="K317" s="104"/>
      <c r="L317" s="104"/>
      <c r="M317" s="104">
        <f t="shared" si="32"/>
        <v>0</v>
      </c>
      <c r="N317" s="197">
        <f t="shared" si="33"/>
        <v>0</v>
      </c>
    </row>
    <row r="318" spans="1:14" ht="173.25" hidden="1" outlineLevel="1" x14ac:dyDescent="0.25">
      <c r="A318" s="485">
        <f>'F4.2'!A318</f>
        <v>31.3</v>
      </c>
      <c r="B318" s="421" t="str">
        <f>'F4.2'!B318</f>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318" s="188">
        <f>'F4.2'!D318</f>
        <v>0</v>
      </c>
      <c r="D318" s="189" t="str">
        <f>IF('F4.2'!F318=0,"-",'F4.2'!F318)</f>
        <v>-</v>
      </c>
      <c r="E318" s="38">
        <f>'F4.2'!H318</f>
        <v>0</v>
      </c>
      <c r="F318" s="104">
        <f>'F4.2'!S318</f>
        <v>0</v>
      </c>
      <c r="G318" s="104">
        <f>'F4.2'!AS318</f>
        <v>0</v>
      </c>
      <c r="H318" s="104">
        <f t="shared" si="31"/>
        <v>0</v>
      </c>
      <c r="I318" s="104">
        <f>'F4.2'!U318</f>
        <v>0</v>
      </c>
      <c r="J318" s="104">
        <f>'F4.2'!AT318</f>
        <v>0</v>
      </c>
      <c r="K318" s="104"/>
      <c r="L318" s="104"/>
      <c r="M318" s="104">
        <f t="shared" si="32"/>
        <v>0</v>
      </c>
      <c r="N318" s="197">
        <f t="shared" si="33"/>
        <v>0</v>
      </c>
    </row>
    <row r="319" spans="1:14" ht="157.5" hidden="1" outlineLevel="1" x14ac:dyDescent="0.25">
      <c r="A319" s="485">
        <f>'F4.2'!A319</f>
        <v>31.4</v>
      </c>
      <c r="B319" s="421" t="str">
        <f>'F4.2'!B319</f>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319" s="188">
        <f>'F4.2'!D319</f>
        <v>0</v>
      </c>
      <c r="D319" s="189" t="str">
        <f>IF('F4.2'!F319=0,"-",'F4.2'!F319)</f>
        <v>-</v>
      </c>
      <c r="E319" s="38">
        <f>'F4.2'!H319</f>
        <v>0</v>
      </c>
      <c r="F319" s="104">
        <f>'F4.2'!S319</f>
        <v>0</v>
      </c>
      <c r="G319" s="104">
        <f>'F4.2'!AS319</f>
        <v>0</v>
      </c>
      <c r="H319" s="104">
        <f t="shared" si="31"/>
        <v>0</v>
      </c>
      <c r="I319" s="104">
        <f>'F4.2'!U319</f>
        <v>0</v>
      </c>
      <c r="J319" s="104">
        <f>'F4.2'!AT319</f>
        <v>0</v>
      </c>
      <c r="K319" s="104"/>
      <c r="L319" s="104"/>
      <c r="M319" s="104">
        <f t="shared" si="32"/>
        <v>0</v>
      </c>
      <c r="N319" s="197">
        <f t="shared" si="33"/>
        <v>0</v>
      </c>
    </row>
    <row r="320" spans="1:14" ht="157.5" hidden="1" outlineLevel="1" x14ac:dyDescent="0.25">
      <c r="A320" s="485">
        <f>'F4.2'!A320</f>
        <v>31.5</v>
      </c>
      <c r="B320" s="421" t="str">
        <f>'F4.2'!B320</f>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20" s="188">
        <f>'F4.2'!D320</f>
        <v>0</v>
      </c>
      <c r="D320" s="189" t="str">
        <f>IF('F4.2'!F320=0,"-",'F4.2'!F320)</f>
        <v>-</v>
      </c>
      <c r="E320" s="38">
        <f>'F4.2'!H320</f>
        <v>0</v>
      </c>
      <c r="F320" s="104">
        <f>'F4.2'!S320</f>
        <v>0</v>
      </c>
      <c r="G320" s="104">
        <f>'F4.2'!AS320</f>
        <v>0</v>
      </c>
      <c r="H320" s="104">
        <f t="shared" si="31"/>
        <v>0</v>
      </c>
      <c r="I320" s="104">
        <f>'F4.2'!U320</f>
        <v>0</v>
      </c>
      <c r="J320" s="104">
        <f>'F4.2'!AT320</f>
        <v>0</v>
      </c>
      <c r="K320" s="104"/>
      <c r="L320" s="104"/>
      <c r="M320" s="104">
        <f t="shared" si="32"/>
        <v>0</v>
      </c>
      <c r="N320" s="197">
        <f t="shared" si="33"/>
        <v>0</v>
      </c>
    </row>
    <row r="321" spans="1:14" ht="173.25" hidden="1" outlineLevel="1" x14ac:dyDescent="0.25">
      <c r="A321" s="485">
        <f>'F4.2'!A321</f>
        <v>31.6</v>
      </c>
      <c r="B321" s="421" t="str">
        <f>'F4.2'!B321</f>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321" s="188">
        <f>'F4.2'!D321</f>
        <v>0</v>
      </c>
      <c r="D321" s="189" t="str">
        <f>IF('F4.2'!F321=0,"-",'F4.2'!F321)</f>
        <v>-</v>
      </c>
      <c r="E321" s="38">
        <f>'F4.2'!H321</f>
        <v>0</v>
      </c>
      <c r="F321" s="104">
        <f>'F4.2'!S321</f>
        <v>0</v>
      </c>
      <c r="G321" s="104">
        <f>'F4.2'!AS321</f>
        <v>0</v>
      </c>
      <c r="H321" s="104">
        <f t="shared" si="31"/>
        <v>0</v>
      </c>
      <c r="I321" s="104">
        <f>'F4.2'!U321</f>
        <v>0</v>
      </c>
      <c r="J321" s="104">
        <f>'F4.2'!AT321</f>
        <v>0</v>
      </c>
      <c r="K321" s="104"/>
      <c r="L321" s="104"/>
      <c r="M321" s="104">
        <f t="shared" si="32"/>
        <v>0</v>
      </c>
      <c r="N321" s="197">
        <f t="shared" si="33"/>
        <v>0</v>
      </c>
    </row>
    <row r="322" spans="1:14" ht="173.25" hidden="1" outlineLevel="1" x14ac:dyDescent="0.25">
      <c r="A322" s="485">
        <f>'F4.2'!A322</f>
        <v>31.7</v>
      </c>
      <c r="B322" s="421" t="str">
        <f>'F4.2'!B322</f>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22" s="188">
        <f>'F4.2'!D322</f>
        <v>0</v>
      </c>
      <c r="D322" s="189" t="str">
        <f>IF('F4.2'!F322=0,"-",'F4.2'!F322)</f>
        <v>-</v>
      </c>
      <c r="E322" s="38">
        <f>'F4.2'!H322</f>
        <v>0</v>
      </c>
      <c r="F322" s="104">
        <f>'F4.2'!S322</f>
        <v>0</v>
      </c>
      <c r="G322" s="104">
        <f>'F4.2'!AS322</f>
        <v>0</v>
      </c>
      <c r="H322" s="104">
        <f t="shared" si="31"/>
        <v>0</v>
      </c>
      <c r="I322" s="104">
        <f>'F4.2'!U322</f>
        <v>0</v>
      </c>
      <c r="J322" s="104">
        <f>'F4.2'!AT322</f>
        <v>0</v>
      </c>
      <c r="K322" s="104"/>
      <c r="L322" s="104"/>
      <c r="M322" s="104">
        <f t="shared" si="32"/>
        <v>0</v>
      </c>
      <c r="N322" s="197">
        <f t="shared" si="33"/>
        <v>0</v>
      </c>
    </row>
    <row r="323" spans="1:14" ht="157.5" hidden="1" outlineLevel="1" x14ac:dyDescent="0.25">
      <c r="A323" s="485">
        <f>'F4.2'!A323</f>
        <v>31.8</v>
      </c>
      <c r="B323" s="421" t="str">
        <f>'F4.2'!B323</f>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23" s="188">
        <f>'F4.2'!D323</f>
        <v>0</v>
      </c>
      <c r="D323" s="189" t="str">
        <f>IF('F4.2'!F323=0,"-",'F4.2'!F323)</f>
        <v>-</v>
      </c>
      <c r="E323" s="38">
        <f>'F4.2'!H323</f>
        <v>0</v>
      </c>
      <c r="F323" s="104">
        <f>'F4.2'!S323</f>
        <v>0</v>
      </c>
      <c r="G323" s="104">
        <f>'F4.2'!AS323</f>
        <v>0</v>
      </c>
      <c r="H323" s="104">
        <f t="shared" si="31"/>
        <v>0</v>
      </c>
      <c r="I323" s="104">
        <f>'F4.2'!U323</f>
        <v>0</v>
      </c>
      <c r="J323" s="104">
        <f>'F4.2'!AT323</f>
        <v>0</v>
      </c>
      <c r="K323" s="104"/>
      <c r="L323" s="104"/>
      <c r="M323" s="104">
        <f t="shared" si="32"/>
        <v>0</v>
      </c>
      <c r="N323" s="197">
        <f t="shared" si="33"/>
        <v>0</v>
      </c>
    </row>
    <row r="324" spans="1:14" ht="31.5" hidden="1" outlineLevel="1" x14ac:dyDescent="0.25">
      <c r="A324" s="369">
        <f>'F4.2'!A324</f>
        <v>32</v>
      </c>
      <c r="B324" s="369" t="str">
        <f>'F4.2'!B324</f>
        <v>DPR for Coal Handling Plant Performance Improvement Schemes -VII at 3x660MW KTPS ,Koradi.</v>
      </c>
      <c r="C324" s="188">
        <f>'F4.2'!D324</f>
        <v>0</v>
      </c>
      <c r="D324" s="189" t="str">
        <f>IF('F4.2'!F324=0,"-",'F4.2'!F324)</f>
        <v>-</v>
      </c>
      <c r="E324" s="38">
        <f>'F4.2'!H324</f>
        <v>0</v>
      </c>
      <c r="F324" s="104">
        <f>'F4.2'!S324</f>
        <v>0</v>
      </c>
      <c r="G324" s="104">
        <f>'F4.2'!AS324</f>
        <v>0</v>
      </c>
      <c r="H324" s="104">
        <f t="shared" si="31"/>
        <v>0</v>
      </c>
      <c r="I324" s="104">
        <f>'F4.2'!U324</f>
        <v>0</v>
      </c>
      <c r="J324" s="104">
        <f>'F4.2'!AT324</f>
        <v>0</v>
      </c>
      <c r="K324" s="104"/>
      <c r="L324" s="104"/>
      <c r="M324" s="104">
        <f t="shared" si="32"/>
        <v>0</v>
      </c>
      <c r="N324" s="197">
        <f t="shared" si="33"/>
        <v>0</v>
      </c>
    </row>
    <row r="325" spans="1:14" ht="173.25" hidden="1" outlineLevel="1" x14ac:dyDescent="0.25">
      <c r="A325" s="485">
        <f>'F4.2'!A325</f>
        <v>32.1</v>
      </c>
      <c r="B325" s="421" t="str">
        <f>'F4.2'!B325</f>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325" s="188">
        <f>'F4.2'!D325</f>
        <v>0</v>
      </c>
      <c r="D325" s="189" t="str">
        <f>IF('F4.2'!F325=0,"-",'F4.2'!F325)</f>
        <v>-</v>
      </c>
      <c r="E325" s="38">
        <f>'F4.2'!H325</f>
        <v>0</v>
      </c>
      <c r="F325" s="104">
        <f>'F4.2'!S325</f>
        <v>0</v>
      </c>
      <c r="G325" s="104">
        <f>'F4.2'!AS325</f>
        <v>0</v>
      </c>
      <c r="H325" s="104">
        <f t="shared" si="31"/>
        <v>0</v>
      </c>
      <c r="I325" s="104">
        <f>'F4.2'!U325</f>
        <v>0</v>
      </c>
      <c r="J325" s="104">
        <f>'F4.2'!AT325</f>
        <v>0</v>
      </c>
      <c r="K325" s="104"/>
      <c r="L325" s="104"/>
      <c r="M325" s="104">
        <f t="shared" si="32"/>
        <v>0</v>
      </c>
      <c r="N325" s="197">
        <f t="shared" si="33"/>
        <v>0</v>
      </c>
    </row>
    <row r="326" spans="1:14" ht="141.75" hidden="1" outlineLevel="1" x14ac:dyDescent="0.25">
      <c r="A326" s="485">
        <f>'F4.2'!A326</f>
        <v>32.200000000000003</v>
      </c>
      <c r="B326" s="421" t="str">
        <f>'F4.2'!B326</f>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326" s="188">
        <f>'F4.2'!D326</f>
        <v>0</v>
      </c>
      <c r="D326" s="189" t="str">
        <f>IF('F4.2'!F326=0,"-",'F4.2'!F326)</f>
        <v>-</v>
      </c>
      <c r="E326" s="38">
        <f>'F4.2'!H326</f>
        <v>0</v>
      </c>
      <c r="F326" s="104">
        <f>'F4.2'!S326</f>
        <v>0</v>
      </c>
      <c r="G326" s="104">
        <f>'F4.2'!AS326</f>
        <v>0</v>
      </c>
      <c r="H326" s="104">
        <f t="shared" si="31"/>
        <v>0</v>
      </c>
      <c r="I326" s="104">
        <f>'F4.2'!U326</f>
        <v>0</v>
      </c>
      <c r="J326" s="104">
        <f>'F4.2'!AT326</f>
        <v>0</v>
      </c>
      <c r="K326" s="104"/>
      <c r="L326" s="104"/>
      <c r="M326" s="104">
        <f t="shared" si="32"/>
        <v>0</v>
      </c>
      <c r="N326" s="197">
        <f t="shared" si="33"/>
        <v>0</v>
      </c>
    </row>
    <row r="327" spans="1:14" ht="157.5" hidden="1" outlineLevel="1" x14ac:dyDescent="0.25">
      <c r="A327" s="485">
        <f>'F4.2'!A327</f>
        <v>32.299999999999997</v>
      </c>
      <c r="B327" s="421" t="str">
        <f>'F4.2'!B327</f>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327" s="188">
        <f>'F4.2'!D327</f>
        <v>0</v>
      </c>
      <c r="D327" s="189" t="str">
        <f>IF('F4.2'!F327=0,"-",'F4.2'!F327)</f>
        <v>-</v>
      </c>
      <c r="E327" s="38">
        <f>'F4.2'!H327</f>
        <v>0</v>
      </c>
      <c r="F327" s="104">
        <f>'F4.2'!S327</f>
        <v>0</v>
      </c>
      <c r="G327" s="104">
        <f>'F4.2'!AS327</f>
        <v>0</v>
      </c>
      <c r="H327" s="104">
        <f t="shared" si="31"/>
        <v>0</v>
      </c>
      <c r="I327" s="104">
        <f>'F4.2'!U327</f>
        <v>0</v>
      </c>
      <c r="J327" s="104">
        <f>'F4.2'!AT327</f>
        <v>0</v>
      </c>
      <c r="K327" s="104"/>
      <c r="L327" s="104"/>
      <c r="M327" s="104">
        <f t="shared" si="32"/>
        <v>0</v>
      </c>
      <c r="N327" s="197">
        <f t="shared" si="33"/>
        <v>0</v>
      </c>
    </row>
    <row r="328" spans="1:14" ht="141.75" hidden="1" outlineLevel="1" x14ac:dyDescent="0.25">
      <c r="A328" s="485">
        <f>'F4.2'!A328</f>
        <v>32.4</v>
      </c>
      <c r="B328" s="421" t="str">
        <f>'F4.2'!B328</f>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328" s="188">
        <f>'F4.2'!D328</f>
        <v>0</v>
      </c>
      <c r="D328" s="189" t="str">
        <f>IF('F4.2'!F328=0,"-",'F4.2'!F328)</f>
        <v>-</v>
      </c>
      <c r="E328" s="38">
        <f>'F4.2'!H328</f>
        <v>0</v>
      </c>
      <c r="F328" s="104">
        <f>'F4.2'!S328</f>
        <v>0</v>
      </c>
      <c r="G328" s="104">
        <f>'F4.2'!AS328</f>
        <v>0</v>
      </c>
      <c r="H328" s="104">
        <f t="shared" si="31"/>
        <v>0</v>
      </c>
      <c r="I328" s="104">
        <f>'F4.2'!U328</f>
        <v>0</v>
      </c>
      <c r="J328" s="104">
        <f>'F4.2'!AT328</f>
        <v>0</v>
      </c>
      <c r="K328" s="104"/>
      <c r="L328" s="104"/>
      <c r="M328" s="104">
        <f t="shared" si="32"/>
        <v>0</v>
      </c>
      <c r="N328" s="197">
        <f t="shared" si="33"/>
        <v>0</v>
      </c>
    </row>
    <row r="329" spans="1:14" ht="141.75" hidden="1" outlineLevel="1" x14ac:dyDescent="0.25">
      <c r="A329" s="485">
        <f>'F4.2'!A329</f>
        <v>32.5</v>
      </c>
      <c r="B329" s="421" t="str">
        <f>'F4.2'!B329</f>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29" s="188">
        <f>'F4.2'!D329</f>
        <v>0</v>
      </c>
      <c r="D329" s="189" t="str">
        <f>IF('F4.2'!F329=0,"-",'F4.2'!F329)</f>
        <v>-</v>
      </c>
      <c r="E329" s="38">
        <f>'F4.2'!H329</f>
        <v>0</v>
      </c>
      <c r="F329" s="104">
        <f>'F4.2'!S329</f>
        <v>0</v>
      </c>
      <c r="G329" s="104">
        <f>'F4.2'!AS329</f>
        <v>0</v>
      </c>
      <c r="H329" s="104">
        <f t="shared" si="31"/>
        <v>0</v>
      </c>
      <c r="I329" s="104">
        <f>'F4.2'!U329</f>
        <v>0</v>
      </c>
      <c r="J329" s="104">
        <f>'F4.2'!AT329</f>
        <v>0</v>
      </c>
      <c r="K329" s="104"/>
      <c r="L329" s="104"/>
      <c r="M329" s="104">
        <f t="shared" si="32"/>
        <v>0</v>
      </c>
      <c r="N329" s="197">
        <f t="shared" si="33"/>
        <v>0</v>
      </c>
    </row>
    <row r="330" spans="1:14" ht="173.25" hidden="1" outlineLevel="1" x14ac:dyDescent="0.25">
      <c r="A330" s="485">
        <f>'F4.2'!A330</f>
        <v>32.6</v>
      </c>
      <c r="B330" s="421" t="str">
        <f>'F4.2'!B330</f>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330" s="188">
        <f>'F4.2'!D330</f>
        <v>0</v>
      </c>
      <c r="D330" s="189" t="str">
        <f>IF('F4.2'!F330=0,"-",'F4.2'!F330)</f>
        <v>-</v>
      </c>
      <c r="E330" s="38">
        <f>'F4.2'!H330</f>
        <v>0</v>
      </c>
      <c r="F330" s="104">
        <f>'F4.2'!S330</f>
        <v>0</v>
      </c>
      <c r="G330" s="104">
        <f>'F4.2'!AS330</f>
        <v>0</v>
      </c>
      <c r="H330" s="104">
        <f t="shared" si="31"/>
        <v>0</v>
      </c>
      <c r="I330" s="104">
        <f>'F4.2'!U330</f>
        <v>0</v>
      </c>
      <c r="J330" s="104">
        <f>'F4.2'!AT330</f>
        <v>0</v>
      </c>
      <c r="K330" s="104"/>
      <c r="L330" s="104"/>
      <c r="M330" s="104">
        <f t="shared" si="32"/>
        <v>0</v>
      </c>
      <c r="N330" s="197">
        <f t="shared" si="33"/>
        <v>0</v>
      </c>
    </row>
    <row r="331" spans="1:14" ht="31.5" hidden="1" outlineLevel="1" x14ac:dyDescent="0.25">
      <c r="A331" s="369">
        <f>'F4.2'!A331</f>
        <v>33</v>
      </c>
      <c r="B331" s="369" t="str">
        <f>'F4.2'!B331</f>
        <v>DPR for Coal Handling Plant Performance Improvement Schemes -VIII at 3x660MW KTPS ,Koradi.</v>
      </c>
      <c r="C331" s="188">
        <f>'F4.2'!D331</f>
        <v>0</v>
      </c>
      <c r="D331" s="189" t="str">
        <f>IF('F4.2'!F331=0,"-",'F4.2'!F331)</f>
        <v>-</v>
      </c>
      <c r="E331" s="38">
        <f>'F4.2'!H331</f>
        <v>0</v>
      </c>
      <c r="F331" s="104">
        <f>'F4.2'!S331</f>
        <v>0</v>
      </c>
      <c r="G331" s="104">
        <f>'F4.2'!AS331</f>
        <v>0</v>
      </c>
      <c r="H331" s="104">
        <f t="shared" si="31"/>
        <v>0</v>
      </c>
      <c r="I331" s="104">
        <f>'F4.2'!U331</f>
        <v>0</v>
      </c>
      <c r="J331" s="104">
        <f>'F4.2'!AT331</f>
        <v>0</v>
      </c>
      <c r="K331" s="104"/>
      <c r="L331" s="104"/>
      <c r="M331" s="104">
        <f t="shared" si="32"/>
        <v>0</v>
      </c>
      <c r="N331" s="197">
        <f t="shared" si="33"/>
        <v>0</v>
      </c>
    </row>
    <row r="332" spans="1:14" ht="63" hidden="1" outlineLevel="1" x14ac:dyDescent="0.25">
      <c r="A332" s="485">
        <f>'F4.2'!A332</f>
        <v>33.1</v>
      </c>
      <c r="B332" s="421" t="str">
        <f>'F4.2'!B332</f>
        <v xml:space="preserve">Scheme No. 1 : Performance Improvement of Unloading System Wagon Tipplers at CHP 3x660MW KTPS Koradi                                                                
  Estimated Cost : 3.6 Cr.                                                                                 
</v>
      </c>
      <c r="C332" s="188">
        <f>'F4.2'!D332</f>
        <v>0</v>
      </c>
      <c r="D332" s="189" t="str">
        <f>IF('F4.2'!F332=0,"-",'F4.2'!F332)</f>
        <v>-</v>
      </c>
      <c r="E332" s="38">
        <f>'F4.2'!H332</f>
        <v>0</v>
      </c>
      <c r="F332" s="104">
        <f>'F4.2'!S332</f>
        <v>0</v>
      </c>
      <c r="G332" s="104">
        <f>'F4.2'!AS332</f>
        <v>0</v>
      </c>
      <c r="H332" s="104">
        <f t="shared" si="31"/>
        <v>0</v>
      </c>
      <c r="I332" s="104">
        <f>'F4.2'!U332</f>
        <v>0</v>
      </c>
      <c r="J332" s="104">
        <f>'F4.2'!AT332</f>
        <v>0</v>
      </c>
      <c r="K332" s="104"/>
      <c r="L332" s="104"/>
      <c r="M332" s="104">
        <f t="shared" si="32"/>
        <v>0</v>
      </c>
      <c r="N332" s="197">
        <f t="shared" si="33"/>
        <v>0</v>
      </c>
    </row>
    <row r="333" spans="1:14" ht="157.5" hidden="1" outlineLevel="1" x14ac:dyDescent="0.25">
      <c r="A333" s="485">
        <f>'F4.2'!A333</f>
        <v>33.200000000000003</v>
      </c>
      <c r="B333" s="421" t="str">
        <f>'F4.2'!B333</f>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333" s="188">
        <f>'F4.2'!D333</f>
        <v>0</v>
      </c>
      <c r="D333" s="189" t="str">
        <f>IF('F4.2'!F333=0,"-",'F4.2'!F333)</f>
        <v>-</v>
      </c>
      <c r="E333" s="38">
        <f>'F4.2'!H333</f>
        <v>0</v>
      </c>
      <c r="F333" s="104">
        <f>'F4.2'!S333</f>
        <v>0</v>
      </c>
      <c r="G333" s="104">
        <f>'F4.2'!AS333</f>
        <v>0</v>
      </c>
      <c r="H333" s="104">
        <f t="shared" si="31"/>
        <v>0</v>
      </c>
      <c r="I333" s="104">
        <f>'F4.2'!U333</f>
        <v>0</v>
      </c>
      <c r="J333" s="104">
        <f>'F4.2'!AT333</f>
        <v>0</v>
      </c>
      <c r="K333" s="104"/>
      <c r="L333" s="104"/>
      <c r="M333" s="104">
        <f t="shared" si="32"/>
        <v>0</v>
      </c>
      <c r="N333" s="197">
        <f t="shared" si="33"/>
        <v>0</v>
      </c>
    </row>
    <row r="334" spans="1:14" ht="157.5" hidden="1" outlineLevel="1" x14ac:dyDescent="0.25">
      <c r="A334" s="485">
        <f>'F4.2'!A334</f>
        <v>33.299999999999997</v>
      </c>
      <c r="B334" s="421" t="str">
        <f>'F4.2'!B334</f>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34" s="188">
        <f>'F4.2'!D334</f>
        <v>0</v>
      </c>
      <c r="D334" s="189" t="str">
        <f>IF('F4.2'!F334=0,"-",'F4.2'!F334)</f>
        <v>-</v>
      </c>
      <c r="E334" s="38">
        <f>'F4.2'!H334</f>
        <v>0</v>
      </c>
      <c r="F334" s="104">
        <f>'F4.2'!S334</f>
        <v>0</v>
      </c>
      <c r="G334" s="104">
        <f>'F4.2'!AS334</f>
        <v>0</v>
      </c>
      <c r="H334" s="104">
        <f t="shared" si="31"/>
        <v>0</v>
      </c>
      <c r="I334" s="104">
        <f>'F4.2'!U334</f>
        <v>0</v>
      </c>
      <c r="J334" s="104">
        <f>'F4.2'!AT334</f>
        <v>0</v>
      </c>
      <c r="K334" s="104"/>
      <c r="L334" s="104"/>
      <c r="M334" s="104">
        <f t="shared" si="32"/>
        <v>0</v>
      </c>
      <c r="N334" s="197">
        <f t="shared" si="33"/>
        <v>0</v>
      </c>
    </row>
    <row r="335" spans="1:14" ht="157.5" hidden="1" outlineLevel="1" x14ac:dyDescent="0.25">
      <c r="A335" s="485">
        <f>'F4.2'!A335</f>
        <v>33.4</v>
      </c>
      <c r="B335" s="421" t="str">
        <f>'F4.2'!B335</f>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335" s="188">
        <f>'F4.2'!D335</f>
        <v>0</v>
      </c>
      <c r="D335" s="189" t="str">
        <f>IF('F4.2'!F335=0,"-",'F4.2'!F335)</f>
        <v>-</v>
      </c>
      <c r="E335" s="38">
        <f>'F4.2'!H335</f>
        <v>0</v>
      </c>
      <c r="F335" s="104">
        <f>'F4.2'!S335</f>
        <v>0</v>
      </c>
      <c r="G335" s="104">
        <f>'F4.2'!AS335</f>
        <v>0</v>
      </c>
      <c r="H335" s="104">
        <f t="shared" si="31"/>
        <v>0</v>
      </c>
      <c r="I335" s="104">
        <f>'F4.2'!U335</f>
        <v>0</v>
      </c>
      <c r="J335" s="104">
        <f>'F4.2'!AT335</f>
        <v>0</v>
      </c>
      <c r="K335" s="104"/>
      <c r="L335" s="104"/>
      <c r="M335" s="104">
        <f t="shared" si="32"/>
        <v>0</v>
      </c>
      <c r="N335" s="197">
        <f t="shared" si="33"/>
        <v>0</v>
      </c>
    </row>
    <row r="336" spans="1:14" ht="157.5" hidden="1" outlineLevel="1" x14ac:dyDescent="0.25">
      <c r="A336" s="485">
        <f>'F4.2'!A336</f>
        <v>33.5</v>
      </c>
      <c r="B336" s="421" t="str">
        <f>'F4.2'!B336</f>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336" s="188">
        <f>'F4.2'!D336</f>
        <v>0</v>
      </c>
      <c r="D336" s="189" t="str">
        <f>IF('F4.2'!F336=0,"-",'F4.2'!F336)</f>
        <v>-</v>
      </c>
      <c r="E336" s="38">
        <f>'F4.2'!H336</f>
        <v>0</v>
      </c>
      <c r="F336" s="104">
        <f>'F4.2'!S336</f>
        <v>0</v>
      </c>
      <c r="G336" s="104">
        <f>'F4.2'!AS336</f>
        <v>0</v>
      </c>
      <c r="H336" s="104">
        <f t="shared" si="31"/>
        <v>0</v>
      </c>
      <c r="I336" s="104">
        <f>'F4.2'!U336</f>
        <v>0</v>
      </c>
      <c r="J336" s="104">
        <f>'F4.2'!AT336</f>
        <v>0</v>
      </c>
      <c r="K336" s="104"/>
      <c r="L336" s="104"/>
      <c r="M336" s="104">
        <f t="shared" si="32"/>
        <v>0</v>
      </c>
      <c r="N336" s="197">
        <f t="shared" si="33"/>
        <v>0</v>
      </c>
    </row>
    <row r="337" spans="1:14" ht="189" hidden="1" outlineLevel="1" x14ac:dyDescent="0.25">
      <c r="A337" s="485">
        <f>'F4.2'!A337</f>
        <v>33.6</v>
      </c>
      <c r="B337" s="421" t="str">
        <f>'F4.2'!B337</f>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337" s="188">
        <f>'F4.2'!D337</f>
        <v>0</v>
      </c>
      <c r="D337" s="189" t="str">
        <f>IF('F4.2'!F337=0,"-",'F4.2'!F337)</f>
        <v>-</v>
      </c>
      <c r="E337" s="38">
        <f>'F4.2'!H337</f>
        <v>0</v>
      </c>
      <c r="F337" s="104">
        <f>'F4.2'!S337</f>
        <v>0</v>
      </c>
      <c r="G337" s="104">
        <f>'F4.2'!AS337</f>
        <v>0</v>
      </c>
      <c r="H337" s="104">
        <f t="shared" si="31"/>
        <v>0</v>
      </c>
      <c r="I337" s="104">
        <f>'F4.2'!U337</f>
        <v>0</v>
      </c>
      <c r="J337" s="104">
        <f>'F4.2'!AT337</f>
        <v>0</v>
      </c>
      <c r="K337" s="104"/>
      <c r="L337" s="104"/>
      <c r="M337" s="104">
        <f t="shared" si="32"/>
        <v>0</v>
      </c>
      <c r="N337" s="197">
        <f t="shared" si="33"/>
        <v>0</v>
      </c>
    </row>
    <row r="338" spans="1:14" ht="141.75" hidden="1" outlineLevel="1" x14ac:dyDescent="0.25">
      <c r="A338" s="485">
        <f>'F4.2'!A338</f>
        <v>33.700000000000003</v>
      </c>
      <c r="B338" s="421" t="str">
        <f>'F4.2'!B338</f>
        <v xml:space="preserve">Scheme No.  7 : Other Mislenious Schemes  at CHP 3x660MW KTPS Koradi                                                             
 A) Brief scope of work:   
Other Mislenious   works                                                                            Justification  
1. Increase in useful life of entire project/scheme/assets
2. Renovation and Modernisation for life extension of entire project.
</v>
      </c>
      <c r="C338" s="188">
        <f>'F4.2'!D338</f>
        <v>0</v>
      </c>
      <c r="D338" s="189" t="str">
        <f>IF('F4.2'!F338=0,"-",'F4.2'!F338)</f>
        <v>-</v>
      </c>
      <c r="E338" s="38">
        <f>'F4.2'!H338</f>
        <v>0</v>
      </c>
      <c r="F338" s="104">
        <f>'F4.2'!S338</f>
        <v>0</v>
      </c>
      <c r="G338" s="104">
        <f>'F4.2'!AS338</f>
        <v>0</v>
      </c>
      <c r="H338" s="104">
        <f t="shared" si="31"/>
        <v>0</v>
      </c>
      <c r="I338" s="104">
        <f>'F4.2'!U338</f>
        <v>0</v>
      </c>
      <c r="J338" s="104">
        <f>'F4.2'!AT338</f>
        <v>0</v>
      </c>
      <c r="K338" s="104"/>
      <c r="L338" s="104"/>
      <c r="M338" s="104">
        <f t="shared" si="32"/>
        <v>0</v>
      </c>
      <c r="N338" s="197">
        <f t="shared" si="33"/>
        <v>0</v>
      </c>
    </row>
    <row r="339" spans="1:14" ht="157.5" hidden="1" outlineLevel="1" x14ac:dyDescent="0.25">
      <c r="A339" s="485">
        <f>'F4.2'!A339</f>
        <v>33.799999999999997</v>
      </c>
      <c r="B339" s="421" t="str">
        <f>'F4.2'!B339</f>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39" s="188">
        <f>'F4.2'!D339</f>
        <v>0</v>
      </c>
      <c r="D339" s="189" t="str">
        <f>IF('F4.2'!F339=0,"-",'F4.2'!F339)</f>
        <v>-</v>
      </c>
      <c r="E339" s="38">
        <f>'F4.2'!H339</f>
        <v>0</v>
      </c>
      <c r="F339" s="104">
        <f>'F4.2'!S339</f>
        <v>0</v>
      </c>
      <c r="G339" s="104">
        <f>'F4.2'!AS339</f>
        <v>0</v>
      </c>
      <c r="H339" s="104">
        <f t="shared" si="31"/>
        <v>0</v>
      </c>
      <c r="I339" s="104">
        <f>'F4.2'!U339</f>
        <v>0</v>
      </c>
      <c r="J339" s="104">
        <f>'F4.2'!AT339</f>
        <v>0</v>
      </c>
      <c r="K339" s="104"/>
      <c r="L339" s="104"/>
      <c r="M339" s="104">
        <f t="shared" si="32"/>
        <v>0</v>
      </c>
      <c r="N339" s="197">
        <f t="shared" si="33"/>
        <v>0</v>
      </c>
    </row>
    <row r="340" spans="1:14" ht="141.75" hidden="1" outlineLevel="1" x14ac:dyDescent="0.25">
      <c r="A340" s="485">
        <f>'F4.2'!A340</f>
        <v>33.9</v>
      </c>
      <c r="B340" s="421" t="str">
        <f>'F4.2'!B340</f>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40" s="188">
        <f>'F4.2'!D340</f>
        <v>0</v>
      </c>
      <c r="D340" s="189" t="str">
        <f>IF('F4.2'!F340=0,"-",'F4.2'!F340)</f>
        <v>-</v>
      </c>
      <c r="E340" s="38">
        <f>'F4.2'!H340</f>
        <v>0</v>
      </c>
      <c r="F340" s="104">
        <f>'F4.2'!S340</f>
        <v>0</v>
      </c>
      <c r="G340" s="104">
        <f>'F4.2'!AS340</f>
        <v>0</v>
      </c>
      <c r="H340" s="104">
        <f t="shared" si="31"/>
        <v>0</v>
      </c>
      <c r="I340" s="104">
        <f>'F4.2'!U340</f>
        <v>0</v>
      </c>
      <c r="J340" s="104">
        <f>'F4.2'!AT340</f>
        <v>0</v>
      </c>
      <c r="K340" s="104"/>
      <c r="L340" s="104"/>
      <c r="M340" s="104">
        <f t="shared" si="32"/>
        <v>0</v>
      </c>
      <c r="N340" s="197">
        <f t="shared" si="33"/>
        <v>0</v>
      </c>
    </row>
    <row r="341" spans="1:14" ht="31.5" hidden="1" outlineLevel="1" x14ac:dyDescent="0.25">
      <c r="A341" s="369">
        <f>'F4.2'!A341</f>
        <v>34</v>
      </c>
      <c r="B341" s="369" t="str">
        <f>'F4.2'!B341</f>
        <v>DPR for Coal Handling Plant Performance Improvement Schemes -IX at 3x660MW KTPS ,Koradi.</v>
      </c>
      <c r="C341" s="188">
        <f>'F4.2'!D341</f>
        <v>0</v>
      </c>
      <c r="D341" s="189" t="str">
        <f>IF('F4.2'!F341=0,"-",'F4.2'!F341)</f>
        <v>-</v>
      </c>
      <c r="E341" s="38">
        <f>'F4.2'!H341</f>
        <v>0</v>
      </c>
      <c r="F341" s="104">
        <f>'F4.2'!S341</f>
        <v>0</v>
      </c>
      <c r="G341" s="104">
        <f>'F4.2'!AS341</f>
        <v>0</v>
      </c>
      <c r="H341" s="104">
        <f t="shared" si="31"/>
        <v>0</v>
      </c>
      <c r="I341" s="104">
        <f>'F4.2'!U341</f>
        <v>0</v>
      </c>
      <c r="J341" s="104">
        <f>'F4.2'!AT341</f>
        <v>0</v>
      </c>
      <c r="K341" s="104"/>
      <c r="L341" s="104"/>
      <c r="M341" s="104">
        <f t="shared" si="32"/>
        <v>0</v>
      </c>
      <c r="N341" s="197">
        <f t="shared" si="33"/>
        <v>0</v>
      </c>
    </row>
    <row r="342" spans="1:14" ht="157.5" hidden="1" outlineLevel="1" x14ac:dyDescent="0.25">
      <c r="A342" s="485">
        <f>'F4.2'!A342</f>
        <v>34.1</v>
      </c>
      <c r="B342" s="421" t="str">
        <f>'F4.2'!B342</f>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42" s="188">
        <f>'F4.2'!D342</f>
        <v>0</v>
      </c>
      <c r="D342" s="189" t="str">
        <f>IF('F4.2'!F342=0,"-",'F4.2'!F342)</f>
        <v>-</v>
      </c>
      <c r="E342" s="38">
        <f>'F4.2'!H342</f>
        <v>0</v>
      </c>
      <c r="F342" s="104">
        <f>'F4.2'!S342</f>
        <v>0</v>
      </c>
      <c r="G342" s="104">
        <f>'F4.2'!AS342</f>
        <v>0</v>
      </c>
      <c r="H342" s="104">
        <f t="shared" si="31"/>
        <v>0</v>
      </c>
      <c r="I342" s="104">
        <f>'F4.2'!U342</f>
        <v>0</v>
      </c>
      <c r="J342" s="104">
        <f>'F4.2'!AT342</f>
        <v>0</v>
      </c>
      <c r="K342" s="104"/>
      <c r="L342" s="104"/>
      <c r="M342" s="104">
        <f t="shared" si="32"/>
        <v>0</v>
      </c>
      <c r="N342" s="197">
        <f t="shared" si="33"/>
        <v>0</v>
      </c>
    </row>
    <row r="343" spans="1:14" ht="157.5" hidden="1" outlineLevel="1" x14ac:dyDescent="0.25">
      <c r="A343" s="485">
        <f>'F4.2'!A343</f>
        <v>34.200000000000003</v>
      </c>
      <c r="B343" s="421" t="str">
        <f>'F4.2'!B343</f>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43" s="188">
        <f>'F4.2'!D343</f>
        <v>0</v>
      </c>
      <c r="D343" s="189" t="str">
        <f>IF('F4.2'!F343=0,"-",'F4.2'!F343)</f>
        <v>-</v>
      </c>
      <c r="E343" s="38">
        <f>'F4.2'!H343</f>
        <v>0</v>
      </c>
      <c r="F343" s="104">
        <f>'F4.2'!S343</f>
        <v>0</v>
      </c>
      <c r="G343" s="104">
        <f>'F4.2'!AS343</f>
        <v>0</v>
      </c>
      <c r="H343" s="104">
        <f t="shared" si="31"/>
        <v>0</v>
      </c>
      <c r="I343" s="104">
        <f>'F4.2'!U343</f>
        <v>0</v>
      </c>
      <c r="J343" s="104">
        <f>'F4.2'!AT343</f>
        <v>0</v>
      </c>
      <c r="K343" s="104"/>
      <c r="L343" s="104"/>
      <c r="M343" s="104">
        <f t="shared" si="32"/>
        <v>0</v>
      </c>
      <c r="N343" s="197">
        <f t="shared" si="33"/>
        <v>0</v>
      </c>
    </row>
    <row r="344" spans="1:14" ht="141.75" hidden="1" outlineLevel="1" x14ac:dyDescent="0.25">
      <c r="A344" s="485">
        <f>'F4.2'!A344</f>
        <v>34.299999999999997</v>
      </c>
      <c r="B344" s="421" t="str">
        <f>'F4.2'!B344</f>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344" s="188">
        <f>'F4.2'!D344</f>
        <v>0</v>
      </c>
      <c r="D344" s="189" t="str">
        <f>IF('F4.2'!F344=0,"-",'F4.2'!F344)</f>
        <v>-</v>
      </c>
      <c r="E344" s="38">
        <f>'F4.2'!H344</f>
        <v>0</v>
      </c>
      <c r="F344" s="104">
        <f>'F4.2'!S344</f>
        <v>0</v>
      </c>
      <c r="G344" s="104">
        <f>'F4.2'!AS344</f>
        <v>0</v>
      </c>
      <c r="H344" s="104">
        <f t="shared" si="31"/>
        <v>0</v>
      </c>
      <c r="I344" s="104">
        <f>'F4.2'!U344</f>
        <v>0</v>
      </c>
      <c r="J344" s="104">
        <f>'F4.2'!AT344</f>
        <v>0</v>
      </c>
      <c r="K344" s="104"/>
      <c r="L344" s="104"/>
      <c r="M344" s="104">
        <f t="shared" si="32"/>
        <v>0</v>
      </c>
      <c r="N344" s="197">
        <f t="shared" si="33"/>
        <v>0</v>
      </c>
    </row>
    <row r="345" spans="1:14" ht="141.75" hidden="1" outlineLevel="1" x14ac:dyDescent="0.25">
      <c r="A345" s="485">
        <f>'F4.2'!A345</f>
        <v>34.4</v>
      </c>
      <c r="B345" s="421" t="str">
        <f>'F4.2'!B345</f>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45" s="188">
        <f>'F4.2'!D345</f>
        <v>0</v>
      </c>
      <c r="D345" s="189" t="str">
        <f>IF('F4.2'!F345=0,"-",'F4.2'!F345)</f>
        <v>-</v>
      </c>
      <c r="E345" s="38">
        <f>'F4.2'!H345</f>
        <v>0</v>
      </c>
      <c r="F345" s="104">
        <f>'F4.2'!S345</f>
        <v>0</v>
      </c>
      <c r="G345" s="104">
        <f>'F4.2'!AS345</f>
        <v>0</v>
      </c>
      <c r="H345" s="104">
        <f t="shared" si="31"/>
        <v>0</v>
      </c>
      <c r="I345" s="104">
        <f>'F4.2'!U345</f>
        <v>0</v>
      </c>
      <c r="J345" s="104">
        <f>'F4.2'!AT345</f>
        <v>0</v>
      </c>
      <c r="K345" s="104"/>
      <c r="L345" s="104"/>
      <c r="M345" s="104">
        <f t="shared" si="32"/>
        <v>0</v>
      </c>
      <c r="N345" s="197">
        <f t="shared" si="33"/>
        <v>0</v>
      </c>
    </row>
    <row r="346" spans="1:14" ht="173.25" hidden="1" outlineLevel="1" x14ac:dyDescent="0.25">
      <c r="A346" s="485">
        <f>'F4.2'!A346</f>
        <v>34.5</v>
      </c>
      <c r="B346" s="421" t="str">
        <f>'F4.2'!B346</f>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346" s="188">
        <f>'F4.2'!D346</f>
        <v>0</v>
      </c>
      <c r="D346" s="189" t="str">
        <f>IF('F4.2'!F346=0,"-",'F4.2'!F346)</f>
        <v>-</v>
      </c>
      <c r="E346" s="38">
        <f>'F4.2'!H346</f>
        <v>0</v>
      </c>
      <c r="F346" s="104">
        <f>'F4.2'!S346</f>
        <v>0</v>
      </c>
      <c r="G346" s="104">
        <f>'F4.2'!AS346</f>
        <v>0</v>
      </c>
      <c r="H346" s="104">
        <f t="shared" si="31"/>
        <v>0</v>
      </c>
      <c r="I346" s="104">
        <f>'F4.2'!U346</f>
        <v>0</v>
      </c>
      <c r="J346" s="104">
        <f>'F4.2'!AT346</f>
        <v>0</v>
      </c>
      <c r="K346" s="104"/>
      <c r="L346" s="104"/>
      <c r="M346" s="104">
        <f t="shared" si="32"/>
        <v>0</v>
      </c>
      <c r="N346" s="197">
        <f t="shared" si="33"/>
        <v>0</v>
      </c>
    </row>
    <row r="347" spans="1:14" ht="47.25" hidden="1" outlineLevel="1" x14ac:dyDescent="0.25">
      <c r="A347" s="369">
        <f>'F4.2'!A347</f>
        <v>35</v>
      </c>
      <c r="B347" s="369" t="str">
        <f>'F4.2'!B347</f>
        <v>Design &amp; engineering, procurement, supply, installation &amp; commissioning of Ozone Generator system of capacity 45.0 Kg/hr for CW system</v>
      </c>
      <c r="C347" s="188">
        <f>'F4.2'!D347</f>
        <v>0</v>
      </c>
      <c r="D347" s="189" t="str">
        <f>IF('F4.2'!F347=0,"-",'F4.2'!F347)</f>
        <v>-</v>
      </c>
      <c r="E347" s="38">
        <f>'F4.2'!H347</f>
        <v>0</v>
      </c>
      <c r="F347" s="104">
        <f>'F4.2'!S347</f>
        <v>0</v>
      </c>
      <c r="G347" s="104">
        <f>'F4.2'!AS347</f>
        <v>0</v>
      </c>
      <c r="H347" s="104">
        <f t="shared" si="31"/>
        <v>0</v>
      </c>
      <c r="I347" s="104">
        <f>'F4.2'!U347</f>
        <v>0</v>
      </c>
      <c r="J347" s="104">
        <f>'F4.2'!AT347</f>
        <v>0</v>
      </c>
      <c r="K347" s="104"/>
      <c r="L347" s="104"/>
      <c r="M347" s="104">
        <f t="shared" si="32"/>
        <v>0</v>
      </c>
      <c r="N347" s="197">
        <f t="shared" si="33"/>
        <v>0</v>
      </c>
    </row>
    <row r="348" spans="1:14" ht="47.25" hidden="1" outlineLevel="1" x14ac:dyDescent="0.25">
      <c r="A348" s="485">
        <f>'F4.2'!A348</f>
        <v>35.1</v>
      </c>
      <c r="B348" s="421" t="str">
        <f>'F4.2'!B348</f>
        <v>Scheme1:Design &amp; engineering, procurement, supply, installation &amp; commissioning of Ozone Generator system of capacity 45.0 Kg/hr for CW system</v>
      </c>
      <c r="C348" s="188">
        <f>'F4.2'!D348</f>
        <v>0</v>
      </c>
      <c r="D348" s="189" t="str">
        <f>IF('F4.2'!F348=0,"-",'F4.2'!F348)</f>
        <v>-</v>
      </c>
      <c r="E348" s="38">
        <f>'F4.2'!H348</f>
        <v>0</v>
      </c>
      <c r="F348" s="104">
        <f>'F4.2'!S348</f>
        <v>0</v>
      </c>
      <c r="G348" s="104">
        <f>'F4.2'!AS348</f>
        <v>0</v>
      </c>
      <c r="H348" s="104">
        <f t="shared" si="31"/>
        <v>0</v>
      </c>
      <c r="I348" s="104">
        <f>'F4.2'!U348</f>
        <v>0</v>
      </c>
      <c r="J348" s="104">
        <f>'F4.2'!AT348</f>
        <v>0</v>
      </c>
      <c r="K348" s="104"/>
      <c r="L348" s="104"/>
      <c r="M348" s="104">
        <f t="shared" si="32"/>
        <v>0</v>
      </c>
      <c r="N348" s="197">
        <f t="shared" si="33"/>
        <v>0</v>
      </c>
    </row>
    <row r="349" spans="1:14" ht="15.75" hidden="1" outlineLevel="1" x14ac:dyDescent="0.25">
      <c r="A349" s="369">
        <f>'F4.2'!A349</f>
        <v>36</v>
      </c>
      <c r="B349" s="369" t="str">
        <f>'F4.2'!B349</f>
        <v>Pipeline expansion to improve dry ash evacuation system</v>
      </c>
      <c r="C349" s="188">
        <f>'F4.2'!D349</f>
        <v>0</v>
      </c>
      <c r="D349" s="189" t="str">
        <f>IF('F4.2'!F349=0,"-",'F4.2'!F349)</f>
        <v>-</v>
      </c>
      <c r="E349" s="38">
        <f>'F4.2'!H349</f>
        <v>0</v>
      </c>
      <c r="F349" s="104">
        <f>'F4.2'!S349</f>
        <v>0</v>
      </c>
      <c r="G349" s="104">
        <f>'F4.2'!AS349</f>
        <v>0</v>
      </c>
      <c r="H349" s="104">
        <f t="shared" si="31"/>
        <v>0</v>
      </c>
      <c r="I349" s="104">
        <f>'F4.2'!U349</f>
        <v>0</v>
      </c>
      <c r="J349" s="104">
        <f>'F4.2'!AT349</f>
        <v>0</v>
      </c>
      <c r="K349" s="104"/>
      <c r="L349" s="104"/>
      <c r="M349" s="104">
        <f t="shared" si="32"/>
        <v>0</v>
      </c>
      <c r="N349" s="197">
        <f t="shared" si="33"/>
        <v>0</v>
      </c>
    </row>
    <row r="350" spans="1:14" ht="47.25" hidden="1" outlineLevel="1" x14ac:dyDescent="0.25">
      <c r="A350" s="485">
        <f>'F4.2'!A350</f>
        <v>36.1</v>
      </c>
      <c r="B350" s="417" t="str">
        <f>'F4.2'!B350</f>
        <v>Scheme1: Pipeline expansion to improve dry ash evacuation system along with target box modification and also to erect &amp; commission dry ash evacuation directly to remote silo.</v>
      </c>
      <c r="C350" s="188">
        <f>'F4.2'!D350</f>
        <v>0</v>
      </c>
      <c r="D350" s="189" t="str">
        <f>IF('F4.2'!F350=0,"-",'F4.2'!F350)</f>
        <v>-</v>
      </c>
      <c r="E350" s="38">
        <f>'F4.2'!H350</f>
        <v>0</v>
      </c>
      <c r="F350" s="104">
        <f>'F4.2'!S350</f>
        <v>0</v>
      </c>
      <c r="G350" s="104">
        <f>'F4.2'!AS350</f>
        <v>0</v>
      </c>
      <c r="H350" s="104">
        <f t="shared" si="31"/>
        <v>0</v>
      </c>
      <c r="I350" s="104">
        <f>'F4.2'!U350</f>
        <v>0</v>
      </c>
      <c r="J350" s="104">
        <f>'F4.2'!AT350</f>
        <v>0</v>
      </c>
      <c r="K350" s="104"/>
      <c r="L350" s="104"/>
      <c r="M350" s="104">
        <f t="shared" si="32"/>
        <v>0</v>
      </c>
      <c r="N350" s="197">
        <f t="shared" si="33"/>
        <v>0</v>
      </c>
    </row>
    <row r="351" spans="1:14" ht="15.75" hidden="1" outlineLevel="1" x14ac:dyDescent="0.25">
      <c r="A351" s="369">
        <f>'F4.2'!A351</f>
        <v>37</v>
      </c>
      <c r="B351" s="369" t="str">
        <f>'F4.2'!B351</f>
        <v>Modification at intermediate silo and HCSD system</v>
      </c>
      <c r="C351" s="188">
        <f>'F4.2'!D351</f>
        <v>0</v>
      </c>
      <c r="D351" s="189" t="str">
        <f>IF('F4.2'!F351=0,"-",'F4.2'!F351)</f>
        <v>-</v>
      </c>
      <c r="E351" s="38">
        <f>'F4.2'!H351</f>
        <v>0</v>
      </c>
      <c r="F351" s="104">
        <f>'F4.2'!S351</f>
        <v>0</v>
      </c>
      <c r="G351" s="104">
        <f>'F4.2'!AS351</f>
        <v>0</v>
      </c>
      <c r="H351" s="104">
        <f t="shared" si="31"/>
        <v>0</v>
      </c>
      <c r="I351" s="104">
        <f>'F4.2'!U351</f>
        <v>0</v>
      </c>
      <c r="J351" s="104">
        <f>'F4.2'!AT351</f>
        <v>0</v>
      </c>
      <c r="K351" s="104"/>
      <c r="L351" s="104"/>
      <c r="M351" s="104">
        <f t="shared" si="32"/>
        <v>0</v>
      </c>
      <c r="N351" s="197">
        <f t="shared" si="33"/>
        <v>0</v>
      </c>
    </row>
    <row r="352" spans="1:14" ht="15.75" hidden="1" outlineLevel="1" x14ac:dyDescent="0.25">
      <c r="A352" s="485">
        <f>'F4.2'!A352</f>
        <v>37.1</v>
      </c>
      <c r="B352" s="417" t="str">
        <f>'F4.2'!B352</f>
        <v>Scheme1: Additional charge pump.</v>
      </c>
      <c r="C352" s="188">
        <f>'F4.2'!D352</f>
        <v>0</v>
      </c>
      <c r="D352" s="189" t="str">
        <f>IF('F4.2'!F352=0,"-",'F4.2'!F352)</f>
        <v>-</v>
      </c>
      <c r="E352" s="38">
        <f>'F4.2'!H352</f>
        <v>0</v>
      </c>
      <c r="F352" s="104">
        <f>'F4.2'!S352</f>
        <v>0</v>
      </c>
      <c r="G352" s="104">
        <f>'F4.2'!AS352</f>
        <v>0</v>
      </c>
      <c r="H352" s="104">
        <f t="shared" si="31"/>
        <v>0</v>
      </c>
      <c r="I352" s="104">
        <f>'F4.2'!U352</f>
        <v>0</v>
      </c>
      <c r="J352" s="104">
        <f>'F4.2'!AT352</f>
        <v>0</v>
      </c>
      <c r="K352" s="104"/>
      <c r="L352" s="104"/>
      <c r="M352" s="104">
        <f t="shared" si="32"/>
        <v>0</v>
      </c>
      <c r="N352" s="197">
        <f t="shared" si="33"/>
        <v>0</v>
      </c>
    </row>
    <row r="353" spans="1:14" ht="15.75" hidden="1" outlineLevel="1" x14ac:dyDescent="0.25">
      <c r="A353" s="485">
        <f>'F4.2'!A353</f>
        <v>37.200000000000003</v>
      </c>
      <c r="B353" s="417" t="str">
        <f>'F4.2'!B353</f>
        <v>Scheme 2: Supply &amp; Installation Air washery at silo top.</v>
      </c>
      <c r="C353" s="188">
        <f>'F4.2'!D353</f>
        <v>0</v>
      </c>
      <c r="D353" s="189" t="str">
        <f>IF('F4.2'!F353=0,"-",'F4.2'!F353)</f>
        <v>-</v>
      </c>
      <c r="E353" s="38">
        <f>'F4.2'!H353</f>
        <v>0</v>
      </c>
      <c r="F353" s="104">
        <f>'F4.2'!S353</f>
        <v>0</v>
      </c>
      <c r="G353" s="104">
        <f>'F4.2'!AS353</f>
        <v>0</v>
      </c>
      <c r="H353" s="104">
        <f t="shared" si="31"/>
        <v>0</v>
      </c>
      <c r="I353" s="104">
        <f>'F4.2'!U353</f>
        <v>0</v>
      </c>
      <c r="J353" s="104">
        <f>'F4.2'!AT353</f>
        <v>0</v>
      </c>
      <c r="K353" s="104"/>
      <c r="L353" s="104"/>
      <c r="M353" s="104">
        <f t="shared" si="32"/>
        <v>0</v>
      </c>
      <c r="N353" s="197">
        <f t="shared" si="33"/>
        <v>0</v>
      </c>
    </row>
    <row r="354" spans="1:14" ht="15.75" hidden="1" outlineLevel="1" x14ac:dyDescent="0.25">
      <c r="A354" s="485">
        <f>'F4.2'!A354</f>
        <v>37.299999999999997</v>
      </c>
      <c r="B354" s="417" t="str">
        <f>'F4.2'!B354</f>
        <v>Scheme 3: Shed above silo top.</v>
      </c>
      <c r="C354" s="188">
        <f>'F4.2'!D354</f>
        <v>0</v>
      </c>
      <c r="D354" s="189" t="str">
        <f>IF('F4.2'!F354=0,"-",'F4.2'!F354)</f>
        <v>-</v>
      </c>
      <c r="E354" s="38">
        <f>'F4.2'!H354</f>
        <v>0</v>
      </c>
      <c r="F354" s="104">
        <f>'F4.2'!S354</f>
        <v>0</v>
      </c>
      <c r="G354" s="104">
        <f>'F4.2'!AS354</f>
        <v>0</v>
      </c>
      <c r="H354" s="104">
        <f t="shared" si="31"/>
        <v>0</v>
      </c>
      <c r="I354" s="104">
        <f>'F4.2'!U354</f>
        <v>0</v>
      </c>
      <c r="J354" s="104">
        <f>'F4.2'!AT354</f>
        <v>0</v>
      </c>
      <c r="K354" s="104"/>
      <c r="L354" s="104"/>
      <c r="M354" s="104">
        <f t="shared" si="32"/>
        <v>0</v>
      </c>
      <c r="N354" s="197">
        <f t="shared" si="33"/>
        <v>0</v>
      </c>
    </row>
    <row r="355" spans="1:14" ht="31.5" hidden="1" outlineLevel="1" x14ac:dyDescent="0.25">
      <c r="A355" s="485">
        <f>'F4.2'!A355</f>
        <v>37.4</v>
      </c>
      <c r="B355" s="417" t="str">
        <f>'F4.2'!B355</f>
        <v>Scheme 4: Supply &amp; Installation Construction of platform at pipe rack up to Remote silo.</v>
      </c>
      <c r="C355" s="188">
        <f>'F4.2'!D355</f>
        <v>0</v>
      </c>
      <c r="D355" s="189" t="str">
        <f>IF('F4.2'!F355=0,"-",'F4.2'!F355)</f>
        <v>-</v>
      </c>
      <c r="E355" s="38">
        <f>'F4.2'!H355</f>
        <v>0</v>
      </c>
      <c r="F355" s="104">
        <f>'F4.2'!S355</f>
        <v>0</v>
      </c>
      <c r="G355" s="104">
        <f>'F4.2'!AS355</f>
        <v>0</v>
      </c>
      <c r="H355" s="104">
        <f t="shared" si="31"/>
        <v>0</v>
      </c>
      <c r="I355" s="104">
        <f>'F4.2'!U355</f>
        <v>0</v>
      </c>
      <c r="J355" s="104">
        <f>'F4.2'!AT355</f>
        <v>0</v>
      </c>
      <c r="K355" s="104"/>
      <c r="L355" s="104"/>
      <c r="M355" s="104">
        <f t="shared" si="32"/>
        <v>0</v>
      </c>
      <c r="N355" s="197">
        <f t="shared" si="33"/>
        <v>0</v>
      </c>
    </row>
    <row r="356" spans="1:14" ht="15.75" hidden="1" outlineLevel="1" x14ac:dyDescent="0.25">
      <c r="A356" s="485">
        <f>'F4.2'!A356</f>
        <v>37.5</v>
      </c>
      <c r="B356" s="417" t="str">
        <f>'F4.2'!B356</f>
        <v>Scheme 5: Shifting of pipeline above pipe rack.</v>
      </c>
      <c r="C356" s="188">
        <f>'F4.2'!D356</f>
        <v>0</v>
      </c>
      <c r="D356" s="189" t="str">
        <f>IF('F4.2'!F356=0,"-",'F4.2'!F356)</f>
        <v>-</v>
      </c>
      <c r="E356" s="38">
        <f>'F4.2'!H356</f>
        <v>0</v>
      </c>
      <c r="F356" s="104">
        <f>'F4.2'!S356</f>
        <v>0</v>
      </c>
      <c r="G356" s="104">
        <f>'F4.2'!AS356</f>
        <v>0</v>
      </c>
      <c r="H356" s="104">
        <f t="shared" si="31"/>
        <v>0</v>
      </c>
      <c r="I356" s="104">
        <f>'F4.2'!U356</f>
        <v>0</v>
      </c>
      <c r="J356" s="104">
        <f>'F4.2'!AT356</f>
        <v>0</v>
      </c>
      <c r="K356" s="104"/>
      <c r="L356" s="104"/>
      <c r="M356" s="104">
        <f t="shared" si="32"/>
        <v>0</v>
      </c>
      <c r="N356" s="197">
        <f t="shared" si="33"/>
        <v>0</v>
      </c>
    </row>
    <row r="357" spans="1:14" ht="15.75" hidden="1" outlineLevel="1" x14ac:dyDescent="0.25">
      <c r="A357" s="485">
        <f>'F4.2'!A357</f>
        <v>37.6</v>
      </c>
      <c r="B357" s="417" t="str">
        <f>'F4.2'!B357</f>
        <v>Scheme 6: Supply &amp; Installation ART sub assemblies.</v>
      </c>
      <c r="C357" s="188">
        <f>'F4.2'!D357</f>
        <v>0</v>
      </c>
      <c r="D357" s="189" t="str">
        <f>IF('F4.2'!F357=0,"-",'F4.2'!F357)</f>
        <v>-</v>
      </c>
      <c r="E357" s="38">
        <f>'F4.2'!H357</f>
        <v>0</v>
      </c>
      <c r="F357" s="104">
        <f>'F4.2'!S357</f>
        <v>0</v>
      </c>
      <c r="G357" s="104">
        <f>'F4.2'!AS357</f>
        <v>0</v>
      </c>
      <c r="H357" s="104">
        <f t="shared" si="31"/>
        <v>0</v>
      </c>
      <c r="I357" s="104">
        <f>'F4.2'!U357</f>
        <v>0</v>
      </c>
      <c r="J357" s="104">
        <f>'F4.2'!AT357</f>
        <v>0</v>
      </c>
      <c r="K357" s="104"/>
      <c r="L357" s="104"/>
      <c r="M357" s="104">
        <f t="shared" si="32"/>
        <v>0</v>
      </c>
      <c r="N357" s="197">
        <f t="shared" si="33"/>
        <v>0</v>
      </c>
    </row>
    <row r="358" spans="1:14" ht="15.75" hidden="1" outlineLevel="1" x14ac:dyDescent="0.25">
      <c r="A358" s="369">
        <f>'F4.2'!A358</f>
        <v>38</v>
      </c>
      <c r="B358" s="369" t="str">
        <f>'F4.2'!B358</f>
        <v>ESP field strengthening at U#8</v>
      </c>
      <c r="C358" s="188">
        <f>'F4.2'!D358</f>
        <v>0</v>
      </c>
      <c r="D358" s="189" t="str">
        <f>IF('F4.2'!F358=0,"-",'F4.2'!F358)</f>
        <v>-</v>
      </c>
      <c r="E358" s="38">
        <f>'F4.2'!H358</f>
        <v>0</v>
      </c>
      <c r="F358" s="104">
        <f>'F4.2'!S358</f>
        <v>0</v>
      </c>
      <c r="G358" s="104">
        <f>'F4.2'!AS358</f>
        <v>0</v>
      </c>
      <c r="H358" s="104">
        <f t="shared" si="31"/>
        <v>0</v>
      </c>
      <c r="I358" s="104">
        <f>'F4.2'!U358</f>
        <v>0</v>
      </c>
      <c r="J358" s="104">
        <f>'F4.2'!AT358</f>
        <v>0</v>
      </c>
      <c r="K358" s="104"/>
      <c r="L358" s="104"/>
      <c r="M358" s="104">
        <f t="shared" si="32"/>
        <v>0</v>
      </c>
      <c r="N358" s="197">
        <f t="shared" si="33"/>
        <v>0</v>
      </c>
    </row>
    <row r="359" spans="1:14" ht="15.75" hidden="1" outlineLevel="1" x14ac:dyDescent="0.25">
      <c r="A359" s="485">
        <f>'F4.2'!A359</f>
        <v>38.1</v>
      </c>
      <c r="B359" s="417" t="str">
        <f>'F4.2'!B359</f>
        <v>Scheme1: ESP field strengthening at U#8</v>
      </c>
      <c r="C359" s="188">
        <f>'F4.2'!D359</f>
        <v>0</v>
      </c>
      <c r="D359" s="189" t="str">
        <f>IF('F4.2'!F359=0,"-",'F4.2'!F359)</f>
        <v>-</v>
      </c>
      <c r="E359" s="38">
        <f>'F4.2'!H359</f>
        <v>0</v>
      </c>
      <c r="F359" s="104">
        <f>'F4.2'!S359</f>
        <v>0</v>
      </c>
      <c r="G359" s="104">
        <f>'F4.2'!AS359</f>
        <v>0</v>
      </c>
      <c r="H359" s="104">
        <f t="shared" si="31"/>
        <v>0</v>
      </c>
      <c r="I359" s="104">
        <f>'F4.2'!U359</f>
        <v>0</v>
      </c>
      <c r="J359" s="104">
        <f>'F4.2'!AT359</f>
        <v>0</v>
      </c>
      <c r="K359" s="104"/>
      <c r="L359" s="104"/>
      <c r="M359" s="104">
        <f t="shared" si="32"/>
        <v>0</v>
      </c>
      <c r="N359" s="197">
        <f t="shared" si="33"/>
        <v>0</v>
      </c>
    </row>
    <row r="360" spans="1:14" ht="31.5" hidden="1" outlineLevel="1" x14ac:dyDescent="0.25">
      <c r="A360" s="369">
        <f>'F4.2'!A360</f>
        <v>39</v>
      </c>
      <c r="B360" s="369" t="str">
        <f>'F4.2'!B360</f>
        <v>Procurement of various pumps for AHP performance improvement</v>
      </c>
      <c r="C360" s="188">
        <f>'F4.2'!D360</f>
        <v>0</v>
      </c>
      <c r="D360" s="189" t="str">
        <f>IF('F4.2'!F360=0,"-",'F4.2'!F360)</f>
        <v>-</v>
      </c>
      <c r="E360" s="38">
        <f>'F4.2'!H360</f>
        <v>0</v>
      </c>
      <c r="F360" s="104">
        <f>'F4.2'!S360</f>
        <v>0</v>
      </c>
      <c r="G360" s="104">
        <f>'F4.2'!AS360</f>
        <v>0</v>
      </c>
      <c r="H360" s="104">
        <f t="shared" si="31"/>
        <v>0</v>
      </c>
      <c r="I360" s="104">
        <f>'F4.2'!U360</f>
        <v>0</v>
      </c>
      <c r="J360" s="104">
        <f>'F4.2'!AT360</f>
        <v>0</v>
      </c>
      <c r="K360" s="104"/>
      <c r="L360" s="104"/>
      <c r="M360" s="104">
        <f t="shared" si="32"/>
        <v>0</v>
      </c>
      <c r="N360" s="197">
        <f t="shared" si="33"/>
        <v>0</v>
      </c>
    </row>
    <row r="361" spans="1:14" ht="31.5" hidden="1" outlineLevel="1" x14ac:dyDescent="0.25">
      <c r="A361" s="485">
        <f>'F4.2'!A361</f>
        <v>39.1</v>
      </c>
      <c r="B361" s="417" t="str">
        <f>'F4.2'!B361</f>
        <v>Scheme1: Procurement of various pumps for AHP performance improvement.</v>
      </c>
      <c r="C361" s="188">
        <f>'F4.2'!D361</f>
        <v>0</v>
      </c>
      <c r="D361" s="189" t="str">
        <f>IF('F4.2'!F361=0,"-",'F4.2'!F361)</f>
        <v>-</v>
      </c>
      <c r="E361" s="38">
        <f>'F4.2'!H361</f>
        <v>0</v>
      </c>
      <c r="F361" s="104">
        <f>'F4.2'!S361</f>
        <v>0</v>
      </c>
      <c r="G361" s="104">
        <f>'F4.2'!AS361</f>
        <v>0</v>
      </c>
      <c r="H361" s="104">
        <f t="shared" si="31"/>
        <v>0</v>
      </c>
      <c r="I361" s="104">
        <f>'F4.2'!U361</f>
        <v>0</v>
      </c>
      <c r="J361" s="104">
        <f>'F4.2'!AT361</f>
        <v>0</v>
      </c>
      <c r="K361" s="104"/>
      <c r="L361" s="104"/>
      <c r="M361" s="104">
        <f t="shared" si="32"/>
        <v>0</v>
      </c>
      <c r="N361" s="197">
        <f t="shared" si="33"/>
        <v>0</v>
      </c>
    </row>
    <row r="362" spans="1:14" ht="31.5" hidden="1" outlineLevel="1" x14ac:dyDescent="0.25">
      <c r="A362" s="369">
        <f>'F4.2'!A362</f>
        <v>40</v>
      </c>
      <c r="B362" s="369" t="str">
        <f>'F4.2'!B362</f>
        <v>Modification in Dry Ash Evacuation System D/V Assemblies &amp; allied equipments to improve performance</v>
      </c>
      <c r="C362" s="188">
        <f>'F4.2'!D362</f>
        <v>0</v>
      </c>
      <c r="D362" s="189" t="str">
        <f>IF('F4.2'!F362=0,"-",'F4.2'!F362)</f>
        <v>-</v>
      </c>
      <c r="E362" s="38">
        <f>'F4.2'!H362</f>
        <v>0</v>
      </c>
      <c r="F362" s="104">
        <f>'F4.2'!S362</f>
        <v>0</v>
      </c>
      <c r="G362" s="104">
        <f>'F4.2'!AS362</f>
        <v>0</v>
      </c>
      <c r="H362" s="104">
        <f t="shared" si="31"/>
        <v>0</v>
      </c>
      <c r="I362" s="104">
        <f>'F4.2'!U362</f>
        <v>0</v>
      </c>
      <c r="J362" s="104">
        <f>'F4.2'!AT362</f>
        <v>0</v>
      </c>
      <c r="K362" s="104"/>
      <c r="L362" s="104"/>
      <c r="M362" s="104">
        <f t="shared" si="32"/>
        <v>0</v>
      </c>
      <c r="N362" s="197">
        <f t="shared" si="33"/>
        <v>0</v>
      </c>
    </row>
    <row r="363" spans="1:14" ht="31.5" hidden="1" outlineLevel="1" x14ac:dyDescent="0.25">
      <c r="A363" s="485">
        <f>'F4.2'!A363</f>
        <v>40.1</v>
      </c>
      <c r="B363" s="417" t="str">
        <f>'F4.2'!B363</f>
        <v>Scheme1: Procurement of D/V Assemblies &amp; allied equipments to improve performance.</v>
      </c>
      <c r="C363" s="188">
        <f>'F4.2'!D363</f>
        <v>0</v>
      </c>
      <c r="D363" s="189" t="str">
        <f>IF('F4.2'!F363=0,"-",'F4.2'!F363)</f>
        <v>-</v>
      </c>
      <c r="E363" s="38">
        <f>'F4.2'!H363</f>
        <v>0</v>
      </c>
      <c r="F363" s="104">
        <f>'F4.2'!S363</f>
        <v>0</v>
      </c>
      <c r="G363" s="104">
        <f>'F4.2'!AS363</f>
        <v>0</v>
      </c>
      <c r="H363" s="104">
        <f t="shared" si="31"/>
        <v>0</v>
      </c>
      <c r="I363" s="104">
        <f>'F4.2'!U363</f>
        <v>0</v>
      </c>
      <c r="J363" s="104">
        <f>'F4.2'!AT363</f>
        <v>0</v>
      </c>
      <c r="K363" s="104"/>
      <c r="L363" s="104"/>
      <c r="M363" s="104">
        <f t="shared" si="32"/>
        <v>0</v>
      </c>
      <c r="N363" s="197">
        <f t="shared" si="33"/>
        <v>0</v>
      </c>
    </row>
    <row r="364" spans="1:14" ht="31.5" hidden="1" outlineLevel="1" x14ac:dyDescent="0.25">
      <c r="A364" s="369">
        <f>'F4.2'!A364</f>
        <v>41</v>
      </c>
      <c r="B364" s="369" t="str">
        <f>'F4.2'!B364</f>
        <v>Additional IAC house for Intermediate silo and Remote silo along with erection of S.S. Pipeline</v>
      </c>
      <c r="C364" s="188">
        <f>'F4.2'!D364</f>
        <v>0</v>
      </c>
      <c r="D364" s="189" t="str">
        <f>IF('F4.2'!F364=0,"-",'F4.2'!F364)</f>
        <v>-</v>
      </c>
      <c r="E364" s="38">
        <f>'F4.2'!H364</f>
        <v>0</v>
      </c>
      <c r="F364" s="104">
        <f>'F4.2'!S364</f>
        <v>0</v>
      </c>
      <c r="G364" s="104">
        <f>'F4.2'!AS364</f>
        <v>0</v>
      </c>
      <c r="H364" s="104">
        <f t="shared" si="31"/>
        <v>0</v>
      </c>
      <c r="I364" s="104">
        <f>'F4.2'!U364</f>
        <v>0</v>
      </c>
      <c r="J364" s="104">
        <f>'F4.2'!AT364</f>
        <v>0</v>
      </c>
      <c r="K364" s="104"/>
      <c r="L364" s="104"/>
      <c r="M364" s="104">
        <f t="shared" si="32"/>
        <v>0</v>
      </c>
      <c r="N364" s="197">
        <f t="shared" si="33"/>
        <v>0</v>
      </c>
    </row>
    <row r="365" spans="1:14" ht="47.25" hidden="1" outlineLevel="1" x14ac:dyDescent="0.25">
      <c r="A365" s="485">
        <f>'F4.2'!A365</f>
        <v>41.1</v>
      </c>
      <c r="B365" s="417" t="str">
        <f>'F4.2'!B365</f>
        <v>Scheme1: Supply &amp; Installation Additional IAC house for Intermediate silo and Remote silo along with erection of S.S. Pipeline</v>
      </c>
      <c r="C365" s="188">
        <f>'F4.2'!D365</f>
        <v>0</v>
      </c>
      <c r="D365" s="189" t="str">
        <f>IF('F4.2'!F365=0,"-",'F4.2'!F365)</f>
        <v>-</v>
      </c>
      <c r="E365" s="38">
        <f>'F4.2'!H365</f>
        <v>0</v>
      </c>
      <c r="F365" s="104">
        <f>'F4.2'!S365</f>
        <v>0</v>
      </c>
      <c r="G365" s="104">
        <f>'F4.2'!AS365</f>
        <v>0</v>
      </c>
      <c r="H365" s="104">
        <f t="shared" si="31"/>
        <v>0</v>
      </c>
      <c r="I365" s="104">
        <f>'F4.2'!U365</f>
        <v>0</v>
      </c>
      <c r="J365" s="104">
        <f>'F4.2'!AT365</f>
        <v>0</v>
      </c>
      <c r="K365" s="104"/>
      <c r="L365" s="104"/>
      <c r="M365" s="104">
        <f t="shared" si="32"/>
        <v>0</v>
      </c>
      <c r="N365" s="197">
        <f t="shared" si="33"/>
        <v>0</v>
      </c>
    </row>
    <row r="366" spans="1:14" ht="31.5" hidden="1" outlineLevel="1" x14ac:dyDescent="0.25">
      <c r="A366" s="369">
        <f>'F4.2'!A366</f>
        <v>42</v>
      </c>
      <c r="B366" s="369" t="str">
        <f>'F4.2'!B366</f>
        <v>Waste water system modification to have zero water discharge</v>
      </c>
      <c r="C366" s="188">
        <f>'F4.2'!D366</f>
        <v>0</v>
      </c>
      <c r="D366" s="189" t="str">
        <f>IF('F4.2'!F366=0,"-",'F4.2'!F366)</f>
        <v>-</v>
      </c>
      <c r="E366" s="38">
        <f>'F4.2'!H366</f>
        <v>0</v>
      </c>
      <c r="F366" s="104">
        <f>'F4.2'!S366</f>
        <v>0</v>
      </c>
      <c r="G366" s="104">
        <f>'F4.2'!AS366</f>
        <v>0</v>
      </c>
      <c r="H366" s="104">
        <f t="shared" si="31"/>
        <v>0</v>
      </c>
      <c r="I366" s="104">
        <f>'F4.2'!U366</f>
        <v>0</v>
      </c>
      <c r="J366" s="104">
        <f>'F4.2'!AT366</f>
        <v>0</v>
      </c>
      <c r="K366" s="104"/>
      <c r="L366" s="104"/>
      <c r="M366" s="104">
        <f t="shared" si="32"/>
        <v>0</v>
      </c>
      <c r="N366" s="197">
        <f t="shared" si="33"/>
        <v>0</v>
      </c>
    </row>
    <row r="367" spans="1:14" ht="63" hidden="1" outlineLevel="1" x14ac:dyDescent="0.25">
      <c r="A367" s="485">
        <f>'F4.2'!A367</f>
        <v>42.1</v>
      </c>
      <c r="B367" s="417" t="str">
        <f>'F4.2'!B367</f>
        <v>Scheme1: Waste water system modification to have zero water discharge at 3x660MW, KTPS, Koradi along with Pump Procurement along with arrangement of sludge discharge at ESP water Washing system.</v>
      </c>
      <c r="C367" s="188">
        <f>'F4.2'!D367</f>
        <v>0</v>
      </c>
      <c r="D367" s="189" t="str">
        <f>IF('F4.2'!F367=0,"-",'F4.2'!F367)</f>
        <v>-</v>
      </c>
      <c r="E367" s="38">
        <f>'F4.2'!H367</f>
        <v>0</v>
      </c>
      <c r="F367" s="104">
        <f>'F4.2'!S367</f>
        <v>0</v>
      </c>
      <c r="G367" s="104">
        <f>'F4.2'!AS367</f>
        <v>0</v>
      </c>
      <c r="H367" s="104">
        <f t="shared" si="31"/>
        <v>0</v>
      </c>
      <c r="I367" s="104">
        <f>'F4.2'!U367</f>
        <v>0</v>
      </c>
      <c r="J367" s="104">
        <f>'F4.2'!AT367</f>
        <v>0</v>
      </c>
      <c r="K367" s="104"/>
      <c r="L367" s="104"/>
      <c r="M367" s="104">
        <f t="shared" si="32"/>
        <v>0</v>
      </c>
      <c r="N367" s="197">
        <f t="shared" si="33"/>
        <v>0</v>
      </c>
    </row>
    <row r="368" spans="1:14" ht="15.75" hidden="1" outlineLevel="1" x14ac:dyDescent="0.25">
      <c r="A368" s="369">
        <f>'F4.2'!A368</f>
        <v>43</v>
      </c>
      <c r="B368" s="369" t="str">
        <f>'F4.2'!B368</f>
        <v>ESP field strengthening at U#9</v>
      </c>
      <c r="C368" s="188">
        <f>'F4.2'!D368</f>
        <v>0</v>
      </c>
      <c r="D368" s="189" t="str">
        <f>IF('F4.2'!F368=0,"-",'F4.2'!F368)</f>
        <v>-</v>
      </c>
      <c r="E368" s="38">
        <f>'F4.2'!H368</f>
        <v>0</v>
      </c>
      <c r="F368" s="104">
        <f>'F4.2'!S368</f>
        <v>0</v>
      </c>
      <c r="G368" s="104">
        <f>'F4.2'!AS368</f>
        <v>0</v>
      </c>
      <c r="H368" s="104">
        <f t="shared" si="31"/>
        <v>0</v>
      </c>
      <c r="I368" s="104">
        <f>'F4.2'!U368</f>
        <v>0</v>
      </c>
      <c r="J368" s="104">
        <f>'F4.2'!AT368</f>
        <v>0</v>
      </c>
      <c r="K368" s="104"/>
      <c r="L368" s="104"/>
      <c r="M368" s="104">
        <f t="shared" si="32"/>
        <v>0</v>
      </c>
      <c r="N368" s="197">
        <f t="shared" si="33"/>
        <v>0</v>
      </c>
    </row>
    <row r="369" spans="1:14" ht="15.75" hidden="1" outlineLevel="1" x14ac:dyDescent="0.25">
      <c r="A369" s="485">
        <f>'F4.2'!A369</f>
        <v>43.1</v>
      </c>
      <c r="B369" s="417" t="str">
        <f>'F4.2'!B369</f>
        <v>Scheme1: ESP field strengthening at U#9</v>
      </c>
      <c r="C369" s="188">
        <f>'F4.2'!D369</f>
        <v>0</v>
      </c>
      <c r="D369" s="189" t="str">
        <f>IF('F4.2'!F369=0,"-",'F4.2'!F369)</f>
        <v>-</v>
      </c>
      <c r="E369" s="38">
        <f>'F4.2'!H369</f>
        <v>0</v>
      </c>
      <c r="F369" s="104">
        <f>'F4.2'!S369</f>
        <v>0</v>
      </c>
      <c r="G369" s="104">
        <f>'F4.2'!AS369</f>
        <v>0</v>
      </c>
      <c r="H369" s="104">
        <f t="shared" si="31"/>
        <v>0</v>
      </c>
      <c r="I369" s="104">
        <f>'F4.2'!U369</f>
        <v>0</v>
      </c>
      <c r="J369" s="104">
        <f>'F4.2'!AT369</f>
        <v>0</v>
      </c>
      <c r="K369" s="104"/>
      <c r="L369" s="104"/>
      <c r="M369" s="104">
        <f t="shared" si="32"/>
        <v>0</v>
      </c>
      <c r="N369" s="197">
        <f t="shared" si="33"/>
        <v>0</v>
      </c>
    </row>
    <row r="370" spans="1:14" ht="31.5" hidden="1" outlineLevel="1" x14ac:dyDescent="0.25">
      <c r="A370" s="369">
        <f>'F4.2'!A370</f>
        <v>44</v>
      </c>
      <c r="B370" s="369" t="str">
        <f>'F4.2'!B370</f>
        <v>Procurement of HCSD GEHO Pump (TZPM-400) critical items sub-assemblies</v>
      </c>
      <c r="C370" s="188">
        <f>'F4.2'!D370</f>
        <v>0</v>
      </c>
      <c r="D370" s="189" t="str">
        <f>IF('F4.2'!F370=0,"-",'F4.2'!F370)</f>
        <v>-</v>
      </c>
      <c r="E370" s="38">
        <f>'F4.2'!H370</f>
        <v>0</v>
      </c>
      <c r="F370" s="104">
        <f>'F4.2'!S370</f>
        <v>0</v>
      </c>
      <c r="G370" s="104">
        <f>'F4.2'!AS370</f>
        <v>0</v>
      </c>
      <c r="H370" s="104">
        <f t="shared" si="31"/>
        <v>0</v>
      </c>
      <c r="I370" s="104">
        <f>'F4.2'!U370</f>
        <v>0</v>
      </c>
      <c r="J370" s="104">
        <f>'F4.2'!AT370</f>
        <v>0</v>
      </c>
      <c r="K370" s="104"/>
      <c r="L370" s="104"/>
      <c r="M370" s="104">
        <f t="shared" si="32"/>
        <v>0</v>
      </c>
      <c r="N370" s="197">
        <f t="shared" si="33"/>
        <v>0</v>
      </c>
    </row>
    <row r="371" spans="1:14" ht="31.5" hidden="1" outlineLevel="1" x14ac:dyDescent="0.25">
      <c r="A371" s="485">
        <f>'F4.2'!A371</f>
        <v>44.1</v>
      </c>
      <c r="B371" s="421" t="str">
        <f>'F4.2'!B371</f>
        <v>Scheme1: Procurement of HCSD GEHO Pump TZPM-400) critical items sub-assemblies.</v>
      </c>
      <c r="C371" s="188">
        <f>'F4.2'!D371</f>
        <v>0</v>
      </c>
      <c r="D371" s="189" t="str">
        <f>IF('F4.2'!F371=0,"-",'F4.2'!F371)</f>
        <v>-</v>
      </c>
      <c r="E371" s="38">
        <f>'F4.2'!H371</f>
        <v>0</v>
      </c>
      <c r="F371" s="104">
        <f>'F4.2'!S371</f>
        <v>0</v>
      </c>
      <c r="G371" s="104">
        <f>'F4.2'!AS371</f>
        <v>0</v>
      </c>
      <c r="H371" s="104">
        <f t="shared" ref="H371:H407" si="34">F371-G371</f>
        <v>0</v>
      </c>
      <c r="I371" s="104">
        <f>'F4.2'!U371</f>
        <v>0</v>
      </c>
      <c r="J371" s="104">
        <f>'F4.2'!AT371</f>
        <v>0</v>
      </c>
      <c r="K371" s="104"/>
      <c r="L371" s="104"/>
      <c r="M371" s="104">
        <f t="shared" ref="M371:M407" si="35">SUM(J371:L371)</f>
        <v>0</v>
      </c>
      <c r="N371" s="197">
        <f t="shared" ref="N371:N407" si="36">H371+I371-M371</f>
        <v>0</v>
      </c>
    </row>
    <row r="372" spans="1:14" ht="31.5" hidden="1" outlineLevel="1" x14ac:dyDescent="0.25">
      <c r="A372" s="369">
        <f>'F4.2'!A372</f>
        <v>45</v>
      </c>
      <c r="B372" s="369" t="str">
        <f>'F4.2'!B372</f>
        <v>MSERW Pipes &amp; Seamless Pipes replacement to improve ash conveying &amp; its disposal-1</v>
      </c>
      <c r="C372" s="188">
        <f>'F4.2'!D372</f>
        <v>0</v>
      </c>
      <c r="D372" s="189" t="str">
        <f>IF('F4.2'!F372=0,"-",'F4.2'!F372)</f>
        <v>-</v>
      </c>
      <c r="E372" s="38">
        <f>'F4.2'!H372</f>
        <v>0</v>
      </c>
      <c r="F372" s="104">
        <f>'F4.2'!S372</f>
        <v>0</v>
      </c>
      <c r="G372" s="104">
        <f>'F4.2'!AS372</f>
        <v>0</v>
      </c>
      <c r="H372" s="104">
        <f t="shared" si="34"/>
        <v>0</v>
      </c>
      <c r="I372" s="104">
        <f>'F4.2'!U372</f>
        <v>0</v>
      </c>
      <c r="J372" s="104">
        <f>'F4.2'!AT372</f>
        <v>0</v>
      </c>
      <c r="K372" s="104"/>
      <c r="L372" s="104"/>
      <c r="M372" s="104">
        <f t="shared" si="35"/>
        <v>0</v>
      </c>
      <c r="N372" s="197">
        <f t="shared" si="36"/>
        <v>0</v>
      </c>
    </row>
    <row r="373" spans="1:14" ht="63" hidden="1" outlineLevel="1" x14ac:dyDescent="0.25">
      <c r="A373" s="485">
        <f>'F4.2'!A373</f>
        <v>45.1</v>
      </c>
      <c r="B373" s="417" t="str">
        <f>'F4.2'!B373</f>
        <v>Scheme1: Supply &amp; Work of Replacement of MSERW Pipes &amp; Seamless Pipes in Bottom ash/Coarse ash evacuation &amp; Ash Slurry Disposal Pipelines, Dry ash conveying system in phase manner to improve the ash evacuation performance.</v>
      </c>
      <c r="C373" s="188">
        <f>'F4.2'!D373</f>
        <v>0</v>
      </c>
      <c r="D373" s="189" t="str">
        <f>IF('F4.2'!F373=0,"-",'F4.2'!F373)</f>
        <v>-</v>
      </c>
      <c r="E373" s="38">
        <f>'F4.2'!H373</f>
        <v>0</v>
      </c>
      <c r="F373" s="104">
        <f>'F4.2'!S373</f>
        <v>0</v>
      </c>
      <c r="G373" s="104">
        <f>'F4.2'!AS373</f>
        <v>0</v>
      </c>
      <c r="H373" s="104">
        <f t="shared" si="34"/>
        <v>0</v>
      </c>
      <c r="I373" s="104">
        <f>'F4.2'!U373</f>
        <v>0</v>
      </c>
      <c r="J373" s="104">
        <f>'F4.2'!AT373</f>
        <v>0</v>
      </c>
      <c r="K373" s="104"/>
      <c r="L373" s="104"/>
      <c r="M373" s="104">
        <f t="shared" si="35"/>
        <v>0</v>
      </c>
      <c r="N373" s="197">
        <f t="shared" si="36"/>
        <v>0</v>
      </c>
    </row>
    <row r="374" spans="1:14" ht="15.75" hidden="1" outlineLevel="1" x14ac:dyDescent="0.25">
      <c r="A374" s="369">
        <f>'F4.2'!A374</f>
        <v>46</v>
      </c>
      <c r="B374" s="369" t="str">
        <f>'F4.2'!B374</f>
        <v>Improvement in Ash Water Recovery System</v>
      </c>
      <c r="C374" s="188">
        <f>'F4.2'!D374</f>
        <v>0</v>
      </c>
      <c r="D374" s="189" t="str">
        <f>IF('F4.2'!F374=0,"-",'F4.2'!F374)</f>
        <v>-</v>
      </c>
      <c r="E374" s="38">
        <f>'F4.2'!H374</f>
        <v>0</v>
      </c>
      <c r="F374" s="104">
        <f>'F4.2'!S374</f>
        <v>0</v>
      </c>
      <c r="G374" s="104">
        <f>'F4.2'!AS374</f>
        <v>0</v>
      </c>
      <c r="H374" s="104">
        <f t="shared" si="34"/>
        <v>0</v>
      </c>
      <c r="I374" s="104">
        <f>'F4.2'!U374</f>
        <v>0</v>
      </c>
      <c r="J374" s="104">
        <f>'F4.2'!AT374</f>
        <v>0</v>
      </c>
      <c r="K374" s="104"/>
      <c r="L374" s="104"/>
      <c r="M374" s="104">
        <f t="shared" si="35"/>
        <v>0</v>
      </c>
      <c r="N374" s="197">
        <f t="shared" si="36"/>
        <v>0</v>
      </c>
    </row>
    <row r="375" spans="1:14" ht="31.5" hidden="1" outlineLevel="1" x14ac:dyDescent="0.25">
      <c r="A375" s="485">
        <f>'F4.2'!A375</f>
        <v>46.1</v>
      </c>
      <c r="B375" s="417" t="str">
        <f>'F4.2'!B375</f>
        <v>Scheme1: Supply &amp; Installation of Pumps along with Pipeline for Improvement in Ash Water Recovery System.</v>
      </c>
      <c r="C375" s="188">
        <f>'F4.2'!D375</f>
        <v>0</v>
      </c>
      <c r="D375" s="189" t="str">
        <f>IF('F4.2'!F375=0,"-",'F4.2'!F375)</f>
        <v>-</v>
      </c>
      <c r="E375" s="38">
        <f>'F4.2'!H375</f>
        <v>0</v>
      </c>
      <c r="F375" s="104">
        <f>'F4.2'!S375</f>
        <v>0</v>
      </c>
      <c r="G375" s="104">
        <f>'F4.2'!AS375</f>
        <v>0</v>
      </c>
      <c r="H375" s="104">
        <f t="shared" si="34"/>
        <v>0</v>
      </c>
      <c r="I375" s="104">
        <f>'F4.2'!U375</f>
        <v>0</v>
      </c>
      <c r="J375" s="104">
        <f>'F4.2'!AT375</f>
        <v>0</v>
      </c>
      <c r="K375" s="104"/>
      <c r="L375" s="104"/>
      <c r="M375" s="104">
        <f t="shared" si="35"/>
        <v>0</v>
      </c>
      <c r="N375" s="197">
        <f t="shared" si="36"/>
        <v>0</v>
      </c>
    </row>
    <row r="376" spans="1:14" ht="31.5" hidden="1" outlineLevel="1" x14ac:dyDescent="0.25">
      <c r="A376" s="369">
        <f>'F4.2'!A376</f>
        <v>47</v>
      </c>
      <c r="B376" s="369" t="str">
        <f>'F4.2'!B376</f>
        <v>Replacement of Instrument air pipeline from M.S. to S.S for AHP main plant</v>
      </c>
      <c r="C376" s="188">
        <f>'F4.2'!D376</f>
        <v>0</v>
      </c>
      <c r="D376" s="189" t="str">
        <f>IF('F4.2'!F376=0,"-",'F4.2'!F376)</f>
        <v>-</v>
      </c>
      <c r="E376" s="38">
        <f>'F4.2'!H376</f>
        <v>0</v>
      </c>
      <c r="F376" s="104">
        <f>'F4.2'!S376</f>
        <v>0</v>
      </c>
      <c r="G376" s="104">
        <f>'F4.2'!AS376</f>
        <v>0</v>
      </c>
      <c r="H376" s="104">
        <f t="shared" si="34"/>
        <v>0</v>
      </c>
      <c r="I376" s="104">
        <f>'F4.2'!U376</f>
        <v>0</v>
      </c>
      <c r="J376" s="104">
        <f>'F4.2'!AT376</f>
        <v>0</v>
      </c>
      <c r="K376" s="104"/>
      <c r="L376" s="104"/>
      <c r="M376" s="104">
        <f t="shared" si="35"/>
        <v>0</v>
      </c>
      <c r="N376" s="197">
        <f t="shared" si="36"/>
        <v>0</v>
      </c>
    </row>
    <row r="377" spans="1:14" ht="31.5" hidden="1" outlineLevel="1" x14ac:dyDescent="0.25">
      <c r="A377" s="485">
        <f>'F4.2'!A377</f>
        <v>47.1</v>
      </c>
      <c r="B377" s="417" t="str">
        <f>'F4.2'!B377</f>
        <v>Scheme1: Replacement of Instrument air pipeline from M.S. to S.S for AHP main plant</v>
      </c>
      <c r="C377" s="188">
        <f>'F4.2'!D377</f>
        <v>0</v>
      </c>
      <c r="D377" s="189" t="str">
        <f>IF('F4.2'!F377=0,"-",'F4.2'!F377)</f>
        <v>-</v>
      </c>
      <c r="E377" s="38">
        <f>'F4.2'!H377</f>
        <v>0</v>
      </c>
      <c r="F377" s="104">
        <f>'F4.2'!S377</f>
        <v>0</v>
      </c>
      <c r="G377" s="104">
        <f>'F4.2'!AS377</f>
        <v>0</v>
      </c>
      <c r="H377" s="104">
        <f t="shared" si="34"/>
        <v>0</v>
      </c>
      <c r="I377" s="104">
        <f>'F4.2'!U377</f>
        <v>0</v>
      </c>
      <c r="J377" s="104">
        <f>'F4.2'!AT377</f>
        <v>0</v>
      </c>
      <c r="K377" s="104"/>
      <c r="L377" s="104"/>
      <c r="M377" s="104">
        <f t="shared" si="35"/>
        <v>0</v>
      </c>
      <c r="N377" s="197">
        <f t="shared" si="36"/>
        <v>0</v>
      </c>
    </row>
    <row r="378" spans="1:14" ht="31.5" hidden="1" outlineLevel="1" x14ac:dyDescent="0.25">
      <c r="A378" s="369">
        <f>'F4.2'!A378</f>
        <v>48</v>
      </c>
      <c r="B378" s="369" t="str">
        <f>'F4.2'!B378</f>
        <v>Modification of sludge pumps and its pipeline with pumps of higher capacity and discharge line of higher capacity.</v>
      </c>
      <c r="C378" s="188">
        <f>'F4.2'!D378</f>
        <v>0</v>
      </c>
      <c r="D378" s="189" t="str">
        <f>IF('F4.2'!F378=0,"-",'F4.2'!F378)</f>
        <v>-</v>
      </c>
      <c r="E378" s="38">
        <f>'F4.2'!H378</f>
        <v>0</v>
      </c>
      <c r="F378" s="104">
        <f>'F4.2'!S378</f>
        <v>0</v>
      </c>
      <c r="G378" s="104">
        <f>'F4.2'!AS378</f>
        <v>0</v>
      </c>
      <c r="H378" s="104">
        <f t="shared" si="34"/>
        <v>0</v>
      </c>
      <c r="I378" s="104">
        <f>'F4.2'!U378</f>
        <v>0</v>
      </c>
      <c r="J378" s="104">
        <f>'F4.2'!AT378</f>
        <v>0</v>
      </c>
      <c r="K378" s="104"/>
      <c r="L378" s="104"/>
      <c r="M378" s="104">
        <f t="shared" si="35"/>
        <v>0</v>
      </c>
      <c r="N378" s="197">
        <f t="shared" si="36"/>
        <v>0</v>
      </c>
    </row>
    <row r="379" spans="1:14" ht="47.25" hidden="1" outlineLevel="1" x14ac:dyDescent="0.25">
      <c r="A379" s="485">
        <f>'F4.2'!A379</f>
        <v>48.1</v>
      </c>
      <c r="B379" s="417" t="str">
        <f>'F4.2'!B379</f>
        <v>Scheme1: Modification of sludge pumps and its pipeline with pumps of higher capacity and discharge line of higher capacity.</v>
      </c>
      <c r="C379" s="188">
        <f>'F4.2'!D379</f>
        <v>0</v>
      </c>
      <c r="D379" s="189" t="str">
        <f>IF('F4.2'!F379=0,"-",'F4.2'!F379)</f>
        <v>-</v>
      </c>
      <c r="E379" s="38">
        <f>'F4.2'!H379</f>
        <v>0</v>
      </c>
      <c r="F379" s="104">
        <f>'F4.2'!S379</f>
        <v>0</v>
      </c>
      <c r="G379" s="104">
        <f>'F4.2'!AS379</f>
        <v>0</v>
      </c>
      <c r="H379" s="104">
        <f t="shared" si="34"/>
        <v>0</v>
      </c>
      <c r="I379" s="104">
        <f>'F4.2'!U379</f>
        <v>0</v>
      </c>
      <c r="J379" s="104">
        <f>'F4.2'!AT379</f>
        <v>0</v>
      </c>
      <c r="K379" s="104"/>
      <c r="L379" s="104"/>
      <c r="M379" s="104">
        <f t="shared" si="35"/>
        <v>0</v>
      </c>
      <c r="N379" s="197">
        <f t="shared" si="36"/>
        <v>0</v>
      </c>
    </row>
    <row r="380" spans="1:14" ht="15.75" hidden="1" outlineLevel="1" x14ac:dyDescent="0.25">
      <c r="A380" s="369">
        <f>'F4.2'!A380</f>
        <v>49</v>
      </c>
      <c r="B380" s="369" t="str">
        <f>'F4.2'!B380</f>
        <v>ESP field strengthening at U#10</v>
      </c>
      <c r="C380" s="188">
        <f>'F4.2'!D380</f>
        <v>0</v>
      </c>
      <c r="D380" s="189" t="str">
        <f>IF('F4.2'!F380=0,"-",'F4.2'!F380)</f>
        <v>-</v>
      </c>
      <c r="E380" s="38">
        <f>'F4.2'!H380</f>
        <v>0</v>
      </c>
      <c r="F380" s="104">
        <f>'F4.2'!S380</f>
        <v>0</v>
      </c>
      <c r="G380" s="104">
        <f>'F4.2'!AS380</f>
        <v>0</v>
      </c>
      <c r="H380" s="104">
        <f t="shared" si="34"/>
        <v>0</v>
      </c>
      <c r="I380" s="104">
        <f>'F4.2'!U380</f>
        <v>0</v>
      </c>
      <c r="J380" s="104">
        <f>'F4.2'!AT380</f>
        <v>0</v>
      </c>
      <c r="K380" s="104"/>
      <c r="L380" s="104"/>
      <c r="M380" s="104">
        <f t="shared" si="35"/>
        <v>0</v>
      </c>
      <c r="N380" s="197">
        <f t="shared" si="36"/>
        <v>0</v>
      </c>
    </row>
    <row r="381" spans="1:14" ht="15.75" hidden="1" outlineLevel="1" x14ac:dyDescent="0.25">
      <c r="A381" s="485">
        <f>'F4.2'!A381</f>
        <v>49.1</v>
      </c>
      <c r="B381" s="417" t="str">
        <f>'F4.2'!B381</f>
        <v>Scheme1: ESP field strengthening at U#10</v>
      </c>
      <c r="C381" s="188">
        <f>'F4.2'!D381</f>
        <v>0</v>
      </c>
      <c r="D381" s="189" t="str">
        <f>IF('F4.2'!F381=0,"-",'F4.2'!F381)</f>
        <v>-</v>
      </c>
      <c r="E381" s="38">
        <f>'F4.2'!H381</f>
        <v>0</v>
      </c>
      <c r="F381" s="104">
        <f>'F4.2'!S381</f>
        <v>0</v>
      </c>
      <c r="G381" s="104">
        <f>'F4.2'!AS381</f>
        <v>0</v>
      </c>
      <c r="H381" s="104">
        <f t="shared" si="34"/>
        <v>0</v>
      </c>
      <c r="I381" s="104">
        <f>'F4.2'!U381</f>
        <v>0</v>
      </c>
      <c r="J381" s="104">
        <f>'F4.2'!AT381</f>
        <v>0</v>
      </c>
      <c r="K381" s="104"/>
      <c r="L381" s="104"/>
      <c r="M381" s="104">
        <f t="shared" si="35"/>
        <v>0</v>
      </c>
      <c r="N381" s="197">
        <f t="shared" si="36"/>
        <v>0</v>
      </c>
    </row>
    <row r="382" spans="1:14" ht="31.5" hidden="1" outlineLevel="1" x14ac:dyDescent="0.25">
      <c r="A382" s="369">
        <f>'F4.2'!A382</f>
        <v>50</v>
      </c>
      <c r="B382" s="369" t="str">
        <f>'F4.2'!B382</f>
        <v>MSERW Pipes &amp; Seamless Pipes replacement to improve ash conveying &amp; its disposal-2</v>
      </c>
      <c r="C382" s="188">
        <f>'F4.2'!D382</f>
        <v>0</v>
      </c>
      <c r="D382" s="189" t="str">
        <f>IF('F4.2'!F382=0,"-",'F4.2'!F382)</f>
        <v>-</v>
      </c>
      <c r="E382" s="38">
        <f>'F4.2'!H382</f>
        <v>0</v>
      </c>
      <c r="F382" s="104">
        <f>'F4.2'!S382</f>
        <v>0</v>
      </c>
      <c r="G382" s="104">
        <f>'F4.2'!AS382</f>
        <v>0</v>
      </c>
      <c r="H382" s="104">
        <f t="shared" si="34"/>
        <v>0</v>
      </c>
      <c r="I382" s="104">
        <f>'F4.2'!U382</f>
        <v>0</v>
      </c>
      <c r="J382" s="104">
        <f>'F4.2'!AT382</f>
        <v>0</v>
      </c>
      <c r="K382" s="104"/>
      <c r="L382" s="104"/>
      <c r="M382" s="104">
        <f t="shared" si="35"/>
        <v>0</v>
      </c>
      <c r="N382" s="197">
        <f t="shared" si="36"/>
        <v>0</v>
      </c>
    </row>
    <row r="383" spans="1:14" ht="63" hidden="1" outlineLevel="1" x14ac:dyDescent="0.25">
      <c r="A383" s="485">
        <f>'F4.2'!A383</f>
        <v>50.1</v>
      </c>
      <c r="B383" s="388" t="str">
        <f>'F4.2'!B383</f>
        <v>Scheme1: Supply &amp; Work of Replacement of MSERW Pipes &amp; Seamless Pipes in Bottom ash/Coarse ash evacuation &amp; Ash Slurry Disposal Pipelines, Dry ash conveying system in phase manner to improve the ash evacuation performance.</v>
      </c>
      <c r="C383" s="188">
        <f>'F4.2'!D383</f>
        <v>0</v>
      </c>
      <c r="D383" s="189" t="str">
        <f>IF('F4.2'!F383=0,"-",'F4.2'!F383)</f>
        <v>-</v>
      </c>
      <c r="E383" s="38">
        <f>'F4.2'!H383</f>
        <v>0</v>
      </c>
      <c r="F383" s="104">
        <f>'F4.2'!S383</f>
        <v>0</v>
      </c>
      <c r="G383" s="104">
        <f>'F4.2'!AS383</f>
        <v>0</v>
      </c>
      <c r="H383" s="104">
        <f t="shared" si="34"/>
        <v>0</v>
      </c>
      <c r="I383" s="104">
        <f>'F4.2'!U383</f>
        <v>0</v>
      </c>
      <c r="J383" s="104">
        <f>'F4.2'!AT383</f>
        <v>0</v>
      </c>
      <c r="K383" s="104"/>
      <c r="L383" s="104"/>
      <c r="M383" s="104">
        <f t="shared" si="35"/>
        <v>0</v>
      </c>
      <c r="N383" s="197">
        <f t="shared" si="36"/>
        <v>0</v>
      </c>
    </row>
    <row r="384" spans="1:14" ht="15.75" hidden="1" outlineLevel="1" x14ac:dyDescent="0.25">
      <c r="A384" s="369">
        <f>'F4.2'!A384</f>
        <v>51</v>
      </c>
      <c r="B384" s="369" t="str">
        <f>'F4.2'!B384</f>
        <v>Replacement of IAC for AHP Main Plant</v>
      </c>
      <c r="C384" s="188">
        <f>'F4.2'!D384</f>
        <v>0</v>
      </c>
      <c r="D384" s="189" t="str">
        <f>IF('F4.2'!F384=0,"-",'F4.2'!F384)</f>
        <v>-</v>
      </c>
      <c r="E384" s="38">
        <f>'F4.2'!H384</f>
        <v>0</v>
      </c>
      <c r="F384" s="104">
        <f>'F4.2'!S384</f>
        <v>0</v>
      </c>
      <c r="G384" s="104">
        <f>'F4.2'!AS384</f>
        <v>0</v>
      </c>
      <c r="H384" s="104">
        <f t="shared" si="34"/>
        <v>0</v>
      </c>
      <c r="I384" s="104">
        <f>'F4.2'!U384</f>
        <v>0</v>
      </c>
      <c r="J384" s="104">
        <f>'F4.2'!AT384</f>
        <v>0</v>
      </c>
      <c r="K384" s="104"/>
      <c r="L384" s="104"/>
      <c r="M384" s="104">
        <f t="shared" si="35"/>
        <v>0</v>
      </c>
      <c r="N384" s="197">
        <f t="shared" si="36"/>
        <v>0</v>
      </c>
    </row>
    <row r="385" spans="1:14" ht="15.75" hidden="1" outlineLevel="1" x14ac:dyDescent="0.25">
      <c r="A385" s="485">
        <f>'F4.2'!A385</f>
        <v>51.1</v>
      </c>
      <c r="B385" s="417" t="str">
        <f>'F4.2'!B385</f>
        <v>Scheme1: Supply &amp; Installation of IAC for AHP Main Plant</v>
      </c>
      <c r="C385" s="188">
        <f>'F4.2'!D385</f>
        <v>0</v>
      </c>
      <c r="D385" s="189" t="str">
        <f>IF('F4.2'!F385=0,"-",'F4.2'!F385)</f>
        <v>-</v>
      </c>
      <c r="E385" s="38">
        <f>'F4.2'!H385</f>
        <v>0</v>
      </c>
      <c r="F385" s="104">
        <f>'F4.2'!S385</f>
        <v>0</v>
      </c>
      <c r="G385" s="104">
        <f>'F4.2'!AS385</f>
        <v>0</v>
      </c>
      <c r="H385" s="104">
        <f t="shared" si="34"/>
        <v>0</v>
      </c>
      <c r="I385" s="104">
        <f>'F4.2'!U385</f>
        <v>0</v>
      </c>
      <c r="J385" s="104">
        <f>'F4.2'!AT385</f>
        <v>0</v>
      </c>
      <c r="K385" s="104"/>
      <c r="L385" s="104"/>
      <c r="M385" s="104">
        <f t="shared" si="35"/>
        <v>0</v>
      </c>
      <c r="N385" s="197">
        <f t="shared" si="36"/>
        <v>0</v>
      </c>
    </row>
    <row r="386" spans="1:14" ht="15.75" hidden="1" outlineLevel="1" x14ac:dyDescent="0.25">
      <c r="A386" s="369">
        <f>'F4.2'!A386</f>
        <v>52</v>
      </c>
      <c r="B386" s="369" t="str">
        <f>'F4.2'!B386</f>
        <v>Improvement in DRY ASH Evacuation system-2</v>
      </c>
      <c r="C386" s="188">
        <f>'F4.2'!D386</f>
        <v>0</v>
      </c>
      <c r="D386" s="189" t="str">
        <f>IF('F4.2'!F386=0,"-",'F4.2'!F386)</f>
        <v>-</v>
      </c>
      <c r="E386" s="38">
        <f>'F4.2'!H386</f>
        <v>0</v>
      </c>
      <c r="F386" s="104">
        <f>'F4.2'!S386</f>
        <v>0</v>
      </c>
      <c r="G386" s="104">
        <f>'F4.2'!AS386</f>
        <v>0</v>
      </c>
      <c r="H386" s="104">
        <f t="shared" si="34"/>
        <v>0</v>
      </c>
      <c r="I386" s="104">
        <f>'F4.2'!U386</f>
        <v>0</v>
      </c>
      <c r="J386" s="104">
        <f>'F4.2'!AT386</f>
        <v>0</v>
      </c>
      <c r="K386" s="104"/>
      <c r="L386" s="104"/>
      <c r="M386" s="104">
        <f t="shared" si="35"/>
        <v>0</v>
      </c>
      <c r="N386" s="197">
        <f t="shared" si="36"/>
        <v>0</v>
      </c>
    </row>
    <row r="387" spans="1:14" ht="47.25" hidden="1" outlineLevel="1" x14ac:dyDescent="0.25">
      <c r="A387" s="485">
        <f>'F4.2'!A387</f>
        <v>52.1</v>
      </c>
      <c r="B387" s="417" t="str">
        <f>'F4.2'!B387</f>
        <v>Scheme1: Supply &amp; Installation of TAC, Replacement of Air Lock Vessel, Various Valves, ESP Hopper Doors, ESP access doors.</v>
      </c>
      <c r="C387" s="188">
        <f>'F4.2'!D387</f>
        <v>0</v>
      </c>
      <c r="D387" s="189" t="str">
        <f>IF('F4.2'!F387=0,"-",'F4.2'!F387)</f>
        <v>-</v>
      </c>
      <c r="E387" s="38">
        <f>'F4.2'!H387</f>
        <v>0</v>
      </c>
      <c r="F387" s="104">
        <f>'F4.2'!S387</f>
        <v>0</v>
      </c>
      <c r="G387" s="104">
        <f>'F4.2'!AS387</f>
        <v>0</v>
      </c>
      <c r="H387" s="104">
        <f t="shared" si="34"/>
        <v>0</v>
      </c>
      <c r="I387" s="104">
        <f>'F4.2'!U387</f>
        <v>0</v>
      </c>
      <c r="J387" s="104">
        <f>'F4.2'!AT387</f>
        <v>0</v>
      </c>
      <c r="K387" s="104"/>
      <c r="L387" s="104"/>
      <c r="M387" s="104">
        <f t="shared" si="35"/>
        <v>0</v>
      </c>
      <c r="N387" s="197">
        <f t="shared" si="36"/>
        <v>0</v>
      </c>
    </row>
    <row r="388" spans="1:14" ht="15.75" hidden="1" outlineLevel="1" x14ac:dyDescent="0.25">
      <c r="A388" s="369">
        <f>'F4.2'!A388</f>
        <v>53</v>
      </c>
      <c r="B388" s="369" t="str">
        <f>'F4.2'!B388</f>
        <v>Improvement in DRY ASH Evacuation system-3</v>
      </c>
      <c r="C388" s="188">
        <f>'F4.2'!D388</f>
        <v>0</v>
      </c>
      <c r="D388" s="189" t="str">
        <f>IF('F4.2'!F388=0,"-",'F4.2'!F388)</f>
        <v>-</v>
      </c>
      <c r="E388" s="38">
        <f>'F4.2'!H388</f>
        <v>0</v>
      </c>
      <c r="F388" s="104">
        <f>'F4.2'!S388</f>
        <v>0</v>
      </c>
      <c r="G388" s="104">
        <f>'F4.2'!AS388</f>
        <v>0</v>
      </c>
      <c r="H388" s="104">
        <f t="shared" si="34"/>
        <v>0</v>
      </c>
      <c r="I388" s="104">
        <f>'F4.2'!U388</f>
        <v>0</v>
      </c>
      <c r="J388" s="104">
        <f>'F4.2'!AT388</f>
        <v>0</v>
      </c>
      <c r="K388" s="104"/>
      <c r="L388" s="104"/>
      <c r="M388" s="104">
        <f t="shared" si="35"/>
        <v>0</v>
      </c>
      <c r="N388" s="197">
        <f t="shared" si="36"/>
        <v>0</v>
      </c>
    </row>
    <row r="389" spans="1:14" ht="47.25" hidden="1" outlineLevel="1" x14ac:dyDescent="0.25">
      <c r="A389" s="485">
        <f>'F4.2'!A389</f>
        <v>53.1</v>
      </c>
      <c r="B389" s="421" t="str">
        <f>'F4.2'!B389</f>
        <v>Scheme1: Procurement of Ingersoll Rand Make Transport Air Compressors Critical/Non-Critical Spares sub-assembly for performance improvement.</v>
      </c>
      <c r="C389" s="188">
        <f>'F4.2'!D389</f>
        <v>0</v>
      </c>
      <c r="D389" s="189" t="str">
        <f>IF('F4.2'!F389=0,"-",'F4.2'!F389)</f>
        <v>-</v>
      </c>
      <c r="E389" s="38">
        <f>'F4.2'!H389</f>
        <v>0</v>
      </c>
      <c r="F389" s="104">
        <f>'F4.2'!S389</f>
        <v>0</v>
      </c>
      <c r="G389" s="104">
        <f>'F4.2'!AS389</f>
        <v>0</v>
      </c>
      <c r="H389" s="104">
        <f t="shared" si="34"/>
        <v>0</v>
      </c>
      <c r="I389" s="104">
        <f>'F4.2'!U389</f>
        <v>0</v>
      </c>
      <c r="J389" s="104">
        <f>'F4.2'!AT389</f>
        <v>0</v>
      </c>
      <c r="K389" s="104"/>
      <c r="L389" s="104"/>
      <c r="M389" s="104">
        <f t="shared" si="35"/>
        <v>0</v>
      </c>
      <c r="N389" s="197">
        <f t="shared" si="36"/>
        <v>0</v>
      </c>
    </row>
    <row r="390" spans="1:14" ht="31.5" hidden="1" outlineLevel="1" x14ac:dyDescent="0.25">
      <c r="A390" s="369">
        <f>'F4.2'!A390</f>
        <v>54</v>
      </c>
      <c r="B390" s="369" t="str">
        <f>'F4.2'!B390</f>
        <v>Detailed project report for various works of security section as per the IB recommendations.</v>
      </c>
      <c r="C390" s="188">
        <f>'F4.2'!D390</f>
        <v>0</v>
      </c>
      <c r="D390" s="189" t="str">
        <f>IF('F4.2'!F390=0,"-",'F4.2'!F390)</f>
        <v>-</v>
      </c>
      <c r="E390" s="38">
        <f>'F4.2'!H390</f>
        <v>0</v>
      </c>
      <c r="F390" s="104">
        <f>'F4.2'!S390</f>
        <v>0</v>
      </c>
      <c r="G390" s="104">
        <f>'F4.2'!AS390</f>
        <v>0</v>
      </c>
      <c r="H390" s="104">
        <f t="shared" si="34"/>
        <v>0</v>
      </c>
      <c r="I390" s="104">
        <f>'F4.2'!U390</f>
        <v>0</v>
      </c>
      <c r="J390" s="104">
        <f>'F4.2'!AT390</f>
        <v>0</v>
      </c>
      <c r="K390" s="104"/>
      <c r="L390" s="104"/>
      <c r="M390" s="104">
        <f t="shared" si="35"/>
        <v>0</v>
      </c>
      <c r="N390" s="197">
        <f t="shared" si="36"/>
        <v>0</v>
      </c>
    </row>
    <row r="391" spans="1:14" ht="47.25" hidden="1" outlineLevel="1" x14ac:dyDescent="0.25">
      <c r="A391" s="485">
        <f>'F4.2'!A391</f>
        <v>54.1</v>
      </c>
      <c r="B391" s="421" t="str">
        <f>'F4.2'!B391</f>
        <v xml:space="preserve"> Repairing &amp; raising height of compound wall with provision of concertina coil at various location of peripheral compound wall at 3x660MW KTPS Koradi.</v>
      </c>
      <c r="C391" s="188">
        <f>'F4.2'!D391</f>
        <v>0</v>
      </c>
      <c r="D391" s="189" t="str">
        <f>IF('F4.2'!F391=0,"-",'F4.2'!F391)</f>
        <v>-</v>
      </c>
      <c r="E391" s="38">
        <f>'F4.2'!H391</f>
        <v>0</v>
      </c>
      <c r="F391" s="104">
        <f>'F4.2'!S391</f>
        <v>0</v>
      </c>
      <c r="G391" s="104">
        <f>'F4.2'!AS391</f>
        <v>0</v>
      </c>
      <c r="H391" s="104">
        <f t="shared" si="34"/>
        <v>0</v>
      </c>
      <c r="I391" s="104">
        <f>'F4.2'!U391</f>
        <v>0</v>
      </c>
      <c r="J391" s="104">
        <f>'F4.2'!AT391</f>
        <v>0</v>
      </c>
      <c r="K391" s="104"/>
      <c r="L391" s="104"/>
      <c r="M391" s="104">
        <f t="shared" si="35"/>
        <v>0</v>
      </c>
      <c r="N391" s="197">
        <f t="shared" si="36"/>
        <v>0</v>
      </c>
    </row>
    <row r="392" spans="1:14" ht="47.25" hidden="1" outlineLevel="1" x14ac:dyDescent="0.25">
      <c r="A392" s="485">
        <f>'F4.2'!A392</f>
        <v>54.2</v>
      </c>
      <c r="B392" s="421" t="str">
        <f>'F4.2'!B392</f>
        <v>Work of Providing structural three quarter turn staircase with landing along pheriphery of FISS watch tower at 3x660MW, TPS, Koradi.</v>
      </c>
      <c r="C392" s="188">
        <f>'F4.2'!D392</f>
        <v>0</v>
      </c>
      <c r="D392" s="189" t="str">
        <f>IF('F4.2'!F392=0,"-",'F4.2'!F392)</f>
        <v>-</v>
      </c>
      <c r="E392" s="38">
        <f>'F4.2'!H392</f>
        <v>0</v>
      </c>
      <c r="F392" s="104">
        <f>'F4.2'!S392</f>
        <v>0</v>
      </c>
      <c r="G392" s="104">
        <f>'F4.2'!AS392</f>
        <v>0</v>
      </c>
      <c r="H392" s="104">
        <f t="shared" si="34"/>
        <v>0</v>
      </c>
      <c r="I392" s="104">
        <f>'F4.2'!U392</f>
        <v>0</v>
      </c>
      <c r="J392" s="104">
        <f>'F4.2'!AT392</f>
        <v>0</v>
      </c>
      <c r="K392" s="104"/>
      <c r="L392" s="104"/>
      <c r="M392" s="104">
        <f t="shared" si="35"/>
        <v>0</v>
      </c>
      <c r="N392" s="197">
        <f t="shared" si="36"/>
        <v>0</v>
      </c>
    </row>
    <row r="393" spans="1:14" ht="47.25" hidden="1" outlineLevel="1" x14ac:dyDescent="0.25">
      <c r="A393" s="369">
        <f>'F4.2'!A393</f>
        <v>55</v>
      </c>
      <c r="B393" s="369" t="str">
        <f>'F4.2'!B393</f>
        <v>Supply, installation, comissioning and testing of 220V station &amp; 360V UPS batteries installed at U 8, 9 &amp; 0 of 3x660 MW KTPS, Koradi.</v>
      </c>
      <c r="C393" s="188">
        <f>'F4.2'!D393</f>
        <v>0</v>
      </c>
      <c r="D393" s="189" t="str">
        <f>IF('F4.2'!F393=0,"-",'F4.2'!F393)</f>
        <v>-</v>
      </c>
      <c r="E393" s="38">
        <f>'F4.2'!H393</f>
        <v>0</v>
      </c>
      <c r="F393" s="104">
        <f>'F4.2'!S393</f>
        <v>0</v>
      </c>
      <c r="G393" s="104">
        <f>'F4.2'!AS393</f>
        <v>0</v>
      </c>
      <c r="H393" s="104">
        <f t="shared" si="34"/>
        <v>0</v>
      </c>
      <c r="I393" s="104">
        <f>'F4.2'!U393</f>
        <v>0</v>
      </c>
      <c r="J393" s="104">
        <f>'F4.2'!AT393</f>
        <v>0</v>
      </c>
      <c r="K393" s="104"/>
      <c r="L393" s="104"/>
      <c r="M393" s="104">
        <f t="shared" si="35"/>
        <v>0</v>
      </c>
      <c r="N393" s="197">
        <f t="shared" si="36"/>
        <v>0</v>
      </c>
    </row>
    <row r="394" spans="1:14" ht="47.25" hidden="1" outlineLevel="1" x14ac:dyDescent="0.25">
      <c r="A394" s="485">
        <f>'F4.2'!A394</f>
        <v>55.1</v>
      </c>
      <c r="B394" s="421" t="str">
        <f>'F4.2'!B394</f>
        <v>Supply, installation, comissioning and testing of 220V station &amp; 360V UPS batteries installed at U 8, 9 &amp; 0 of 3x660 MW KTPS, Koradi. (scheme)</v>
      </c>
      <c r="C394" s="188">
        <f>'F4.2'!D394</f>
        <v>0</v>
      </c>
      <c r="D394" s="189" t="str">
        <f>IF('F4.2'!F394=0,"-",'F4.2'!F394)</f>
        <v>-</v>
      </c>
      <c r="E394" s="38">
        <f>'F4.2'!H394</f>
        <v>0</v>
      </c>
      <c r="F394" s="104">
        <f>'F4.2'!S394</f>
        <v>0</v>
      </c>
      <c r="G394" s="104">
        <f>'F4.2'!AS394</f>
        <v>0</v>
      </c>
      <c r="H394" s="104">
        <f t="shared" si="34"/>
        <v>0</v>
      </c>
      <c r="I394" s="104">
        <f>'F4.2'!U394</f>
        <v>0</v>
      </c>
      <c r="J394" s="104">
        <f>'F4.2'!AT394</f>
        <v>0</v>
      </c>
      <c r="K394" s="104"/>
      <c r="L394" s="104"/>
      <c r="M394" s="104">
        <f t="shared" si="35"/>
        <v>0</v>
      </c>
      <c r="N394" s="197">
        <f t="shared" si="36"/>
        <v>0</v>
      </c>
    </row>
    <row r="395" spans="1:14" ht="15.75" hidden="1" outlineLevel="1" x14ac:dyDescent="0.25">
      <c r="A395" s="485">
        <f>'F4.2'!A395</f>
        <v>0</v>
      </c>
      <c r="B395" s="421" t="str">
        <f>'F4.2'!B395</f>
        <v>IDC</v>
      </c>
      <c r="C395" s="188">
        <f>'F4.2'!D395</f>
        <v>0</v>
      </c>
      <c r="D395" s="189" t="str">
        <f>IF('F4.2'!F395=0,"-",'F4.2'!F395)</f>
        <v>-</v>
      </c>
      <c r="E395" s="38">
        <f>'F4.2'!H395</f>
        <v>0</v>
      </c>
      <c r="F395" s="104">
        <f>'F4.2'!S395</f>
        <v>0</v>
      </c>
      <c r="G395" s="104">
        <f>'F4.2'!AS395</f>
        <v>0</v>
      </c>
      <c r="H395" s="104">
        <f t="shared" si="34"/>
        <v>0</v>
      </c>
      <c r="I395" s="104">
        <f>'F4.2'!U395</f>
        <v>0</v>
      </c>
      <c r="J395" s="104">
        <f>'F4.2'!AT395</f>
        <v>0</v>
      </c>
      <c r="K395" s="104"/>
      <c r="L395" s="104"/>
      <c r="M395" s="104">
        <f t="shared" si="35"/>
        <v>0</v>
      </c>
      <c r="N395" s="197">
        <f t="shared" si="36"/>
        <v>0</v>
      </c>
    </row>
    <row r="396" spans="1:14" ht="31.5" hidden="1" outlineLevel="1" x14ac:dyDescent="0.25">
      <c r="A396" s="485">
        <f>'F4.2'!A396</f>
        <v>56</v>
      </c>
      <c r="B396" s="369" t="str">
        <f>'F4.2'!B396</f>
        <v>TDBFP Governing valve's LPCV ,HPCV MSV AND Trip lock replacement</v>
      </c>
      <c r="C396" s="188">
        <f>'F4.2'!D396</f>
        <v>0</v>
      </c>
      <c r="D396" s="189" t="str">
        <f>IF('F4.2'!F396=0,"-",'F4.2'!F396)</f>
        <v>-</v>
      </c>
      <c r="E396" s="38">
        <f>'F4.2'!H396</f>
        <v>0</v>
      </c>
      <c r="F396" s="104">
        <f>'F4.2'!S396</f>
        <v>0</v>
      </c>
      <c r="G396" s="104">
        <f>'F4.2'!AS396</f>
        <v>0</v>
      </c>
      <c r="H396" s="104">
        <f t="shared" si="34"/>
        <v>0</v>
      </c>
      <c r="I396" s="104">
        <f>'F4.2'!U396</f>
        <v>0</v>
      </c>
      <c r="J396" s="104">
        <f>'F4.2'!AT396</f>
        <v>0</v>
      </c>
      <c r="K396" s="104"/>
      <c r="L396" s="104"/>
      <c r="M396" s="104">
        <f t="shared" si="35"/>
        <v>0</v>
      </c>
      <c r="N396" s="197">
        <f t="shared" si="36"/>
        <v>0</v>
      </c>
    </row>
    <row r="397" spans="1:14" ht="31.5" hidden="1" outlineLevel="1" x14ac:dyDescent="0.25">
      <c r="A397" s="485">
        <f>'F4.2'!A397</f>
        <v>61</v>
      </c>
      <c r="B397" s="369" t="str">
        <f>'F4.2'!B397</f>
        <v>Procurement &amp; replacement of HP Heaters at 3x660 MW KTPS, Koradi.</v>
      </c>
      <c r="C397" s="188">
        <f>'F4.2'!D397</f>
        <v>0</v>
      </c>
      <c r="D397" s="189" t="str">
        <f>IF('F4.2'!F397=0,"-",'F4.2'!F397)</f>
        <v>-</v>
      </c>
      <c r="E397" s="38">
        <f>'F4.2'!H397</f>
        <v>0</v>
      </c>
      <c r="F397" s="104">
        <f>'F4.2'!S397</f>
        <v>0</v>
      </c>
      <c r="G397" s="104">
        <f>'F4.2'!AS397</f>
        <v>0</v>
      </c>
      <c r="H397" s="104">
        <f t="shared" si="34"/>
        <v>0</v>
      </c>
      <c r="I397" s="104">
        <f>'F4.2'!U397</f>
        <v>0</v>
      </c>
      <c r="J397" s="104">
        <f>'F4.2'!AT397</f>
        <v>0</v>
      </c>
      <c r="K397" s="104"/>
      <c r="L397" s="104"/>
      <c r="M397" s="104">
        <f t="shared" si="35"/>
        <v>0</v>
      </c>
      <c r="N397" s="197">
        <f t="shared" si="36"/>
        <v>0</v>
      </c>
    </row>
    <row r="398" spans="1:14" ht="15.75" hidden="1" outlineLevel="1" x14ac:dyDescent="0.25">
      <c r="A398" s="485">
        <f>'F4.2'!A398</f>
        <v>0</v>
      </c>
      <c r="B398" s="369">
        <f>'F4.2'!B398</f>
        <v>0</v>
      </c>
      <c r="C398" s="188">
        <f>'F4.2'!D398</f>
        <v>0</v>
      </c>
      <c r="D398" s="189" t="str">
        <f>IF('F4.2'!F398=0,"-",'F4.2'!F398)</f>
        <v>-</v>
      </c>
      <c r="E398" s="38">
        <f>'F4.2'!H398</f>
        <v>0</v>
      </c>
      <c r="F398" s="104">
        <f>'F4.2'!S398</f>
        <v>0</v>
      </c>
      <c r="G398" s="104">
        <f>'F4.2'!AS398</f>
        <v>0</v>
      </c>
      <c r="H398" s="104">
        <f t="shared" si="34"/>
        <v>0</v>
      </c>
      <c r="I398" s="104">
        <f>'F4.2'!U398</f>
        <v>0</v>
      </c>
      <c r="J398" s="104">
        <f>'F4.2'!AT398</f>
        <v>0</v>
      </c>
      <c r="K398" s="104"/>
      <c r="L398" s="104"/>
      <c r="M398" s="104">
        <f t="shared" si="35"/>
        <v>0</v>
      </c>
      <c r="N398" s="197">
        <f t="shared" si="36"/>
        <v>0</v>
      </c>
    </row>
    <row r="399" spans="1:14" ht="31.5" hidden="1" outlineLevel="1" x14ac:dyDescent="0.25">
      <c r="A399" s="369">
        <f>'F4.2'!A399</f>
        <v>0</v>
      </c>
      <c r="B399" s="369" t="str">
        <f>'F4.2'!B399</f>
        <v>Upgradation of Vibration Monitoring &amp; Analysis system installed at 3x660MW Koradi TPS.</v>
      </c>
      <c r="C399" s="188">
        <f>'F4.2'!D399</f>
        <v>0</v>
      </c>
      <c r="D399" s="189" t="str">
        <f>IF('F4.2'!F399=0,"-",'F4.2'!F399)</f>
        <v>-</v>
      </c>
      <c r="E399" s="38">
        <f>'F4.2'!H399</f>
        <v>0</v>
      </c>
      <c r="F399" s="104">
        <f>'F4.2'!S399</f>
        <v>0</v>
      </c>
      <c r="G399" s="104">
        <f>'F4.2'!AS399</f>
        <v>0</v>
      </c>
      <c r="H399" s="104">
        <f t="shared" si="34"/>
        <v>0</v>
      </c>
      <c r="I399" s="104">
        <f>'F4.2'!U399</f>
        <v>0</v>
      </c>
      <c r="J399" s="104">
        <f>'F4.2'!AT399</f>
        <v>0</v>
      </c>
      <c r="K399" s="104"/>
      <c r="L399" s="104"/>
      <c r="M399" s="104">
        <f t="shared" si="35"/>
        <v>0</v>
      </c>
      <c r="N399" s="197">
        <f t="shared" si="36"/>
        <v>0</v>
      </c>
    </row>
    <row r="400" spans="1:14" ht="31.5" hidden="1" outlineLevel="1" x14ac:dyDescent="0.25">
      <c r="A400" s="485">
        <f>'F4.2'!A400</f>
        <v>0</v>
      </c>
      <c r="B400" s="421" t="str">
        <f>'F4.2'!B400</f>
        <v>Scheme 1: Upgradation of sinkawa make vibration monitoring and Analysis system for main turbine at 3x660MW koradi TPS.</v>
      </c>
      <c r="C400" s="188">
        <f>'F4.2'!D400</f>
        <v>0</v>
      </c>
      <c r="D400" s="189" t="str">
        <f>IF('F4.2'!F400=0,"-",'F4.2'!F400)</f>
        <v>-</v>
      </c>
      <c r="E400" s="38">
        <f>'F4.2'!H400</f>
        <v>0</v>
      </c>
      <c r="F400" s="104">
        <f>'F4.2'!S400</f>
        <v>0</v>
      </c>
      <c r="G400" s="104">
        <f>'F4.2'!AS400</f>
        <v>0</v>
      </c>
      <c r="H400" s="104">
        <f t="shared" si="34"/>
        <v>0</v>
      </c>
      <c r="I400" s="104">
        <f>'F4.2'!U400</f>
        <v>0</v>
      </c>
      <c r="J400" s="104">
        <f>'F4.2'!AT400</f>
        <v>0</v>
      </c>
      <c r="K400" s="104"/>
      <c r="L400" s="104"/>
      <c r="M400" s="104">
        <f t="shared" si="35"/>
        <v>0</v>
      </c>
      <c r="N400" s="197">
        <f t="shared" si="36"/>
        <v>0</v>
      </c>
    </row>
    <row r="401" spans="1:14" ht="47.25" hidden="1" outlineLevel="1" x14ac:dyDescent="0.25">
      <c r="A401" s="485">
        <f>'F4.2'!A401</f>
        <v>0</v>
      </c>
      <c r="B401" s="421" t="str">
        <f>'F4.2'!B401</f>
        <v>Scheme 2: Upgradation of Bently Nevada make vibration monitoring and Analysis system for RMCMS system at 3x660MW Koradi TPS.</v>
      </c>
      <c r="C401" s="188">
        <f>'F4.2'!D401</f>
        <v>0</v>
      </c>
      <c r="D401" s="189" t="str">
        <f>IF('F4.2'!F401=0,"-",'F4.2'!F401)</f>
        <v>-</v>
      </c>
      <c r="E401" s="38">
        <f>'F4.2'!H401</f>
        <v>0</v>
      </c>
      <c r="F401" s="104">
        <f>'F4.2'!S401</f>
        <v>0</v>
      </c>
      <c r="G401" s="104">
        <f>'F4.2'!AS401</f>
        <v>0</v>
      </c>
      <c r="H401" s="104">
        <f t="shared" si="34"/>
        <v>0</v>
      </c>
      <c r="I401" s="104">
        <f>'F4.2'!U401</f>
        <v>0</v>
      </c>
      <c r="J401" s="104">
        <f>'F4.2'!AT401</f>
        <v>0</v>
      </c>
      <c r="K401" s="104"/>
      <c r="L401" s="104"/>
      <c r="M401" s="104">
        <f t="shared" si="35"/>
        <v>0</v>
      </c>
      <c r="N401" s="197">
        <f t="shared" si="36"/>
        <v>0</v>
      </c>
    </row>
    <row r="402" spans="1:14" ht="15.75" hidden="1" outlineLevel="1" x14ac:dyDescent="0.25">
      <c r="A402" s="485">
        <f>'F4.2'!A402</f>
        <v>0</v>
      </c>
      <c r="B402" s="421" t="str">
        <f>'F4.2'!B402</f>
        <v>Scheme 3 :-Emerson PLC upgradation</v>
      </c>
      <c r="C402" s="188">
        <f>'F4.2'!D402</f>
        <v>0</v>
      </c>
      <c r="D402" s="189" t="str">
        <f>IF('F4.2'!F402=0,"-",'F4.2'!F402)</f>
        <v>-</v>
      </c>
      <c r="E402" s="38">
        <f>'F4.2'!H402</f>
        <v>0</v>
      </c>
      <c r="F402" s="104">
        <f>'F4.2'!S402</f>
        <v>0</v>
      </c>
      <c r="G402" s="104">
        <f>'F4.2'!AS402</f>
        <v>0</v>
      </c>
      <c r="H402" s="104">
        <f t="shared" si="34"/>
        <v>0</v>
      </c>
      <c r="I402" s="104">
        <f>'F4.2'!U402</f>
        <v>0</v>
      </c>
      <c r="J402" s="104">
        <f>'F4.2'!AT402</f>
        <v>0</v>
      </c>
      <c r="K402" s="104"/>
      <c r="L402" s="104"/>
      <c r="M402" s="104">
        <f t="shared" si="35"/>
        <v>0</v>
      </c>
      <c r="N402" s="197">
        <f t="shared" si="36"/>
        <v>0</v>
      </c>
    </row>
    <row r="403" spans="1:14" ht="31.5" hidden="1" outlineLevel="1" x14ac:dyDescent="0.25">
      <c r="A403" s="369">
        <f>'F4.2'!A403</f>
        <v>0</v>
      </c>
      <c r="B403" s="369" t="str">
        <f>'F4.2'!B403</f>
        <v xml:space="preserve"> Upgradation of various Level Transmitters installed at 3x660 MW koradi TPS. </v>
      </c>
      <c r="C403" s="188">
        <f>'F4.2'!D403</f>
        <v>0</v>
      </c>
      <c r="D403" s="189" t="str">
        <f>IF('F4.2'!F403=0,"-",'F4.2'!F403)</f>
        <v>-</v>
      </c>
      <c r="E403" s="38">
        <f>'F4.2'!H403</f>
        <v>0</v>
      </c>
      <c r="F403" s="104">
        <f>'F4.2'!S403</f>
        <v>0</v>
      </c>
      <c r="G403" s="104">
        <f>'F4.2'!AS403</f>
        <v>0</v>
      </c>
      <c r="H403" s="104">
        <f t="shared" si="34"/>
        <v>0</v>
      </c>
      <c r="I403" s="104">
        <f>'F4.2'!U403</f>
        <v>0</v>
      </c>
      <c r="J403" s="104">
        <f>'F4.2'!AT403</f>
        <v>0</v>
      </c>
      <c r="K403" s="104"/>
      <c r="L403" s="104"/>
      <c r="M403" s="104">
        <f t="shared" si="35"/>
        <v>0</v>
      </c>
      <c r="N403" s="197">
        <f t="shared" si="36"/>
        <v>0</v>
      </c>
    </row>
    <row r="404" spans="1:14" ht="31.5" hidden="1" outlineLevel="1" x14ac:dyDescent="0.25">
      <c r="A404" s="485">
        <f>'F4.2'!A404</f>
        <v>0</v>
      </c>
      <c r="B404" s="421" t="str">
        <f>'F4.2'!B404</f>
        <v xml:space="preserve">Scheme 1: Upgradation of Guided wave Radar Level TX installed at Condenser Hotwell and LPH 1,2 and 3 </v>
      </c>
      <c r="C404" s="188">
        <f>'F4.2'!D404</f>
        <v>0</v>
      </c>
      <c r="D404" s="189" t="str">
        <f>IF('F4.2'!F404=0,"-",'F4.2'!F404)</f>
        <v>-</v>
      </c>
      <c r="E404" s="38">
        <f>'F4.2'!H404</f>
        <v>0</v>
      </c>
      <c r="F404" s="104">
        <f>'F4.2'!S404</f>
        <v>0</v>
      </c>
      <c r="G404" s="104">
        <f>'F4.2'!AS404</f>
        <v>0</v>
      </c>
      <c r="H404" s="104">
        <f t="shared" si="34"/>
        <v>0</v>
      </c>
      <c r="I404" s="104">
        <f>'F4.2'!U404</f>
        <v>0</v>
      </c>
      <c r="J404" s="104">
        <f>'F4.2'!AT404</f>
        <v>0</v>
      </c>
      <c r="K404" s="104"/>
      <c r="L404" s="104"/>
      <c r="M404" s="104">
        <f t="shared" si="35"/>
        <v>0</v>
      </c>
      <c r="N404" s="197">
        <f t="shared" si="36"/>
        <v>0</v>
      </c>
    </row>
    <row r="405" spans="1:14" ht="47.25" hidden="1" outlineLevel="1" x14ac:dyDescent="0.25">
      <c r="A405" s="485">
        <f>'F4.2'!A405</f>
        <v>0</v>
      </c>
      <c r="B405" s="421" t="str">
        <f>'F4.2'!B405</f>
        <v xml:space="preserve">Scheme 2: Upgradation of Displacer type level TX into Guided wave radar level Tx installed at various Drain Tank, Flash tank and pit </v>
      </c>
      <c r="C405" s="188">
        <f>'F4.2'!D405</f>
        <v>0</v>
      </c>
      <c r="D405" s="189" t="str">
        <f>IF('F4.2'!F405=0,"-",'F4.2'!F405)</f>
        <v>-</v>
      </c>
      <c r="E405" s="38">
        <f>'F4.2'!H405</f>
        <v>0</v>
      </c>
      <c r="F405" s="104">
        <f>'F4.2'!S405</f>
        <v>0</v>
      </c>
      <c r="G405" s="104">
        <f>'F4.2'!AS405</f>
        <v>0</v>
      </c>
      <c r="H405" s="104">
        <f t="shared" si="34"/>
        <v>0</v>
      </c>
      <c r="I405" s="104">
        <f>'F4.2'!U405</f>
        <v>0</v>
      </c>
      <c r="J405" s="104">
        <f>'F4.2'!AT405</f>
        <v>0</v>
      </c>
      <c r="K405" s="104"/>
      <c r="L405" s="104"/>
      <c r="M405" s="104">
        <f t="shared" si="35"/>
        <v>0</v>
      </c>
      <c r="N405" s="197">
        <f t="shared" si="36"/>
        <v>0</v>
      </c>
    </row>
    <row r="406" spans="1:14" ht="31.5" hidden="1" outlineLevel="1" x14ac:dyDescent="0.25">
      <c r="A406" s="485">
        <f>'F4.2'!A406</f>
        <v>0</v>
      </c>
      <c r="B406" s="421" t="str">
        <f>'F4.2'!B406</f>
        <v>Scheme 3: Upgradation of non- contact type Ultrasonic level Tx into IP68 non- contact type Radar level TX.</v>
      </c>
      <c r="C406" s="188">
        <f>'F4.2'!D406</f>
        <v>0</v>
      </c>
      <c r="D406" s="189" t="str">
        <f>IF('F4.2'!F406=0,"-",'F4.2'!F406)</f>
        <v>-</v>
      </c>
      <c r="E406" s="38">
        <f>'F4.2'!H406</f>
        <v>0</v>
      </c>
      <c r="F406" s="104">
        <f>'F4.2'!S406</f>
        <v>0</v>
      </c>
      <c r="G406" s="104">
        <f>'F4.2'!AS406</f>
        <v>0</v>
      </c>
      <c r="H406" s="104">
        <f t="shared" si="34"/>
        <v>0</v>
      </c>
      <c r="I406" s="104">
        <f>'F4.2'!U406</f>
        <v>0</v>
      </c>
      <c r="J406" s="104">
        <f>'F4.2'!AT406</f>
        <v>0</v>
      </c>
      <c r="K406" s="104"/>
      <c r="L406" s="104"/>
      <c r="M406" s="104">
        <f t="shared" si="35"/>
        <v>0</v>
      </c>
      <c r="N406" s="197">
        <f t="shared" si="36"/>
        <v>0</v>
      </c>
    </row>
    <row r="407" spans="1:14" ht="31.5" hidden="1" outlineLevel="1" x14ac:dyDescent="0.25">
      <c r="A407" s="369">
        <f>'F4.2'!A407</f>
        <v>0</v>
      </c>
      <c r="B407" s="369" t="str">
        <f>'F4.2'!B407</f>
        <v xml:space="preserve">Upgradation of ESP Hopper level Probes installed at 3x660 MW koradi TPS. </v>
      </c>
      <c r="C407" s="188">
        <f>'F4.2'!D407</f>
        <v>0</v>
      </c>
      <c r="D407" s="189" t="str">
        <f>IF('F4.2'!F407=0,"-",'F4.2'!F407)</f>
        <v>-</v>
      </c>
      <c r="E407" s="38">
        <f>'F4.2'!H407</f>
        <v>0</v>
      </c>
      <c r="F407" s="104">
        <f>'F4.2'!S407</f>
        <v>0</v>
      </c>
      <c r="G407" s="104">
        <f>'F4.2'!AS407</f>
        <v>0</v>
      </c>
      <c r="H407" s="104">
        <f t="shared" si="34"/>
        <v>0</v>
      </c>
      <c r="I407" s="104">
        <f>'F4.2'!U407</f>
        <v>0</v>
      </c>
      <c r="J407" s="104">
        <f>'F4.2'!AT407</f>
        <v>0</v>
      </c>
      <c r="K407" s="104"/>
      <c r="L407" s="104"/>
      <c r="M407" s="104">
        <f t="shared" si="35"/>
        <v>0</v>
      </c>
      <c r="N407" s="197">
        <f t="shared" si="36"/>
        <v>0</v>
      </c>
    </row>
    <row r="408" spans="1:14" ht="47.25" hidden="1" outlineLevel="1" x14ac:dyDescent="0.25">
      <c r="A408" s="485">
        <f>'F4.2'!A408</f>
        <v>0</v>
      </c>
      <c r="B408" s="421" t="str">
        <f>'F4.2'!B408</f>
        <v>Scheme 1: Upgradation of 1st three fields ESP Hopper level probes into continuous level monitoring NOGS system at 3x660 MW Koradi TPS.</v>
      </c>
      <c r="C408" s="188">
        <f>'F4.2'!D408</f>
        <v>0</v>
      </c>
      <c r="D408" s="189" t="str">
        <f>IF('F4.2'!F408=0,"-",'F4.2'!F408)</f>
        <v>-</v>
      </c>
      <c r="E408" s="38">
        <f>'F4.2'!H408</f>
        <v>0</v>
      </c>
      <c r="F408" s="104">
        <f>'F4.2'!S408</f>
        <v>0</v>
      </c>
      <c r="G408" s="104">
        <f>'F4.2'!AS408</f>
        <v>0</v>
      </c>
      <c r="H408" s="104">
        <f t="shared" ref="H408:H437" si="37">F408-G408</f>
        <v>0</v>
      </c>
      <c r="I408" s="104">
        <f>'F4.2'!U408</f>
        <v>0</v>
      </c>
      <c r="J408" s="104">
        <f>'F4.2'!AT408</f>
        <v>0</v>
      </c>
      <c r="K408" s="104"/>
      <c r="L408" s="104"/>
      <c r="M408" s="104">
        <f t="shared" ref="M408:M437" si="38">SUM(J408:L408)</f>
        <v>0</v>
      </c>
      <c r="N408" s="197">
        <f t="shared" ref="N408:N437" si="39">H408+I408-M408</f>
        <v>0</v>
      </c>
    </row>
    <row r="409" spans="1:14" ht="31.5" hidden="1" outlineLevel="1" x14ac:dyDescent="0.25">
      <c r="A409" s="485">
        <f>'F4.2'!A409</f>
        <v>0</v>
      </c>
      <c r="B409" s="421" t="str">
        <f>'F4.2'!B409</f>
        <v xml:space="preserve">Scheme 2: Upgradation of RF capacitance Hopper level probe into of RF admittance level probe at 4,5,6,7,8 &amp; 9 ESP Hoppers </v>
      </c>
      <c r="C409" s="188">
        <f>'F4.2'!D409</f>
        <v>0</v>
      </c>
      <c r="D409" s="189" t="str">
        <f>IF('F4.2'!F409=0,"-",'F4.2'!F409)</f>
        <v>-</v>
      </c>
      <c r="E409" s="38">
        <f>'F4.2'!H409</f>
        <v>0</v>
      </c>
      <c r="F409" s="104">
        <f>'F4.2'!S409</f>
        <v>0</v>
      </c>
      <c r="G409" s="104">
        <f>'F4.2'!AS409</f>
        <v>0</v>
      </c>
      <c r="H409" s="104">
        <f t="shared" si="37"/>
        <v>0</v>
      </c>
      <c r="I409" s="104">
        <f>'F4.2'!U409</f>
        <v>0</v>
      </c>
      <c r="J409" s="104">
        <f>'F4.2'!AT409</f>
        <v>0</v>
      </c>
      <c r="K409" s="104"/>
      <c r="L409" s="104"/>
      <c r="M409" s="104">
        <f t="shared" si="38"/>
        <v>0</v>
      </c>
      <c r="N409" s="197">
        <f t="shared" si="39"/>
        <v>0</v>
      </c>
    </row>
    <row r="410" spans="1:14" ht="47.25" hidden="1" outlineLevel="1" x14ac:dyDescent="0.25">
      <c r="A410" s="485">
        <f>'F4.2'!A410</f>
        <v>0</v>
      </c>
      <c r="B410" s="421" t="str">
        <f>'F4.2'!B410</f>
        <v>Scheme 3: Upgradation of ESP hopper heater monitoring , control and  real time monitoring system at 3X660MW Koradi TPS</v>
      </c>
      <c r="C410" s="188">
        <f>'F4.2'!D410</f>
        <v>0</v>
      </c>
      <c r="D410" s="189" t="str">
        <f>IF('F4.2'!F410=0,"-",'F4.2'!F410)</f>
        <v>-</v>
      </c>
      <c r="E410" s="38">
        <f>'F4.2'!H410</f>
        <v>0</v>
      </c>
      <c r="F410" s="104">
        <f>'F4.2'!S410</f>
        <v>0</v>
      </c>
      <c r="G410" s="104">
        <f>'F4.2'!AS410</f>
        <v>0</v>
      </c>
      <c r="H410" s="104">
        <f t="shared" si="37"/>
        <v>0</v>
      </c>
      <c r="I410" s="104">
        <f>'F4.2'!U410</f>
        <v>0</v>
      </c>
      <c r="J410" s="104">
        <f>'F4.2'!AT410</f>
        <v>0</v>
      </c>
      <c r="K410" s="104"/>
      <c r="L410" s="104"/>
      <c r="M410" s="104">
        <f t="shared" si="38"/>
        <v>0</v>
      </c>
      <c r="N410" s="197">
        <f t="shared" si="39"/>
        <v>0</v>
      </c>
    </row>
    <row r="411" spans="1:14" ht="47.25" hidden="1" outlineLevel="1" x14ac:dyDescent="0.25">
      <c r="A411" s="369">
        <f>'F4.2'!A411</f>
        <v>0</v>
      </c>
      <c r="B411" s="369" t="str">
        <f>'F4.2'!B411</f>
        <v xml:space="preserve">Upgradation of various scheme viz ASLD, Furnace tv camera FEGT and acoustic Pyrometer installed at 3x660 MW koradi TPS. </v>
      </c>
      <c r="C411" s="188">
        <f>'F4.2'!D411</f>
        <v>0</v>
      </c>
      <c r="D411" s="189" t="str">
        <f>IF('F4.2'!F411=0,"-",'F4.2'!F411)</f>
        <v>-</v>
      </c>
      <c r="E411" s="38">
        <f>'F4.2'!H411</f>
        <v>0</v>
      </c>
      <c r="F411" s="104">
        <f>'F4.2'!S411</f>
        <v>0</v>
      </c>
      <c r="G411" s="104">
        <f>'F4.2'!AS411</f>
        <v>0</v>
      </c>
      <c r="H411" s="104">
        <f t="shared" si="37"/>
        <v>0</v>
      </c>
      <c r="I411" s="104">
        <f>'F4.2'!U411</f>
        <v>0</v>
      </c>
      <c r="J411" s="104">
        <f>'F4.2'!AT411</f>
        <v>0</v>
      </c>
      <c r="K411" s="104"/>
      <c r="L411" s="104"/>
      <c r="M411" s="104">
        <f t="shared" si="38"/>
        <v>0</v>
      </c>
      <c r="N411" s="197">
        <f t="shared" si="39"/>
        <v>0</v>
      </c>
    </row>
    <row r="412" spans="1:14" ht="15.75" hidden="1" outlineLevel="1" x14ac:dyDescent="0.25">
      <c r="A412" s="485">
        <f>'F4.2'!A412</f>
        <v>0</v>
      </c>
      <c r="B412" s="421" t="str">
        <f>'F4.2'!B412</f>
        <v xml:space="preserve">Scheme 1: Upgradation of ASLD system </v>
      </c>
      <c r="C412" s="188">
        <f>'F4.2'!D412</f>
        <v>0</v>
      </c>
      <c r="D412" s="189" t="str">
        <f>IF('F4.2'!F412=0,"-",'F4.2'!F412)</f>
        <v>-</v>
      </c>
      <c r="E412" s="38">
        <f>'F4.2'!H412</f>
        <v>0</v>
      </c>
      <c r="F412" s="104">
        <f>'F4.2'!S412</f>
        <v>0</v>
      </c>
      <c r="G412" s="104">
        <f>'F4.2'!AS412</f>
        <v>0</v>
      </c>
      <c r="H412" s="104">
        <f t="shared" si="37"/>
        <v>0</v>
      </c>
      <c r="I412" s="104">
        <f>'F4.2'!U412</f>
        <v>0</v>
      </c>
      <c r="J412" s="104">
        <f>'F4.2'!AT412</f>
        <v>0</v>
      </c>
      <c r="K412" s="104"/>
      <c r="L412" s="104"/>
      <c r="M412" s="104">
        <f t="shared" si="38"/>
        <v>0</v>
      </c>
      <c r="N412" s="197">
        <f t="shared" si="39"/>
        <v>0</v>
      </c>
    </row>
    <row r="413" spans="1:14" ht="15.75" hidden="1" outlineLevel="1" x14ac:dyDescent="0.25">
      <c r="A413" s="485">
        <f>'F4.2'!A413</f>
        <v>0</v>
      </c>
      <c r="B413" s="421" t="str">
        <f>'F4.2'!B413</f>
        <v>Scheme 2: Upgradation of Furnace TV Camera</v>
      </c>
      <c r="C413" s="188">
        <f>'F4.2'!D413</f>
        <v>0</v>
      </c>
      <c r="D413" s="189" t="str">
        <f>IF('F4.2'!F413=0,"-",'F4.2'!F413)</f>
        <v>-</v>
      </c>
      <c r="E413" s="38">
        <f>'F4.2'!H413</f>
        <v>0</v>
      </c>
      <c r="F413" s="104">
        <f>'F4.2'!S413</f>
        <v>0</v>
      </c>
      <c r="G413" s="104">
        <f>'F4.2'!AS413</f>
        <v>0</v>
      </c>
      <c r="H413" s="104">
        <f t="shared" si="37"/>
        <v>0</v>
      </c>
      <c r="I413" s="104">
        <f>'F4.2'!U413</f>
        <v>0</v>
      </c>
      <c r="J413" s="104">
        <f>'F4.2'!AT413</f>
        <v>0</v>
      </c>
      <c r="K413" s="104"/>
      <c r="L413" s="104"/>
      <c r="M413" s="104">
        <f t="shared" si="38"/>
        <v>0</v>
      </c>
      <c r="N413" s="197">
        <f t="shared" si="39"/>
        <v>0</v>
      </c>
    </row>
    <row r="414" spans="1:14" ht="15.75" hidden="1" outlineLevel="1" x14ac:dyDescent="0.25">
      <c r="A414" s="485">
        <f>'F4.2'!A414</f>
        <v>0</v>
      </c>
      <c r="B414" s="421" t="str">
        <f>'F4.2'!B414</f>
        <v xml:space="preserve">Scheme 3:Upgradation of FEGT system </v>
      </c>
      <c r="C414" s="188">
        <f>'F4.2'!D414</f>
        <v>0</v>
      </c>
      <c r="D414" s="189" t="str">
        <f>IF('F4.2'!F414=0,"-",'F4.2'!F414)</f>
        <v>-</v>
      </c>
      <c r="E414" s="38">
        <f>'F4.2'!H414</f>
        <v>0</v>
      </c>
      <c r="F414" s="104">
        <f>'F4.2'!S414</f>
        <v>0</v>
      </c>
      <c r="G414" s="104">
        <f>'F4.2'!AS414</f>
        <v>0</v>
      </c>
      <c r="H414" s="104">
        <f t="shared" si="37"/>
        <v>0</v>
      </c>
      <c r="I414" s="104">
        <f>'F4.2'!U414</f>
        <v>0</v>
      </c>
      <c r="J414" s="104">
        <f>'F4.2'!AT414</f>
        <v>0</v>
      </c>
      <c r="K414" s="104"/>
      <c r="L414" s="104"/>
      <c r="M414" s="104">
        <f t="shared" si="38"/>
        <v>0</v>
      </c>
      <c r="N414" s="197">
        <f t="shared" si="39"/>
        <v>0</v>
      </c>
    </row>
    <row r="415" spans="1:14" ht="15.75" hidden="1" outlineLevel="1" x14ac:dyDescent="0.25">
      <c r="A415" s="485">
        <f>'F4.2'!A415</f>
        <v>0</v>
      </c>
      <c r="B415" s="421" t="str">
        <f>'F4.2'!B415</f>
        <v xml:space="preserve">Scheme 4:Upgradation of acoustic pyrometer </v>
      </c>
      <c r="C415" s="188">
        <f>'F4.2'!D415</f>
        <v>0</v>
      </c>
      <c r="D415" s="189" t="str">
        <f>IF('F4.2'!F415=0,"-",'F4.2'!F415)</f>
        <v>-</v>
      </c>
      <c r="E415" s="38">
        <f>'F4.2'!H415</f>
        <v>0</v>
      </c>
      <c r="F415" s="104">
        <f>'F4.2'!S415</f>
        <v>0</v>
      </c>
      <c r="G415" s="104">
        <f>'F4.2'!AS415</f>
        <v>0</v>
      </c>
      <c r="H415" s="104">
        <f t="shared" si="37"/>
        <v>0</v>
      </c>
      <c r="I415" s="104">
        <f>'F4.2'!U415</f>
        <v>0</v>
      </c>
      <c r="J415" s="104">
        <f>'F4.2'!AT415</f>
        <v>0</v>
      </c>
      <c r="K415" s="104"/>
      <c r="L415" s="104"/>
      <c r="M415" s="104">
        <f t="shared" si="38"/>
        <v>0</v>
      </c>
      <c r="N415" s="197">
        <f t="shared" si="39"/>
        <v>0</v>
      </c>
    </row>
    <row r="416" spans="1:14" ht="31.5" hidden="1" outlineLevel="1" x14ac:dyDescent="0.25">
      <c r="A416" s="369">
        <f>'F4.2'!A416</f>
        <v>0</v>
      </c>
      <c r="B416" s="369" t="str">
        <f>'F4.2'!B416</f>
        <v xml:space="preserve"> Upgradation of various scheme viz instrument Air pipe at ESP Area, wet Ash Evacuation system, HCSD Silo.</v>
      </c>
      <c r="C416" s="188">
        <f>'F4.2'!D416</f>
        <v>0</v>
      </c>
      <c r="D416" s="189" t="str">
        <f>IF('F4.2'!F416=0,"-",'F4.2'!F416)</f>
        <v>-</v>
      </c>
      <c r="E416" s="38">
        <f>'F4.2'!H416</f>
        <v>0</v>
      </c>
      <c r="F416" s="104">
        <f>'F4.2'!S416</f>
        <v>0</v>
      </c>
      <c r="G416" s="104">
        <f>'F4.2'!AS416</f>
        <v>0</v>
      </c>
      <c r="H416" s="104">
        <f t="shared" si="37"/>
        <v>0</v>
      </c>
      <c r="I416" s="104">
        <f>'F4.2'!U416</f>
        <v>0</v>
      </c>
      <c r="J416" s="104">
        <f>'F4.2'!AT416</f>
        <v>0</v>
      </c>
      <c r="K416" s="104"/>
      <c r="L416" s="104"/>
      <c r="M416" s="104">
        <f t="shared" si="38"/>
        <v>0</v>
      </c>
      <c r="N416" s="197">
        <f t="shared" si="39"/>
        <v>0</v>
      </c>
    </row>
    <row r="417" spans="1:14" ht="31.5" hidden="1" outlineLevel="1" x14ac:dyDescent="0.25">
      <c r="A417" s="485">
        <f>'F4.2'!A417</f>
        <v>0</v>
      </c>
      <c r="B417" s="421" t="str">
        <f>'F4.2'!B417</f>
        <v xml:space="preserve">Scheme 1: Upgradation of instrument Air pipeline system at ESP of M.S into SS installed at 3x660 MW Koradi TPS. </v>
      </c>
      <c r="C417" s="188">
        <f>'F4.2'!D417</f>
        <v>0</v>
      </c>
      <c r="D417" s="189" t="str">
        <f>IF('F4.2'!F417=0,"-",'F4.2'!F417)</f>
        <v>-</v>
      </c>
      <c r="E417" s="38">
        <f>'F4.2'!H417</f>
        <v>0</v>
      </c>
      <c r="F417" s="104">
        <f>'F4.2'!S417</f>
        <v>0</v>
      </c>
      <c r="G417" s="104">
        <f>'F4.2'!AS417</f>
        <v>0</v>
      </c>
      <c r="H417" s="104">
        <f t="shared" si="37"/>
        <v>0</v>
      </c>
      <c r="I417" s="104">
        <f>'F4.2'!U417</f>
        <v>0</v>
      </c>
      <c r="J417" s="104">
        <f>'F4.2'!AT417</f>
        <v>0</v>
      </c>
      <c r="K417" s="104"/>
      <c r="L417" s="104"/>
      <c r="M417" s="104">
        <f t="shared" si="38"/>
        <v>0</v>
      </c>
      <c r="N417" s="197">
        <f t="shared" si="39"/>
        <v>0</v>
      </c>
    </row>
    <row r="418" spans="1:14" ht="31.5" hidden="1" outlineLevel="1" x14ac:dyDescent="0.25">
      <c r="A418" s="485">
        <f>'F4.2'!A418</f>
        <v>0</v>
      </c>
      <c r="B418" s="421" t="str">
        <f>'F4.2'!B418</f>
        <v>Scheme 2: Upgradation of instrument Air pipeline system at wet Ash system of M.S into SS .</v>
      </c>
      <c r="C418" s="188">
        <f>'F4.2'!D418</f>
        <v>0</v>
      </c>
      <c r="D418" s="189" t="str">
        <f>IF('F4.2'!F418=0,"-",'F4.2'!F418)</f>
        <v>-</v>
      </c>
      <c r="E418" s="38">
        <f>'F4.2'!H418</f>
        <v>0</v>
      </c>
      <c r="F418" s="104">
        <f>'F4.2'!S418</f>
        <v>0</v>
      </c>
      <c r="G418" s="104">
        <f>'F4.2'!AS418</f>
        <v>0</v>
      </c>
      <c r="H418" s="104">
        <f t="shared" si="37"/>
        <v>0</v>
      </c>
      <c r="I418" s="104">
        <f>'F4.2'!U418</f>
        <v>0</v>
      </c>
      <c r="J418" s="104">
        <f>'F4.2'!AT418</f>
        <v>0</v>
      </c>
      <c r="K418" s="104"/>
      <c r="L418" s="104"/>
      <c r="M418" s="104">
        <f t="shared" si="38"/>
        <v>0</v>
      </c>
      <c r="N418" s="197">
        <f t="shared" si="39"/>
        <v>0</v>
      </c>
    </row>
    <row r="419" spans="1:14" ht="31.5" hidden="1" outlineLevel="1" x14ac:dyDescent="0.25">
      <c r="A419" s="485">
        <f>'F4.2'!A419</f>
        <v>0</v>
      </c>
      <c r="B419" s="421" t="str">
        <f>'F4.2'!B419</f>
        <v>Scheme 3: Upgradation of instrument Air pipeline system at HCSD silo of M.S. into SS.</v>
      </c>
      <c r="C419" s="188">
        <f>'F4.2'!D419</f>
        <v>0</v>
      </c>
      <c r="D419" s="189" t="str">
        <f>IF('F4.2'!F419=0,"-",'F4.2'!F419)</f>
        <v>-</v>
      </c>
      <c r="E419" s="38">
        <f>'F4.2'!H419</f>
        <v>0</v>
      </c>
      <c r="F419" s="104">
        <f>'F4.2'!S419</f>
        <v>0</v>
      </c>
      <c r="G419" s="104">
        <f>'F4.2'!AS419</f>
        <v>0</v>
      </c>
      <c r="H419" s="104">
        <f t="shared" si="37"/>
        <v>0</v>
      </c>
      <c r="I419" s="104">
        <f>'F4.2'!U419</f>
        <v>0</v>
      </c>
      <c r="J419" s="104">
        <f>'F4.2'!AT419</f>
        <v>0</v>
      </c>
      <c r="K419" s="104"/>
      <c r="L419" s="104"/>
      <c r="M419" s="104">
        <f t="shared" si="38"/>
        <v>0</v>
      </c>
      <c r="N419" s="197">
        <f t="shared" si="39"/>
        <v>0</v>
      </c>
    </row>
    <row r="420" spans="1:14" ht="31.5" hidden="1" outlineLevel="1" x14ac:dyDescent="0.25">
      <c r="A420" s="485">
        <f>'F4.2'!A420</f>
        <v>0</v>
      </c>
      <c r="B420" s="421" t="str">
        <f>'F4.2'!B420</f>
        <v xml:space="preserve">Scheme 4: Upgradation of instrument Air pipeline system at Remote Silo of M.S into SS. </v>
      </c>
      <c r="C420" s="188">
        <f>'F4.2'!D420</f>
        <v>0</v>
      </c>
      <c r="D420" s="189" t="str">
        <f>IF('F4.2'!F420=0,"-",'F4.2'!F420)</f>
        <v>-</v>
      </c>
      <c r="E420" s="38">
        <f>'F4.2'!H420</f>
        <v>0</v>
      </c>
      <c r="F420" s="104">
        <f>'F4.2'!S420</f>
        <v>0</v>
      </c>
      <c r="G420" s="104">
        <f>'F4.2'!AS420</f>
        <v>0</v>
      </c>
      <c r="H420" s="104">
        <f t="shared" si="37"/>
        <v>0</v>
      </c>
      <c r="I420" s="104">
        <f>'F4.2'!U420</f>
        <v>0</v>
      </c>
      <c r="J420" s="104">
        <f>'F4.2'!AT420</f>
        <v>0</v>
      </c>
      <c r="K420" s="104"/>
      <c r="L420" s="104"/>
      <c r="M420" s="104">
        <f t="shared" si="38"/>
        <v>0</v>
      </c>
      <c r="N420" s="197">
        <f t="shared" si="39"/>
        <v>0</v>
      </c>
    </row>
    <row r="421" spans="1:14" ht="47.25" hidden="1" outlineLevel="1" x14ac:dyDescent="0.25">
      <c r="A421" s="485">
        <f>'F4.2'!A421</f>
        <v>0</v>
      </c>
      <c r="B421" s="421" t="str">
        <f>'F4.2'!B421</f>
        <v>Scheme 5: Upgradation of Control &amp; Instrument section  lab with Hydraulic Servo Valve Test, Pneumatic System test and calibration lab set up.</v>
      </c>
      <c r="C421" s="188">
        <f>'F4.2'!D421</f>
        <v>0</v>
      </c>
      <c r="D421" s="189" t="str">
        <f>IF('F4.2'!F421=0,"-",'F4.2'!F421)</f>
        <v>-</v>
      </c>
      <c r="E421" s="38">
        <f>'F4.2'!H421</f>
        <v>0</v>
      </c>
      <c r="F421" s="104">
        <f>'F4.2'!S421</f>
        <v>0</v>
      </c>
      <c r="G421" s="104">
        <f>'F4.2'!AS421</f>
        <v>0</v>
      </c>
      <c r="H421" s="104">
        <f t="shared" si="37"/>
        <v>0</v>
      </c>
      <c r="I421" s="104">
        <f>'F4.2'!U421</f>
        <v>0</v>
      </c>
      <c r="J421" s="104">
        <f>'F4.2'!AT421</f>
        <v>0</v>
      </c>
      <c r="K421" s="104"/>
      <c r="L421" s="104"/>
      <c r="M421" s="104">
        <f t="shared" si="38"/>
        <v>0</v>
      </c>
      <c r="N421" s="197">
        <f t="shared" si="39"/>
        <v>0</v>
      </c>
    </row>
    <row r="422" spans="1:14" ht="31.5" hidden="1" outlineLevel="1" x14ac:dyDescent="0.25">
      <c r="A422" s="369">
        <f>'F4.2'!A422</f>
        <v>0</v>
      </c>
      <c r="B422" s="369" t="str">
        <f>'F4.2'!B422</f>
        <v>Upgradation of Flame scanner for flexible operation of 3X660MW Koradi TPS.</v>
      </c>
      <c r="C422" s="188">
        <f>'F4.2'!D422</f>
        <v>0</v>
      </c>
      <c r="D422" s="189" t="str">
        <f>IF('F4.2'!F422=0,"-",'F4.2'!F422)</f>
        <v>-</v>
      </c>
      <c r="E422" s="38">
        <f>'F4.2'!H422</f>
        <v>0</v>
      </c>
      <c r="F422" s="104">
        <f>'F4.2'!S422</f>
        <v>0</v>
      </c>
      <c r="G422" s="104">
        <f>'F4.2'!AS422</f>
        <v>0</v>
      </c>
      <c r="H422" s="104">
        <f t="shared" si="37"/>
        <v>0</v>
      </c>
      <c r="I422" s="104">
        <f>'F4.2'!U422</f>
        <v>0</v>
      </c>
      <c r="J422" s="104">
        <f>'F4.2'!AT422</f>
        <v>0</v>
      </c>
      <c r="K422" s="104"/>
      <c r="L422" s="104"/>
      <c r="M422" s="104">
        <f t="shared" si="38"/>
        <v>0</v>
      </c>
      <c r="N422" s="197">
        <f t="shared" si="39"/>
        <v>0</v>
      </c>
    </row>
    <row r="423" spans="1:14" ht="31.5" hidden="1" outlineLevel="1" x14ac:dyDescent="0.25">
      <c r="A423" s="485">
        <f>'F4.2'!A423</f>
        <v>0</v>
      </c>
      <c r="B423" s="421" t="str">
        <f>'F4.2'!B423</f>
        <v>Scheme 1: Upgradation of Flame scanner for flexible operation of 3X660MW Koradi TPS.</v>
      </c>
      <c r="C423" s="188">
        <f>'F4.2'!D423</f>
        <v>0</v>
      </c>
      <c r="D423" s="189" t="str">
        <f>IF('F4.2'!F423=0,"-",'F4.2'!F423)</f>
        <v>-</v>
      </c>
      <c r="E423" s="38">
        <f>'F4.2'!H423</f>
        <v>0</v>
      </c>
      <c r="F423" s="104">
        <f>'F4.2'!S423</f>
        <v>0</v>
      </c>
      <c r="G423" s="104">
        <f>'F4.2'!AS423</f>
        <v>0</v>
      </c>
      <c r="H423" s="104">
        <f t="shared" si="37"/>
        <v>0</v>
      </c>
      <c r="I423" s="104">
        <f>'F4.2'!U423</f>
        <v>0</v>
      </c>
      <c r="J423" s="104">
        <f>'F4.2'!AT423</f>
        <v>0</v>
      </c>
      <c r="K423" s="104"/>
      <c r="L423" s="104"/>
      <c r="M423" s="104">
        <f t="shared" si="38"/>
        <v>0</v>
      </c>
      <c r="N423" s="197">
        <f t="shared" si="39"/>
        <v>0</v>
      </c>
    </row>
    <row r="424" spans="1:14" ht="47.25" hidden="1" outlineLevel="1" x14ac:dyDescent="0.25">
      <c r="A424" s="485">
        <f>'F4.2'!A424</f>
        <v>0</v>
      </c>
      <c r="B424" s="561" t="str">
        <f>'F4.2'!B424</f>
        <v>Replacement of DRC Pipes, Bends &amp; Fittings in phase manner to improve the dry ash conveying &amp; its disposal (2 years)</v>
      </c>
      <c r="C424" s="188">
        <f>'F4.2'!D424</f>
        <v>0</v>
      </c>
      <c r="D424" s="189" t="str">
        <f>IF('F4.2'!F424=0,"-",'F4.2'!F424)</f>
        <v>-</v>
      </c>
      <c r="E424" s="38">
        <f>'F4.2'!H424</f>
        <v>0</v>
      </c>
      <c r="F424" s="104">
        <f>'F4.2'!S424</f>
        <v>0</v>
      </c>
      <c r="G424" s="104">
        <f>'F4.2'!AS424</f>
        <v>0</v>
      </c>
      <c r="H424" s="104">
        <f t="shared" si="37"/>
        <v>0</v>
      </c>
      <c r="I424" s="104">
        <f>'F4.2'!U424</f>
        <v>0</v>
      </c>
      <c r="J424" s="104">
        <f>'F4.2'!AT424</f>
        <v>0</v>
      </c>
      <c r="K424" s="104"/>
      <c r="L424" s="104"/>
      <c r="M424" s="104">
        <f t="shared" si="38"/>
        <v>0</v>
      </c>
      <c r="N424" s="197">
        <f t="shared" si="39"/>
        <v>0</v>
      </c>
    </row>
    <row r="425" spans="1:14" ht="78.75" hidden="1" outlineLevel="1" x14ac:dyDescent="0.25">
      <c r="A425" s="485">
        <f>'F4.2'!A425</f>
        <v>0</v>
      </c>
      <c r="B425" s="562" t="str">
        <f>'F4.2'!B425</f>
        <v>Replacement of DRC Pipes, Bends &amp; Fittings in phase manner to improve the dry ash conveying &amp; its disposal (2 years) (Rs.30 Cr.)
(Bottom ash/Coarse ash evacuation &amp; Ash Slurry Disposal Pipelines, Dry ash conveying system)</v>
      </c>
      <c r="C425" s="188">
        <f>'F4.2'!D425</f>
        <v>0</v>
      </c>
      <c r="D425" s="189" t="str">
        <f>IF('F4.2'!F425=0,"-",'F4.2'!F425)</f>
        <v>-</v>
      </c>
      <c r="E425" s="38">
        <f>'F4.2'!H425</f>
        <v>0</v>
      </c>
      <c r="F425" s="104">
        <f>'F4.2'!S425</f>
        <v>0</v>
      </c>
      <c r="G425" s="104">
        <f>'F4.2'!AS425</f>
        <v>0</v>
      </c>
      <c r="H425" s="104">
        <f t="shared" si="37"/>
        <v>0</v>
      </c>
      <c r="I425" s="104">
        <f>'F4.2'!U425</f>
        <v>0</v>
      </c>
      <c r="J425" s="104">
        <f>'F4.2'!AT425</f>
        <v>0</v>
      </c>
      <c r="K425" s="104"/>
      <c r="L425" s="104"/>
      <c r="M425" s="104">
        <f t="shared" si="38"/>
        <v>0</v>
      </c>
      <c r="N425" s="197">
        <f t="shared" si="39"/>
        <v>0</v>
      </c>
    </row>
    <row r="426" spans="1:14" ht="31.5" hidden="1" outlineLevel="1" x14ac:dyDescent="0.25">
      <c r="A426" s="485">
        <f>'F4.2'!A426</f>
        <v>0</v>
      </c>
      <c r="B426" s="561" t="str">
        <f>'F4.2'!B426</f>
        <v>Augmentation of Coarse Ash disposal system at U10 at KTPS, Koradi</v>
      </c>
      <c r="C426" s="188">
        <f>'F4.2'!D426</f>
        <v>0</v>
      </c>
      <c r="D426" s="189" t="str">
        <f>IF('F4.2'!F426=0,"-",'F4.2'!F426)</f>
        <v>-</v>
      </c>
      <c r="E426" s="38">
        <f>'F4.2'!H426</f>
        <v>0</v>
      </c>
      <c r="F426" s="104">
        <f>'F4.2'!S426</f>
        <v>0</v>
      </c>
      <c r="G426" s="104">
        <f>'F4.2'!AS426</f>
        <v>0</v>
      </c>
      <c r="H426" s="104">
        <f t="shared" si="37"/>
        <v>0</v>
      </c>
      <c r="I426" s="104">
        <f>'F4.2'!U426</f>
        <v>0</v>
      </c>
      <c r="J426" s="104">
        <f>'F4.2'!AT426</f>
        <v>0</v>
      </c>
      <c r="K426" s="104"/>
      <c r="L426" s="104"/>
      <c r="M426" s="104">
        <f t="shared" si="38"/>
        <v>0</v>
      </c>
      <c r="N426" s="197">
        <f t="shared" si="39"/>
        <v>0</v>
      </c>
    </row>
    <row r="427" spans="1:14" ht="31.5" hidden="1" outlineLevel="1" x14ac:dyDescent="0.25">
      <c r="A427" s="485">
        <f>'F4.2'!A427</f>
        <v>0</v>
      </c>
      <c r="B427" s="562" t="str">
        <f>'F4.2'!B427</f>
        <v>WORK OF INSTALLATION &amp; COMMISSIONING OF ASH DISPOSAL SYSTEM AT UNIT#10</v>
      </c>
      <c r="C427" s="188">
        <f>'F4.2'!D427</f>
        <v>0</v>
      </c>
      <c r="D427" s="189" t="str">
        <f>IF('F4.2'!F427=0,"-",'F4.2'!F427)</f>
        <v>-</v>
      </c>
      <c r="E427" s="38">
        <f>'F4.2'!H427</f>
        <v>0</v>
      </c>
      <c r="F427" s="104">
        <f>'F4.2'!S427</f>
        <v>0</v>
      </c>
      <c r="G427" s="104">
        <f>'F4.2'!AS427</f>
        <v>0</v>
      </c>
      <c r="H427" s="104">
        <f t="shared" si="37"/>
        <v>0</v>
      </c>
      <c r="I427" s="104">
        <f>'F4.2'!U427</f>
        <v>0</v>
      </c>
      <c r="J427" s="104">
        <f>'F4.2'!AT427</f>
        <v>0</v>
      </c>
      <c r="K427" s="104"/>
      <c r="L427" s="104"/>
      <c r="M427" s="104">
        <f t="shared" si="38"/>
        <v>0</v>
      </c>
      <c r="N427" s="197">
        <f t="shared" si="39"/>
        <v>0</v>
      </c>
    </row>
    <row r="428" spans="1:14" ht="15.75" hidden="1" outlineLevel="1" x14ac:dyDescent="0.25">
      <c r="A428" s="485">
        <f>'F4.2'!A428</f>
        <v>0</v>
      </c>
      <c r="B428" s="369" t="str">
        <f>'F4.2'!B428</f>
        <v>IDC</v>
      </c>
      <c r="C428" s="188">
        <f>'F4.2'!D428</f>
        <v>0</v>
      </c>
      <c r="D428" s="189" t="str">
        <f>IF('F4.2'!F428=0,"-",'F4.2'!F428)</f>
        <v>-</v>
      </c>
      <c r="E428" s="38">
        <f>'F4.2'!H428</f>
        <v>0</v>
      </c>
      <c r="F428" s="104">
        <f>'F4.2'!S428</f>
        <v>0</v>
      </c>
      <c r="G428" s="104">
        <f>'F4.2'!AS428</f>
        <v>0</v>
      </c>
      <c r="H428" s="104">
        <f t="shared" si="37"/>
        <v>0</v>
      </c>
      <c r="I428" s="104">
        <f>'F4.2'!U428</f>
        <v>0</v>
      </c>
      <c r="J428" s="104">
        <f>'F4.2'!AT428</f>
        <v>0</v>
      </c>
      <c r="K428" s="104"/>
      <c r="L428" s="104"/>
      <c r="M428" s="104">
        <f t="shared" si="38"/>
        <v>0</v>
      </c>
      <c r="N428" s="197">
        <f t="shared" si="39"/>
        <v>0</v>
      </c>
    </row>
    <row r="429" spans="1:14" ht="31.5" hidden="1" outlineLevel="1" x14ac:dyDescent="0.25">
      <c r="A429" s="485">
        <f>'F4.2'!A429</f>
        <v>0</v>
      </c>
      <c r="B429" s="369" t="str">
        <f>'F4.2'!B429</f>
        <v>DPR for Railway Track Siding  Performance Improvement Schemes at 3x660MW KTPS ,Koradi.</v>
      </c>
      <c r="C429" s="188">
        <f>'F4.2'!D429</f>
        <v>0</v>
      </c>
      <c r="D429" s="189" t="str">
        <f>IF('F4.2'!F429=0,"-",'F4.2'!F429)</f>
        <v>-</v>
      </c>
      <c r="E429" s="38">
        <f>'F4.2'!H429</f>
        <v>0</v>
      </c>
      <c r="F429" s="104">
        <f>'F4.2'!S429</f>
        <v>0</v>
      </c>
      <c r="G429" s="104">
        <f>'F4.2'!AS429</f>
        <v>0</v>
      </c>
      <c r="H429" s="104">
        <f t="shared" si="37"/>
        <v>0</v>
      </c>
      <c r="I429" s="104">
        <f>'F4.2'!U429</f>
        <v>0</v>
      </c>
      <c r="J429" s="104">
        <f>'F4.2'!AT429</f>
        <v>0</v>
      </c>
      <c r="K429" s="104"/>
      <c r="L429" s="104"/>
      <c r="M429" s="104">
        <f t="shared" si="38"/>
        <v>0</v>
      </c>
      <c r="N429" s="197">
        <f t="shared" si="39"/>
        <v>0</v>
      </c>
    </row>
    <row r="430" spans="1:14" ht="189" hidden="1" outlineLevel="1" x14ac:dyDescent="0.25">
      <c r="A430" s="485">
        <f>'F4.2'!A430</f>
        <v>0</v>
      </c>
      <c r="B430" s="565" t="str">
        <f>'F4.2'!B430</f>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430" s="188">
        <f>'F4.2'!D430</f>
        <v>0</v>
      </c>
      <c r="D430" s="189" t="str">
        <f>IF('F4.2'!F430=0,"-",'F4.2'!F430)</f>
        <v>-</v>
      </c>
      <c r="E430" s="38">
        <f>'F4.2'!H430</f>
        <v>0</v>
      </c>
      <c r="F430" s="104">
        <f>'F4.2'!S430</f>
        <v>0</v>
      </c>
      <c r="G430" s="104">
        <f>'F4.2'!AS430</f>
        <v>0</v>
      </c>
      <c r="H430" s="104">
        <f t="shared" si="37"/>
        <v>0</v>
      </c>
      <c r="I430" s="104">
        <f>'F4.2'!U430</f>
        <v>0</v>
      </c>
      <c r="J430" s="104">
        <f>'F4.2'!AT430</f>
        <v>0</v>
      </c>
      <c r="K430" s="104"/>
      <c r="L430" s="104"/>
      <c r="M430" s="104">
        <f t="shared" si="38"/>
        <v>0</v>
      </c>
      <c r="N430" s="197">
        <f t="shared" si="39"/>
        <v>0</v>
      </c>
    </row>
    <row r="431" spans="1:14" ht="236.25" hidden="1" outlineLevel="1" x14ac:dyDescent="0.25">
      <c r="A431" s="485">
        <f>'F4.2'!A431</f>
        <v>0</v>
      </c>
      <c r="B431" s="565" t="str">
        <f>'F4.2'!B431</f>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431" s="188">
        <f>'F4.2'!D431</f>
        <v>0</v>
      </c>
      <c r="D431" s="189" t="str">
        <f>IF('F4.2'!F431=0,"-",'F4.2'!F431)</f>
        <v>-</v>
      </c>
      <c r="E431" s="38">
        <f>'F4.2'!H431</f>
        <v>0</v>
      </c>
      <c r="F431" s="104">
        <f>'F4.2'!S431</f>
        <v>0</v>
      </c>
      <c r="G431" s="104">
        <f>'F4.2'!AS431</f>
        <v>0</v>
      </c>
      <c r="H431" s="104">
        <f t="shared" si="37"/>
        <v>0</v>
      </c>
      <c r="I431" s="104">
        <f>'F4.2'!U431</f>
        <v>0</v>
      </c>
      <c r="J431" s="104">
        <f>'F4.2'!AT431</f>
        <v>0</v>
      </c>
      <c r="K431" s="104"/>
      <c r="L431" s="104"/>
      <c r="M431" s="104">
        <f t="shared" si="38"/>
        <v>0</v>
      </c>
      <c r="N431" s="197">
        <f t="shared" si="39"/>
        <v>0</v>
      </c>
    </row>
    <row r="432" spans="1:14" ht="173.25" hidden="1" outlineLevel="1" x14ac:dyDescent="0.25">
      <c r="A432" s="485">
        <f>'F4.2'!A432</f>
        <v>0</v>
      </c>
      <c r="B432" s="565" t="str">
        <f>'F4.2'!B432</f>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432" s="188">
        <f>'F4.2'!D432</f>
        <v>0</v>
      </c>
      <c r="D432" s="189" t="str">
        <f>IF('F4.2'!F432=0,"-",'F4.2'!F432)</f>
        <v>-</v>
      </c>
      <c r="E432" s="38">
        <f>'F4.2'!H432</f>
        <v>0</v>
      </c>
      <c r="F432" s="104">
        <f>'F4.2'!S432</f>
        <v>0</v>
      </c>
      <c r="G432" s="104">
        <f>'F4.2'!AS432</f>
        <v>0</v>
      </c>
      <c r="H432" s="104">
        <f t="shared" si="37"/>
        <v>0</v>
      </c>
      <c r="I432" s="104">
        <f>'F4.2'!U432</f>
        <v>0</v>
      </c>
      <c r="J432" s="104">
        <f>'F4.2'!AT432</f>
        <v>0</v>
      </c>
      <c r="K432" s="104"/>
      <c r="L432" s="104"/>
      <c r="M432" s="104">
        <f t="shared" si="38"/>
        <v>0</v>
      </c>
      <c r="N432" s="197">
        <f t="shared" si="39"/>
        <v>0</v>
      </c>
    </row>
    <row r="433" spans="1:14" ht="346.5" hidden="1" outlineLevel="1" x14ac:dyDescent="0.25">
      <c r="A433" s="485">
        <f>'F4.2'!A433</f>
        <v>0</v>
      </c>
      <c r="B433" s="565" t="str">
        <f>'F4.2'!B433</f>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433" s="188">
        <f>'F4.2'!D433</f>
        <v>0</v>
      </c>
      <c r="D433" s="189" t="str">
        <f>IF('F4.2'!F433=0,"-",'F4.2'!F433)</f>
        <v>-</v>
      </c>
      <c r="E433" s="38">
        <f>'F4.2'!H433</f>
        <v>0</v>
      </c>
      <c r="F433" s="104">
        <f>'F4.2'!S433</f>
        <v>0</v>
      </c>
      <c r="G433" s="104">
        <f>'F4.2'!AS433</f>
        <v>0</v>
      </c>
      <c r="H433" s="104">
        <f t="shared" si="37"/>
        <v>0</v>
      </c>
      <c r="I433" s="104">
        <f>'F4.2'!U433</f>
        <v>0</v>
      </c>
      <c r="J433" s="104">
        <f>'F4.2'!AT433</f>
        <v>0</v>
      </c>
      <c r="K433" s="104"/>
      <c r="L433" s="104"/>
      <c r="M433" s="104">
        <f t="shared" si="38"/>
        <v>0</v>
      </c>
      <c r="N433" s="197">
        <f t="shared" si="39"/>
        <v>0</v>
      </c>
    </row>
    <row r="434" spans="1:14" ht="346.5" hidden="1" outlineLevel="1" x14ac:dyDescent="0.25">
      <c r="A434" s="485">
        <f>'F4.2'!A434</f>
        <v>0</v>
      </c>
      <c r="B434" s="565" t="str">
        <f>'F4.2'!B434</f>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434" s="188">
        <f>'F4.2'!D434</f>
        <v>0</v>
      </c>
      <c r="D434" s="189" t="str">
        <f>IF('F4.2'!F434=0,"-",'F4.2'!F434)</f>
        <v>-</v>
      </c>
      <c r="E434" s="38">
        <f>'F4.2'!H434</f>
        <v>0</v>
      </c>
      <c r="F434" s="104">
        <f>'F4.2'!S434</f>
        <v>0</v>
      </c>
      <c r="G434" s="104">
        <f>'F4.2'!AS434</f>
        <v>0</v>
      </c>
      <c r="H434" s="104">
        <f t="shared" si="37"/>
        <v>0</v>
      </c>
      <c r="I434" s="104">
        <f>'F4.2'!U434</f>
        <v>0</v>
      </c>
      <c r="J434" s="104">
        <f>'F4.2'!AT434</f>
        <v>0</v>
      </c>
      <c r="K434" s="104"/>
      <c r="L434" s="104"/>
      <c r="M434" s="104">
        <f t="shared" si="38"/>
        <v>0</v>
      </c>
      <c r="N434" s="197">
        <f t="shared" si="39"/>
        <v>0</v>
      </c>
    </row>
    <row r="435" spans="1:14" ht="204.75" hidden="1" outlineLevel="1" x14ac:dyDescent="0.25">
      <c r="A435" s="485">
        <f>'F4.2'!A435</f>
        <v>0</v>
      </c>
      <c r="B435" s="565" t="str">
        <f>'F4.2'!B435</f>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435" s="188">
        <f>'F4.2'!D435</f>
        <v>0</v>
      </c>
      <c r="D435" s="189" t="str">
        <f>IF('F4.2'!F435=0,"-",'F4.2'!F435)</f>
        <v>-</v>
      </c>
      <c r="E435" s="38">
        <f>'F4.2'!H435</f>
        <v>0</v>
      </c>
      <c r="F435" s="104">
        <f>'F4.2'!S435</f>
        <v>0</v>
      </c>
      <c r="G435" s="104">
        <f>'F4.2'!AS435</f>
        <v>0</v>
      </c>
      <c r="H435" s="104">
        <f t="shared" si="37"/>
        <v>0</v>
      </c>
      <c r="I435" s="104">
        <f>'F4.2'!U435</f>
        <v>0</v>
      </c>
      <c r="J435" s="104">
        <f>'F4.2'!AT435</f>
        <v>0</v>
      </c>
      <c r="K435" s="104"/>
      <c r="L435" s="104"/>
      <c r="M435" s="104">
        <f t="shared" si="38"/>
        <v>0</v>
      </c>
      <c r="N435" s="197">
        <f t="shared" si="39"/>
        <v>0</v>
      </c>
    </row>
    <row r="436" spans="1:14" ht="204.75" hidden="1" outlineLevel="1" x14ac:dyDescent="0.25">
      <c r="A436" s="485">
        <f>'F4.2'!A436</f>
        <v>0</v>
      </c>
      <c r="B436" s="565" t="str">
        <f>'F4.2'!B436</f>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436" s="188">
        <f>'F4.2'!D436</f>
        <v>0</v>
      </c>
      <c r="D436" s="189" t="str">
        <f>IF('F4.2'!F436=0,"-",'F4.2'!F436)</f>
        <v>-</v>
      </c>
      <c r="E436" s="38">
        <f>'F4.2'!H436</f>
        <v>0</v>
      </c>
      <c r="F436" s="104">
        <f>'F4.2'!S436</f>
        <v>0</v>
      </c>
      <c r="G436" s="104">
        <f>'F4.2'!AS436</f>
        <v>0</v>
      </c>
      <c r="H436" s="104">
        <f t="shared" si="37"/>
        <v>0</v>
      </c>
      <c r="I436" s="104">
        <f>'F4.2'!U436</f>
        <v>0</v>
      </c>
      <c r="J436" s="104">
        <f>'F4.2'!AT436</f>
        <v>0</v>
      </c>
      <c r="K436" s="104"/>
      <c r="L436" s="104"/>
      <c r="M436" s="104">
        <f t="shared" si="38"/>
        <v>0</v>
      </c>
      <c r="N436" s="197">
        <f t="shared" si="39"/>
        <v>0</v>
      </c>
    </row>
    <row r="437" spans="1:14" ht="252" hidden="1" outlineLevel="1" x14ac:dyDescent="0.25">
      <c r="A437" s="485">
        <f>'F4.2'!A437</f>
        <v>0</v>
      </c>
      <c r="B437" s="565" t="str">
        <f>'F4.2'!B437</f>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437" s="188">
        <f>'F4.2'!D437</f>
        <v>0</v>
      </c>
      <c r="D437" s="189" t="str">
        <f>IF('F4.2'!F437=0,"-",'F4.2'!F437)</f>
        <v>-</v>
      </c>
      <c r="E437" s="38">
        <f>'F4.2'!H437</f>
        <v>0</v>
      </c>
      <c r="F437" s="104">
        <f>'F4.2'!S437</f>
        <v>0</v>
      </c>
      <c r="G437" s="104">
        <f>'F4.2'!AS437</f>
        <v>0</v>
      </c>
      <c r="H437" s="104">
        <f t="shared" si="37"/>
        <v>0</v>
      </c>
      <c r="I437" s="104">
        <f>'F4.2'!U437</f>
        <v>0</v>
      </c>
      <c r="J437" s="104">
        <f>'F4.2'!AT437</f>
        <v>0</v>
      </c>
      <c r="K437" s="104"/>
      <c r="L437" s="104"/>
      <c r="M437" s="104">
        <f t="shared" si="38"/>
        <v>0</v>
      </c>
      <c r="N437" s="197">
        <f t="shared" si="39"/>
        <v>0</v>
      </c>
    </row>
    <row r="438" spans="1:14" ht="252" hidden="1" outlineLevel="1" x14ac:dyDescent="0.25">
      <c r="A438" s="485">
        <f>'F4.2'!A438</f>
        <v>0</v>
      </c>
      <c r="B438" s="565" t="str">
        <f>'F4.2'!B438</f>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438" s="188">
        <f>'F4.2'!D438</f>
        <v>0</v>
      </c>
      <c r="D438" s="189" t="str">
        <f>IF('F4.2'!F438=0,"-",'F4.2'!F438)</f>
        <v>-</v>
      </c>
      <c r="E438" s="38">
        <f>'F4.2'!H438</f>
        <v>0</v>
      </c>
      <c r="F438" s="104">
        <f>'F4.2'!S438</f>
        <v>0</v>
      </c>
      <c r="G438" s="104">
        <f>'F4.2'!AS438</f>
        <v>0</v>
      </c>
      <c r="H438" s="104">
        <f t="shared" ref="H438:H446" si="40">F438-G438</f>
        <v>0</v>
      </c>
      <c r="I438" s="104">
        <f>'F4.2'!U438</f>
        <v>0</v>
      </c>
      <c r="J438" s="104">
        <f>'F4.2'!AT438</f>
        <v>0</v>
      </c>
      <c r="K438" s="104"/>
      <c r="L438" s="104"/>
      <c r="M438" s="104">
        <f t="shared" ref="M438:M446" si="41">SUM(J438:L438)</f>
        <v>0</v>
      </c>
      <c r="N438" s="197">
        <f t="shared" ref="N438:N446" si="42">H438+I438-M438</f>
        <v>0</v>
      </c>
    </row>
    <row r="439" spans="1:14" ht="252" hidden="1" outlineLevel="1" x14ac:dyDescent="0.25">
      <c r="A439" s="485">
        <f>'F4.2'!A439</f>
        <v>0</v>
      </c>
      <c r="B439" s="565" t="str">
        <f>'F4.2'!B439</f>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439" s="188">
        <f>'F4.2'!D439</f>
        <v>0</v>
      </c>
      <c r="D439" s="189" t="str">
        <f>IF('F4.2'!F439=0,"-",'F4.2'!F439)</f>
        <v>-</v>
      </c>
      <c r="E439" s="38">
        <f>'F4.2'!H439</f>
        <v>0</v>
      </c>
      <c r="F439" s="104">
        <f>'F4.2'!S439</f>
        <v>0</v>
      </c>
      <c r="G439" s="104">
        <f>'F4.2'!AS439</f>
        <v>0</v>
      </c>
      <c r="H439" s="104">
        <f t="shared" si="40"/>
        <v>0</v>
      </c>
      <c r="I439" s="104">
        <f>'F4.2'!U439</f>
        <v>0</v>
      </c>
      <c r="J439" s="104">
        <f>'F4.2'!AT439</f>
        <v>0</v>
      </c>
      <c r="K439" s="104"/>
      <c r="L439" s="104"/>
      <c r="M439" s="104">
        <f t="shared" si="41"/>
        <v>0</v>
      </c>
      <c r="N439" s="197">
        <f t="shared" si="42"/>
        <v>0</v>
      </c>
    </row>
    <row r="440" spans="1:14" ht="189" hidden="1" outlineLevel="1" x14ac:dyDescent="0.25">
      <c r="A440" s="501">
        <f>'F4.2'!A440</f>
        <v>0</v>
      </c>
      <c r="B440" s="566" t="str">
        <f>'F4.2'!B440</f>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440" s="188">
        <f>'F4.2'!D440</f>
        <v>0</v>
      </c>
      <c r="D440" s="189" t="str">
        <f>IF('F4.2'!F440=0,"-",'F4.2'!F440)</f>
        <v>-</v>
      </c>
      <c r="E440" s="38">
        <f>'F4.2'!H440</f>
        <v>0</v>
      </c>
      <c r="F440" s="104">
        <f>'F4.2'!S440</f>
        <v>0</v>
      </c>
      <c r="G440" s="104">
        <f>'F4.2'!AS440</f>
        <v>0</v>
      </c>
      <c r="H440" s="104">
        <f t="shared" si="40"/>
        <v>0</v>
      </c>
      <c r="I440" s="104">
        <f>'F4.2'!U440</f>
        <v>0</v>
      </c>
      <c r="J440" s="104">
        <f>'F4.2'!AT440</f>
        <v>0</v>
      </c>
      <c r="K440" s="104"/>
      <c r="L440" s="104"/>
      <c r="M440" s="104">
        <f t="shared" si="41"/>
        <v>0</v>
      </c>
      <c r="N440" s="197">
        <f t="shared" si="42"/>
        <v>0</v>
      </c>
    </row>
    <row r="441" spans="1:14" ht="47.25" hidden="1" outlineLevel="1" x14ac:dyDescent="0.25">
      <c r="A441" s="369">
        <f>'F4.2'!A441</f>
        <v>0</v>
      </c>
      <c r="B441" s="369" t="str">
        <f>'F4.2'!B441</f>
        <v xml:space="preserve">DPR for Provision of cover shed for stack yard -2  at 3x660MW KTPS ,Koradi.
</v>
      </c>
      <c r="C441" s="188">
        <f>'F4.2'!D441</f>
        <v>0</v>
      </c>
      <c r="D441" s="189" t="str">
        <f>IF('F4.2'!F441=0,"-",'F4.2'!F441)</f>
        <v>-</v>
      </c>
      <c r="E441" s="38">
        <f>'F4.2'!H441</f>
        <v>0</v>
      </c>
      <c r="F441" s="104">
        <f>'F4.2'!S441</f>
        <v>0</v>
      </c>
      <c r="G441" s="104">
        <f>'F4.2'!AS441</f>
        <v>0</v>
      </c>
      <c r="H441" s="104">
        <f t="shared" si="40"/>
        <v>0</v>
      </c>
      <c r="I441" s="104">
        <f>'F4.2'!U441</f>
        <v>0</v>
      </c>
      <c r="J441" s="104">
        <f>'F4.2'!AT441</f>
        <v>0</v>
      </c>
      <c r="K441" s="104"/>
      <c r="L441" s="104"/>
      <c r="M441" s="104">
        <f t="shared" si="41"/>
        <v>0</v>
      </c>
      <c r="N441" s="197">
        <f t="shared" si="42"/>
        <v>0</v>
      </c>
    </row>
    <row r="442" spans="1:14" ht="31.5" hidden="1" outlineLevel="1" x14ac:dyDescent="0.25">
      <c r="A442" s="485">
        <f>'F4.2'!A442</f>
        <v>0</v>
      </c>
      <c r="B442" s="579" t="str">
        <f>'F4.2'!B442</f>
        <v>Scheme No. 1 : Provision of cover shed for stack yard -2  at 3x660MW KTPS ,Koradi.</v>
      </c>
      <c r="C442" s="188">
        <f>'F4.2'!D442</f>
        <v>0</v>
      </c>
      <c r="D442" s="189" t="str">
        <f>IF('F4.2'!F442=0,"-",'F4.2'!F442)</f>
        <v>-</v>
      </c>
      <c r="E442" s="38">
        <f>'F4.2'!H442</f>
        <v>0</v>
      </c>
      <c r="F442" s="104">
        <f>'F4.2'!S442</f>
        <v>0</v>
      </c>
      <c r="G442" s="104">
        <f>'F4.2'!AS442</f>
        <v>0</v>
      </c>
      <c r="H442" s="104">
        <f t="shared" si="40"/>
        <v>0</v>
      </c>
      <c r="I442" s="104">
        <f>'F4.2'!U442</f>
        <v>0</v>
      </c>
      <c r="J442" s="104">
        <f>'F4.2'!AT442</f>
        <v>0</v>
      </c>
      <c r="K442" s="104"/>
      <c r="L442" s="104"/>
      <c r="M442" s="104">
        <f t="shared" si="41"/>
        <v>0</v>
      </c>
      <c r="N442" s="197">
        <f t="shared" si="42"/>
        <v>0</v>
      </c>
    </row>
    <row r="443" spans="1:14" ht="47.25" hidden="1" outlineLevel="1" x14ac:dyDescent="0.25">
      <c r="A443" s="369">
        <f>'F4.2'!A443</f>
        <v>0</v>
      </c>
      <c r="B443" s="369" t="str">
        <f>'F4.2'!B443</f>
        <v xml:space="preserve">DPR for Procurement of Pipe Conveyor Drive System Internals   at 3x660MW KTPS ,Koradi.
</v>
      </c>
      <c r="C443" s="188">
        <f>'F4.2'!D443</f>
        <v>0</v>
      </c>
      <c r="D443" s="189" t="str">
        <f>IF('F4.2'!F443=0,"-",'F4.2'!F443)</f>
        <v>-</v>
      </c>
      <c r="E443" s="38">
        <f>'F4.2'!H443</f>
        <v>0</v>
      </c>
      <c r="F443" s="104">
        <f>'F4.2'!S443</f>
        <v>0</v>
      </c>
      <c r="G443" s="104">
        <f>'F4.2'!AS443</f>
        <v>0</v>
      </c>
      <c r="H443" s="104">
        <f t="shared" si="40"/>
        <v>0</v>
      </c>
      <c r="I443" s="104">
        <f>'F4.2'!U443</f>
        <v>0</v>
      </c>
      <c r="J443" s="104">
        <f>'F4.2'!AT443</f>
        <v>0</v>
      </c>
      <c r="K443" s="104"/>
      <c r="L443" s="104"/>
      <c r="M443" s="104">
        <f t="shared" si="41"/>
        <v>0</v>
      </c>
      <c r="N443" s="197">
        <f t="shared" si="42"/>
        <v>0</v>
      </c>
    </row>
    <row r="444" spans="1:14" ht="31.5" hidden="1" outlineLevel="1" x14ac:dyDescent="0.25">
      <c r="A444" s="485">
        <f>'F4.2'!A444</f>
        <v>0</v>
      </c>
      <c r="B444" s="579" t="str">
        <f>'F4.2'!B444</f>
        <v>Scheme No. 1 : Procurement of Pipe Conveyor Drive System Internals   at 3x660MW KTPS ,Koradi.</v>
      </c>
      <c r="C444" s="188">
        <f>'F4.2'!D444</f>
        <v>0</v>
      </c>
      <c r="D444" s="189" t="str">
        <f>IF('F4.2'!F444=0,"-",'F4.2'!F444)</f>
        <v>-</v>
      </c>
      <c r="E444" s="38">
        <f>'F4.2'!H444</f>
        <v>0</v>
      </c>
      <c r="F444" s="104">
        <f>'F4.2'!S444</f>
        <v>0</v>
      </c>
      <c r="G444" s="104">
        <f>'F4.2'!AS444</f>
        <v>0</v>
      </c>
      <c r="H444" s="104">
        <f t="shared" si="40"/>
        <v>0</v>
      </c>
      <c r="I444" s="104">
        <f>'F4.2'!U444</f>
        <v>0</v>
      </c>
      <c r="J444" s="104">
        <f>'F4.2'!AT444</f>
        <v>0</v>
      </c>
      <c r="K444" s="104"/>
      <c r="L444" s="104"/>
      <c r="M444" s="104">
        <f t="shared" si="41"/>
        <v>0</v>
      </c>
      <c r="N444" s="197">
        <f t="shared" si="42"/>
        <v>0</v>
      </c>
    </row>
    <row r="445" spans="1:14" ht="47.25" hidden="1" outlineLevel="1" x14ac:dyDescent="0.25">
      <c r="A445" s="369">
        <f>'F4.2'!A445</f>
        <v>0</v>
      </c>
      <c r="B445" s="369" t="str">
        <f>'F4.2'!B445</f>
        <v xml:space="preserve">DPR for Provision of service building along with vehicle bay   at 3x660MW KTPS ,Koradi.
</v>
      </c>
      <c r="C445" s="188">
        <f>'F4.2'!D445</f>
        <v>0</v>
      </c>
      <c r="D445" s="189" t="str">
        <f>IF('F4.2'!F445=0,"-",'F4.2'!F445)</f>
        <v>-</v>
      </c>
      <c r="E445" s="38">
        <f>'F4.2'!H445</f>
        <v>0</v>
      </c>
      <c r="F445" s="104">
        <f>'F4.2'!S445</f>
        <v>0</v>
      </c>
      <c r="G445" s="104">
        <f>'F4.2'!AS445</f>
        <v>0</v>
      </c>
      <c r="H445" s="104">
        <f t="shared" si="40"/>
        <v>0</v>
      </c>
      <c r="I445" s="104">
        <f>'F4.2'!U445</f>
        <v>0</v>
      </c>
      <c r="J445" s="104">
        <f>'F4.2'!AT445</f>
        <v>0</v>
      </c>
      <c r="K445" s="104"/>
      <c r="L445" s="104"/>
      <c r="M445" s="104">
        <f t="shared" si="41"/>
        <v>0</v>
      </c>
      <c r="N445" s="197">
        <f t="shared" si="42"/>
        <v>0</v>
      </c>
    </row>
    <row r="446" spans="1:14" ht="31.5" hidden="1" outlineLevel="1" x14ac:dyDescent="0.25">
      <c r="A446" s="485">
        <f>'F4.2'!A446</f>
        <v>0</v>
      </c>
      <c r="B446" s="579" t="str">
        <f>'F4.2'!B446</f>
        <v>Scheme No. 1 : Provision of service building along with vehicle bay   at 3x660MW KTPS ,Koradi.</v>
      </c>
      <c r="C446" s="188">
        <f>'F4.2'!D446</f>
        <v>0</v>
      </c>
      <c r="D446" s="189" t="str">
        <f>IF('F4.2'!F446=0,"-",'F4.2'!F446)</f>
        <v>-</v>
      </c>
      <c r="E446" s="38">
        <f>'F4.2'!H446</f>
        <v>0</v>
      </c>
      <c r="F446" s="104">
        <f>'F4.2'!S446</f>
        <v>0</v>
      </c>
      <c r="G446" s="104">
        <f>'F4.2'!AS446</f>
        <v>0</v>
      </c>
      <c r="H446" s="104">
        <f t="shared" si="40"/>
        <v>0</v>
      </c>
      <c r="I446" s="104">
        <f>'F4.2'!U446</f>
        <v>0</v>
      </c>
      <c r="J446" s="104">
        <f>'F4.2'!AT446</f>
        <v>0</v>
      </c>
      <c r="K446" s="104"/>
      <c r="L446" s="104"/>
      <c r="M446" s="104">
        <f t="shared" si="41"/>
        <v>0</v>
      </c>
      <c r="N446" s="197">
        <f t="shared" si="42"/>
        <v>0</v>
      </c>
    </row>
    <row r="447" spans="1:14" ht="21" hidden="1" outlineLevel="1" x14ac:dyDescent="0.25">
      <c r="A447" s="214">
        <f>'F4.2'!A447</f>
        <v>0</v>
      </c>
      <c r="B447" s="118" t="str">
        <f>'F4.2'!B447</f>
        <v>GENERAL ASSET</v>
      </c>
      <c r="C447" s="188">
        <f>'F4.2'!D447</f>
        <v>0</v>
      </c>
      <c r="D447" s="189" t="str">
        <f>IF('F4.2'!F447=0,"-",'F4.2'!F447)</f>
        <v>-</v>
      </c>
      <c r="E447" s="38">
        <f>'F4.2'!H447</f>
        <v>0</v>
      </c>
      <c r="F447" s="104">
        <f>'F4.2'!S447</f>
        <v>0</v>
      </c>
      <c r="G447" s="104">
        <f>'F4.2'!AS447</f>
        <v>0</v>
      </c>
      <c r="H447" s="104">
        <f t="shared" si="16"/>
        <v>0</v>
      </c>
      <c r="I447" s="104">
        <f>'F4.2'!U447</f>
        <v>0</v>
      </c>
      <c r="J447" s="104">
        <f>'F4.2'!AT447</f>
        <v>0</v>
      </c>
      <c r="K447" s="104"/>
      <c r="L447" s="104"/>
      <c r="M447" s="104">
        <f t="shared" si="17"/>
        <v>0</v>
      </c>
      <c r="N447" s="197">
        <f t="shared" si="18"/>
        <v>0</v>
      </c>
    </row>
    <row r="448" spans="1:14" ht="15.75" hidden="1" outlineLevel="1" x14ac:dyDescent="0.25">
      <c r="A448" s="98">
        <f>'F4.2'!A448</f>
        <v>1</v>
      </c>
      <c r="B448" s="108" t="str">
        <f>'F4.2'!B448</f>
        <v>GENERAL ASSET--AKRDFOGA01-OFFICE FURNITURE</v>
      </c>
      <c r="C448" s="188" t="str">
        <f>'F4.2'!D448</f>
        <v>N.A.</v>
      </c>
      <c r="D448" s="189" t="str">
        <f>IF('F4.2'!F448=0,"-",'F4.2'!F448)</f>
        <v>-</v>
      </c>
      <c r="E448" s="38">
        <f>'F4.2'!H448</f>
        <v>0</v>
      </c>
      <c r="F448" s="104">
        <f>'F4.2'!S448</f>
        <v>0.25116406200000002</v>
      </c>
      <c r="G448" s="104">
        <f>'F4.2'!AS448</f>
        <v>0.43576478200000002</v>
      </c>
      <c r="H448" s="104">
        <f t="shared" si="16"/>
        <v>-0.18460072</v>
      </c>
      <c r="I448" s="104">
        <f>'F4.2'!U448</f>
        <v>8.8894710000000002E-2</v>
      </c>
      <c r="J448" s="104">
        <f>'F4.2'!AT448</f>
        <v>8.8894710000000002E-2</v>
      </c>
      <c r="K448" s="104"/>
      <c r="L448" s="104"/>
      <c r="M448" s="104">
        <f t="shared" si="17"/>
        <v>8.8894710000000002E-2</v>
      </c>
      <c r="N448" s="197">
        <f t="shared" si="18"/>
        <v>-0.18460072</v>
      </c>
    </row>
    <row r="449" spans="1:14" ht="31.5" hidden="1" outlineLevel="1" x14ac:dyDescent="0.25">
      <c r="A449" s="98">
        <f>'F4.2'!A449</f>
        <v>2</v>
      </c>
      <c r="B449" s="108" t="str">
        <f>'F4.2'!B449</f>
        <v>GENERAL ASSET--AKRDFOGA02-COMPUTERS,PRINTER,SCANNER</v>
      </c>
      <c r="C449" s="188" t="str">
        <f>'F4.2'!D449</f>
        <v>N.A.</v>
      </c>
      <c r="D449" s="189" t="str">
        <f>IF('F4.2'!F449=0,"-",'F4.2'!F449)</f>
        <v>-</v>
      </c>
      <c r="E449" s="38">
        <f>'F4.2'!H449</f>
        <v>0</v>
      </c>
      <c r="F449" s="104">
        <f>'F4.2'!S449</f>
        <v>1.166783331</v>
      </c>
      <c r="G449" s="104">
        <f>'F4.2'!AS449</f>
        <v>1.2164285269999999</v>
      </c>
      <c r="H449" s="104">
        <f t="shared" si="16"/>
        <v>-4.9645195999999947E-2</v>
      </c>
      <c r="I449" s="104">
        <f>'F4.2'!U449</f>
        <v>4.5849264000000001E-2</v>
      </c>
      <c r="J449" s="104">
        <f>'F4.2'!AT449</f>
        <v>4.5849264000000001E-2</v>
      </c>
      <c r="K449" s="104"/>
      <c r="L449" s="104"/>
      <c r="M449" s="104">
        <f t="shared" si="17"/>
        <v>4.5849264000000001E-2</v>
      </c>
      <c r="N449" s="197">
        <f t="shared" si="18"/>
        <v>-4.9645195999999947E-2</v>
      </c>
    </row>
    <row r="450" spans="1:14" ht="15.75" hidden="1" outlineLevel="1" x14ac:dyDescent="0.25">
      <c r="A450" s="98">
        <f>'F4.2'!A450</f>
        <v>3</v>
      </c>
      <c r="B450" s="108" t="str">
        <f>'F4.2'!B450</f>
        <v>GENERAL ASSET--AKRDFOGA03-AC,WATER COOLER</v>
      </c>
      <c r="C450" s="188" t="str">
        <f>'F4.2'!D450</f>
        <v>N.A.</v>
      </c>
      <c r="D450" s="189" t="str">
        <f>IF('F4.2'!F450=0,"-",'F4.2'!F450)</f>
        <v>-</v>
      </c>
      <c r="E450" s="38">
        <f>'F4.2'!H450</f>
        <v>0</v>
      </c>
      <c r="F450" s="104">
        <f>'F4.2'!S450</f>
        <v>0.22316285400000002</v>
      </c>
      <c r="G450" s="104">
        <f>'F4.2'!AS450</f>
        <v>0.256298317</v>
      </c>
      <c r="H450" s="104">
        <f t="shared" si="16"/>
        <v>-3.3135462999999976E-2</v>
      </c>
      <c r="I450" s="104">
        <f>'F4.2'!U450</f>
        <v>3.4500006E-2</v>
      </c>
      <c r="J450" s="104">
        <f>'F4.2'!AT450</f>
        <v>3.4500006E-2</v>
      </c>
      <c r="K450" s="104"/>
      <c r="L450" s="104"/>
      <c r="M450" s="104">
        <f t="shared" si="17"/>
        <v>3.4500006E-2</v>
      </c>
      <c r="N450" s="197">
        <f t="shared" si="18"/>
        <v>-3.3135462999999976E-2</v>
      </c>
    </row>
    <row r="451" spans="1:14" ht="15.75" hidden="1" outlineLevel="1" x14ac:dyDescent="0.25">
      <c r="A451" s="98">
        <f>'F4.2'!A451</f>
        <v>4</v>
      </c>
      <c r="B451" s="108" t="str">
        <f>'F4.2'!B451</f>
        <v>GENERAL ASSET--AKRDFOGA04-AIR PURIFIER</v>
      </c>
      <c r="C451" s="188" t="str">
        <f>'F4.2'!D451</f>
        <v>N.A.</v>
      </c>
      <c r="D451" s="189" t="str">
        <f>IF('F4.2'!F451=0,"-",'F4.2'!F451)</f>
        <v>-</v>
      </c>
      <c r="E451" s="38">
        <f>'F4.2'!H451</f>
        <v>0</v>
      </c>
      <c r="F451" s="104">
        <f>'F4.2'!S451</f>
        <v>0</v>
      </c>
      <c r="G451" s="104">
        <f>'F4.2'!AS451</f>
        <v>1.0499994E-2</v>
      </c>
      <c r="H451" s="104">
        <f t="shared" si="16"/>
        <v>-1.0499994E-2</v>
      </c>
      <c r="I451" s="104">
        <f>'F4.2'!U451</f>
        <v>0</v>
      </c>
      <c r="J451" s="104">
        <f>'F4.2'!AT451</f>
        <v>0</v>
      </c>
      <c r="K451" s="104"/>
      <c r="L451" s="104"/>
      <c r="M451" s="104">
        <f t="shared" si="17"/>
        <v>0</v>
      </c>
      <c r="N451" s="197">
        <f t="shared" si="18"/>
        <v>-1.0499994E-2</v>
      </c>
    </row>
    <row r="452" spans="1:14" ht="21" hidden="1" outlineLevel="1" x14ac:dyDescent="0.25">
      <c r="A452" s="89">
        <f>'F4.2'!A452</f>
        <v>0</v>
      </c>
      <c r="B452" s="118" t="str">
        <f>'F4.2'!B452</f>
        <v>D) Non-DPR Schemes</v>
      </c>
      <c r="C452" s="188">
        <f>'F4.2'!D452</f>
        <v>0</v>
      </c>
      <c r="D452" s="189" t="str">
        <f>IF('F4.2'!F452=0,"-",'F4.2'!F452)</f>
        <v>-</v>
      </c>
      <c r="E452" s="38">
        <f>'F4.2'!H452</f>
        <v>0</v>
      </c>
      <c r="F452" s="104">
        <f>'F4.2'!S452</f>
        <v>0</v>
      </c>
      <c r="G452" s="104">
        <f>'F4.2'!AS452</f>
        <v>0</v>
      </c>
      <c r="H452" s="104">
        <f t="shared" si="16"/>
        <v>0</v>
      </c>
      <c r="I452" s="104">
        <f>'F4.2'!U452</f>
        <v>0</v>
      </c>
      <c r="J452" s="104">
        <f>'F4.2'!AT452</f>
        <v>0</v>
      </c>
      <c r="K452" s="104"/>
      <c r="L452" s="104"/>
      <c r="M452" s="104">
        <f t="shared" si="17"/>
        <v>0</v>
      </c>
      <c r="N452" s="197">
        <f t="shared" si="18"/>
        <v>0</v>
      </c>
    </row>
    <row r="453" spans="1:14" ht="31.5" hidden="1" outlineLevel="1" x14ac:dyDescent="0.25">
      <c r="A453" s="441">
        <f>'F4.2'!A453</f>
        <v>1</v>
      </c>
      <c r="B453" s="586" t="str">
        <f>'F4.2'!B453</f>
        <v xml:space="preserve">Procurement of KLEP Unit for 'HCSD Pump
</v>
      </c>
      <c r="C453" s="188">
        <f>'F4.2'!D453</f>
        <v>0</v>
      </c>
      <c r="D453" s="189" t="str">
        <f>IF('F4.2'!F453=0,"-",'F4.2'!F453)</f>
        <v>-</v>
      </c>
      <c r="E453" s="38">
        <f>'F4.2'!H453</f>
        <v>3.73</v>
      </c>
      <c r="F453" s="104">
        <f>'F4.2'!S453</f>
        <v>0</v>
      </c>
      <c r="G453" s="104">
        <f>'F4.2'!AS453</f>
        <v>0</v>
      </c>
      <c r="H453" s="104">
        <f t="shared" si="16"/>
        <v>0</v>
      </c>
      <c r="I453" s="104">
        <f>'F4.2'!U453</f>
        <v>0</v>
      </c>
      <c r="J453" s="104">
        <f>'F4.2'!AT453</f>
        <v>0</v>
      </c>
      <c r="K453" s="104"/>
      <c r="L453" s="104"/>
      <c r="M453" s="104">
        <f t="shared" si="17"/>
        <v>0</v>
      </c>
      <c r="N453" s="197">
        <f t="shared" si="18"/>
        <v>0</v>
      </c>
    </row>
    <row r="454" spans="1:14" ht="31.5" hidden="1" outlineLevel="1" x14ac:dyDescent="0.25">
      <c r="A454" s="310">
        <f>'F4.2'!A454</f>
        <v>2</v>
      </c>
      <c r="B454" s="586" t="str">
        <f>'F4.2'!B454</f>
        <v>Restoration of Boiler Circulation Pump at 3X660MW KTPS, Koradi</v>
      </c>
      <c r="C454" s="188">
        <f>'F4.2'!D454</f>
        <v>0</v>
      </c>
      <c r="D454" s="189" t="str">
        <f>IF('F4.2'!F454=0,"-",'F4.2'!F454)</f>
        <v>-</v>
      </c>
      <c r="E454" s="38">
        <f>'F4.2'!H454</f>
        <v>0</v>
      </c>
      <c r="F454" s="104">
        <f>'F4.2'!S454</f>
        <v>0</v>
      </c>
      <c r="G454" s="104">
        <f>'F4.2'!AS454</f>
        <v>0</v>
      </c>
      <c r="H454" s="104">
        <f t="shared" ref="H454:H478" si="43">F454-G454</f>
        <v>0</v>
      </c>
      <c r="I454" s="104">
        <f>'F4.2'!U454</f>
        <v>0</v>
      </c>
      <c r="J454" s="104">
        <f>'F4.2'!AT454</f>
        <v>0</v>
      </c>
      <c r="K454" s="104"/>
      <c r="L454" s="104"/>
      <c r="M454" s="104">
        <f t="shared" ref="M454:M478" si="44">SUM(J454:L454)</f>
        <v>0</v>
      </c>
      <c r="N454" s="197">
        <f t="shared" ref="N454:N478" si="45">H454+I454-M454</f>
        <v>0</v>
      </c>
    </row>
    <row r="455" spans="1:14" ht="31.5" hidden="1" outlineLevel="1" x14ac:dyDescent="0.25">
      <c r="A455" s="98">
        <f>'F4.2'!A455</f>
        <v>3</v>
      </c>
      <c r="B455" s="586" t="str">
        <f>'F4.2'!B455</f>
        <v>Procurement of Coal Compartment Assemblies for Unit-10 at 3x660MW KTPS, Koradi.</v>
      </c>
      <c r="C455" s="188">
        <f>'F4.2'!D455</f>
        <v>0</v>
      </c>
      <c r="D455" s="189" t="str">
        <f>IF('F4.2'!F455=0,"-",'F4.2'!F455)</f>
        <v>-</v>
      </c>
      <c r="E455" s="38">
        <f>'F4.2'!H455</f>
        <v>0</v>
      </c>
      <c r="F455" s="104">
        <f>'F4.2'!S455</f>
        <v>0</v>
      </c>
      <c r="G455" s="104">
        <f>'F4.2'!AS455</f>
        <v>0</v>
      </c>
      <c r="H455" s="104">
        <f t="shared" si="43"/>
        <v>0</v>
      </c>
      <c r="I455" s="104">
        <f>'F4.2'!U455</f>
        <v>0</v>
      </c>
      <c r="J455" s="104">
        <f>'F4.2'!AT455</f>
        <v>0</v>
      </c>
      <c r="K455" s="104"/>
      <c r="L455" s="104"/>
      <c r="M455" s="104">
        <f t="shared" si="44"/>
        <v>0</v>
      </c>
      <c r="N455" s="197">
        <f t="shared" si="45"/>
        <v>0</v>
      </c>
    </row>
    <row r="456" spans="1:14" ht="31.5" hidden="1" outlineLevel="1" x14ac:dyDescent="0.25">
      <c r="A456" s="310">
        <f>'F4.2'!A456</f>
        <v>4</v>
      </c>
      <c r="B456" s="586" t="str">
        <f>'F4.2'!B456</f>
        <v>Repairing and Refurbishment of TDBFP cartridge Model FK6E40 installed at 3X660MW KTPS, Koradi</v>
      </c>
      <c r="C456" s="188">
        <f>'F4.2'!D456</f>
        <v>0</v>
      </c>
      <c r="D456" s="189" t="str">
        <f>IF('F4.2'!F456=0,"-",'F4.2'!F456)</f>
        <v>-</v>
      </c>
      <c r="E456" s="38">
        <f>'F4.2'!H456</f>
        <v>0</v>
      </c>
      <c r="F456" s="104">
        <f>'F4.2'!S456</f>
        <v>0</v>
      </c>
      <c r="G456" s="104">
        <f>'F4.2'!AS456</f>
        <v>0</v>
      </c>
      <c r="H456" s="104">
        <f t="shared" si="43"/>
        <v>0</v>
      </c>
      <c r="I456" s="104">
        <f>'F4.2'!U456</f>
        <v>0</v>
      </c>
      <c r="J456" s="104">
        <f>'F4.2'!AT456</f>
        <v>0</v>
      </c>
      <c r="K456" s="104"/>
      <c r="L456" s="104"/>
      <c r="M456" s="104">
        <f t="shared" si="44"/>
        <v>0</v>
      </c>
      <c r="N456" s="197">
        <f t="shared" si="45"/>
        <v>0</v>
      </c>
    </row>
    <row r="457" spans="1:14" ht="47.25" hidden="1" outlineLevel="1" x14ac:dyDescent="0.25">
      <c r="A457" s="98">
        <f>'F4.2'!A457</f>
        <v>5</v>
      </c>
      <c r="B457" s="586" t="str">
        <f>'F4.2'!B457</f>
        <v>Non-DPR for Upgradation of Honeywell Make PLC for Mill Reject Handling System installed at 3x660MW Balance of Plant (BOP) Unit- 8, 9 &amp; 10 at Koradi TPS</v>
      </c>
      <c r="C457" s="188">
        <f>'F4.2'!D457</f>
        <v>0</v>
      </c>
      <c r="D457" s="189" t="str">
        <f>IF('F4.2'!F457=0,"-",'F4.2'!F457)</f>
        <v>-</v>
      </c>
      <c r="E457" s="38">
        <f>'F4.2'!H457</f>
        <v>0</v>
      </c>
      <c r="F457" s="104">
        <f>'F4.2'!S457</f>
        <v>0</v>
      </c>
      <c r="G457" s="104">
        <f>'F4.2'!AS457</f>
        <v>0</v>
      </c>
      <c r="H457" s="104">
        <f t="shared" si="43"/>
        <v>0</v>
      </c>
      <c r="I457" s="104">
        <f>'F4.2'!U457</f>
        <v>0</v>
      </c>
      <c r="J457" s="104">
        <f>'F4.2'!AT457</f>
        <v>0</v>
      </c>
      <c r="K457" s="104"/>
      <c r="L457" s="104"/>
      <c r="M457" s="104">
        <f t="shared" si="44"/>
        <v>0</v>
      </c>
      <c r="N457" s="197">
        <f t="shared" si="45"/>
        <v>0</v>
      </c>
    </row>
    <row r="458" spans="1:14" ht="31.5" hidden="1" outlineLevel="1" x14ac:dyDescent="0.25">
      <c r="A458" s="310">
        <f>'F4.2'!A458</f>
        <v>6</v>
      </c>
      <c r="B458" s="586" t="str">
        <f>'F4.2'!B458</f>
        <v>Procurement of Sky Climber for furnace repairing at 3x660MW KTPS, Koradi</v>
      </c>
      <c r="C458" s="188">
        <f>'F4.2'!D458</f>
        <v>0</v>
      </c>
      <c r="D458" s="189" t="str">
        <f>IF('F4.2'!F458=0,"-",'F4.2'!F458)</f>
        <v>-</v>
      </c>
      <c r="E458" s="38">
        <f>'F4.2'!H458</f>
        <v>0</v>
      </c>
      <c r="F458" s="104">
        <f>'F4.2'!S458</f>
        <v>0</v>
      </c>
      <c r="G458" s="104">
        <f>'F4.2'!AS458</f>
        <v>0</v>
      </c>
      <c r="H458" s="104">
        <f t="shared" si="43"/>
        <v>0</v>
      </c>
      <c r="I458" s="104">
        <f>'F4.2'!U458</f>
        <v>0</v>
      </c>
      <c r="J458" s="104">
        <f>'F4.2'!AT458</f>
        <v>0</v>
      </c>
      <c r="K458" s="104"/>
      <c r="L458" s="104"/>
      <c r="M458" s="104">
        <f t="shared" si="44"/>
        <v>0</v>
      </c>
      <c r="N458" s="197">
        <f t="shared" si="45"/>
        <v>0</v>
      </c>
    </row>
    <row r="459" spans="1:14" ht="15.75" hidden="1" outlineLevel="1" x14ac:dyDescent="0.25">
      <c r="A459" s="98">
        <f>'F4.2'!A459</f>
        <v>7</v>
      </c>
      <c r="B459" s="586" t="str">
        <f>'F4.2'!B459</f>
        <v>Double Roll Clinker Grinder</v>
      </c>
      <c r="C459" s="188">
        <f>'F4.2'!D459</f>
        <v>0</v>
      </c>
      <c r="D459" s="189" t="str">
        <f>IF('F4.2'!F459=0,"-",'F4.2'!F459)</f>
        <v>-</v>
      </c>
      <c r="E459" s="38">
        <f>'F4.2'!H459</f>
        <v>0</v>
      </c>
      <c r="F459" s="104">
        <f>'F4.2'!S459</f>
        <v>0</v>
      </c>
      <c r="G459" s="104">
        <f>'F4.2'!AS459</f>
        <v>0</v>
      </c>
      <c r="H459" s="104">
        <f t="shared" si="43"/>
        <v>0</v>
      </c>
      <c r="I459" s="104">
        <f>'F4.2'!U459</f>
        <v>0</v>
      </c>
      <c r="J459" s="104">
        <f>'F4.2'!AT459</f>
        <v>0</v>
      </c>
      <c r="K459" s="104"/>
      <c r="L459" s="104"/>
      <c r="M459" s="104">
        <f t="shared" si="44"/>
        <v>0</v>
      </c>
      <c r="N459" s="197">
        <f t="shared" si="45"/>
        <v>0</v>
      </c>
    </row>
    <row r="460" spans="1:14" ht="47.25" hidden="1" outlineLevel="1" x14ac:dyDescent="0.25">
      <c r="A460" s="310">
        <f>'F4.2'!A460</f>
        <v>8</v>
      </c>
      <c r="B460" s="586" t="str">
        <f>'F4.2'!B460</f>
        <v>Procurement along with Installation of Clear Water Booster Pump with Motor, Panel Cable and other allied accessories in Unit#10 bottom ash area at AHP, 3x660MW, KTPS, Koradi.</v>
      </c>
      <c r="C460" s="188" t="str">
        <f>'F4.2'!D460</f>
        <v>N.A.</v>
      </c>
      <c r="D460" s="189" t="str">
        <f>IF('F4.2'!F460=0,"-",'F4.2'!F460)</f>
        <v>-</v>
      </c>
      <c r="E460" s="38">
        <f>'F4.2'!H460</f>
        <v>0</v>
      </c>
      <c r="F460" s="104">
        <f>'F4.2'!S460</f>
        <v>0.25116406200000002</v>
      </c>
      <c r="G460" s="104">
        <f>'F4.2'!AS460</f>
        <v>0</v>
      </c>
      <c r="H460" s="104">
        <f t="shared" si="43"/>
        <v>0.25116406200000002</v>
      </c>
      <c r="I460" s="104">
        <f>'F4.2'!U460</f>
        <v>0</v>
      </c>
      <c r="J460" s="104">
        <f>'F4.2'!AT460</f>
        <v>0</v>
      </c>
      <c r="K460" s="104"/>
      <c r="L460" s="104"/>
      <c r="M460" s="104">
        <f t="shared" si="44"/>
        <v>0</v>
      </c>
      <c r="N460" s="197">
        <f t="shared" si="45"/>
        <v>0.25116406200000002</v>
      </c>
    </row>
    <row r="461" spans="1:14" ht="47.25" hidden="1" outlineLevel="1" x14ac:dyDescent="0.25">
      <c r="A461" s="98">
        <f>'F4.2'!A461</f>
        <v>9</v>
      </c>
      <c r="B461" s="586" t="str">
        <f>'F4.2'!B461</f>
        <v>Procurement of single Roll Clinker Grinder with Feed Pump &amp; Jet Pump Complete Assembly with modified metallurgy installed at AHP ,3x660MW Units, KTPs, Koradi</v>
      </c>
      <c r="C461" s="188" t="str">
        <f>'F4.2'!D461</f>
        <v>N.A.</v>
      </c>
      <c r="D461" s="189" t="str">
        <f>IF('F4.2'!F461=0,"-",'F4.2'!F461)</f>
        <v>-</v>
      </c>
      <c r="E461" s="38">
        <f>'F4.2'!H461</f>
        <v>0</v>
      </c>
      <c r="F461" s="104">
        <f>'F4.2'!S461</f>
        <v>1.166783331</v>
      </c>
      <c r="G461" s="104">
        <f>'F4.2'!AS461</f>
        <v>0</v>
      </c>
      <c r="H461" s="104">
        <f t="shared" si="43"/>
        <v>1.166783331</v>
      </c>
      <c r="I461" s="104">
        <f>'F4.2'!U461</f>
        <v>0</v>
      </c>
      <c r="J461" s="104">
        <f>'F4.2'!AT461</f>
        <v>0</v>
      </c>
      <c r="K461" s="104"/>
      <c r="L461" s="104"/>
      <c r="M461" s="104">
        <f t="shared" si="44"/>
        <v>0</v>
      </c>
      <c r="N461" s="197">
        <f t="shared" si="45"/>
        <v>1.166783331</v>
      </c>
    </row>
    <row r="462" spans="1:14" ht="47.25" hidden="1" outlineLevel="1" x14ac:dyDescent="0.25">
      <c r="A462" s="310">
        <f>'F4.2'!A462</f>
        <v>10</v>
      </c>
      <c r="B462" s="586" t="str">
        <f>'F4.2'!B462</f>
        <v>Work of Repairing and Refurbishment of HIP Rotor along with balancing and over speed trial for L&amp;T-MHI make turbine (Type: TC4F-30”) installed at 3X660MW KTPS, Koradi</v>
      </c>
      <c r="C462" s="188" t="str">
        <f>'F4.2'!D462</f>
        <v>N.A.</v>
      </c>
      <c r="D462" s="189" t="str">
        <f>IF('F4.2'!F462=0,"-",'F4.2'!F462)</f>
        <v>-</v>
      </c>
      <c r="E462" s="38">
        <f>'F4.2'!H462</f>
        <v>0</v>
      </c>
      <c r="F462" s="104">
        <f>'F4.2'!S462</f>
        <v>0.22316285400000002</v>
      </c>
      <c r="G462" s="104">
        <f>'F4.2'!AS462</f>
        <v>0</v>
      </c>
      <c r="H462" s="104">
        <f t="shared" si="43"/>
        <v>0.22316285400000002</v>
      </c>
      <c r="I462" s="104">
        <f>'F4.2'!U462</f>
        <v>0</v>
      </c>
      <c r="J462" s="104">
        <f>'F4.2'!AT462</f>
        <v>0</v>
      </c>
      <c r="K462" s="104"/>
      <c r="L462" s="104"/>
      <c r="M462" s="104">
        <f t="shared" si="44"/>
        <v>0</v>
      </c>
      <c r="N462" s="197">
        <f t="shared" si="45"/>
        <v>0.22316285400000002</v>
      </c>
    </row>
    <row r="463" spans="1:14" ht="47.25" hidden="1" outlineLevel="1" x14ac:dyDescent="0.25">
      <c r="A463" s="98">
        <f>'F4.2'!A463</f>
        <v>11</v>
      </c>
      <c r="B463" s="586" t="str">
        <f>'F4.2'!B463</f>
        <v>Procurement of spares for Flue gas distribution dampers, PA fan discharge dampers and Coal mill Hot PA Gate and Dampers at 3x660mw KTPS units through OEM</v>
      </c>
      <c r="C463" s="188" t="str">
        <f>'F4.2'!D463</f>
        <v>N.A.</v>
      </c>
      <c r="D463" s="189" t="str">
        <f>IF('F4.2'!F463=0,"-",'F4.2'!F463)</f>
        <v>-</v>
      </c>
      <c r="E463" s="38">
        <f>'F4.2'!H463</f>
        <v>0</v>
      </c>
      <c r="F463" s="104">
        <f>'F4.2'!S463</f>
        <v>0</v>
      </c>
      <c r="G463" s="104">
        <f>'F4.2'!AS463</f>
        <v>0</v>
      </c>
      <c r="H463" s="104">
        <f t="shared" si="43"/>
        <v>0</v>
      </c>
      <c r="I463" s="104">
        <f>'F4.2'!U463</f>
        <v>0</v>
      </c>
      <c r="J463" s="104">
        <f>'F4.2'!AT463</f>
        <v>0</v>
      </c>
      <c r="K463" s="104"/>
      <c r="L463" s="104"/>
      <c r="M463" s="104">
        <f t="shared" si="44"/>
        <v>0</v>
      </c>
      <c r="N463" s="197">
        <f t="shared" si="45"/>
        <v>0</v>
      </c>
    </row>
    <row r="464" spans="1:14" ht="47.25" hidden="1" outlineLevel="1" x14ac:dyDescent="0.25">
      <c r="A464" s="310">
        <f>'F4.2'!A464</f>
        <v>12</v>
      </c>
      <c r="B464" s="586" t="str">
        <f>'F4.2'!B464</f>
        <v>Work of Modification &amp; Installation of Take up trolley &amp; arrangement for take up lifting for conveyor BCN-13A at CHP 3X660MW,KTPS,Koradi</v>
      </c>
      <c r="C464" s="188" t="str">
        <f>'F4.2'!D464</f>
        <v>N.A.</v>
      </c>
      <c r="D464" s="189" t="str">
        <f>IF('F4.2'!F464=0,"-",'F4.2'!F464)</f>
        <v>-</v>
      </c>
      <c r="E464" s="38">
        <f>'F4.2'!H464</f>
        <v>0</v>
      </c>
      <c r="F464" s="104">
        <f>'F4.2'!S464</f>
        <v>355.88306729199996</v>
      </c>
      <c r="G464" s="104">
        <f>'F4.2'!AS464</f>
        <v>0</v>
      </c>
      <c r="H464" s="104">
        <f t="shared" si="43"/>
        <v>355.88306729199996</v>
      </c>
      <c r="I464" s="104">
        <f>'F4.2'!U464</f>
        <v>0</v>
      </c>
      <c r="J464" s="104">
        <f>'F4.2'!AT464</f>
        <v>0</v>
      </c>
      <c r="K464" s="104"/>
      <c r="L464" s="104"/>
      <c r="M464" s="104">
        <f t="shared" si="44"/>
        <v>0</v>
      </c>
      <c r="N464" s="197">
        <f t="shared" si="45"/>
        <v>355.88306729199996</v>
      </c>
    </row>
    <row r="465" spans="1:14" ht="47.25" hidden="1" outlineLevel="1" x14ac:dyDescent="0.25">
      <c r="A465" s="98">
        <f>'F4.2'!A465</f>
        <v>13</v>
      </c>
      <c r="B465" s="586" t="str">
        <f>'F4.2'!B465</f>
        <v>Work of Design, Modification &amp; streingthening of Tripper trolley structure with provision of Antiwear plates discharge chute box at CHP 3X660MW,KTPS,Koradi</v>
      </c>
      <c r="C465" s="188" t="str">
        <f>'F4.2'!D465</f>
        <v>N.A.</v>
      </c>
      <c r="D465" s="189" t="str">
        <f>IF('F4.2'!F465=0,"-",'F4.2'!F465)</f>
        <v>-</v>
      </c>
      <c r="E465" s="38">
        <f>'F4.2'!H465</f>
        <v>0</v>
      </c>
      <c r="F465" s="104">
        <f>'F4.2'!S465</f>
        <v>0</v>
      </c>
      <c r="G465" s="104">
        <f>'F4.2'!AS465</f>
        <v>0</v>
      </c>
      <c r="H465" s="104">
        <f t="shared" si="43"/>
        <v>0</v>
      </c>
      <c r="I465" s="104">
        <f>'F4.2'!U465</f>
        <v>0</v>
      </c>
      <c r="J465" s="104">
        <f>'F4.2'!AT465</f>
        <v>0</v>
      </c>
      <c r="K465" s="104"/>
      <c r="L465" s="104"/>
      <c r="M465" s="104">
        <f t="shared" si="44"/>
        <v>0</v>
      </c>
      <c r="N465" s="197">
        <f t="shared" si="45"/>
        <v>0</v>
      </c>
    </row>
    <row r="466" spans="1:14" ht="47.25" hidden="1" outlineLevel="1" x14ac:dyDescent="0.25">
      <c r="A466" s="310">
        <f>'F4.2'!A466</f>
        <v>14</v>
      </c>
      <c r="B466" s="586" t="str">
        <f>'F4.2'!B466</f>
        <v>Upgradation of Management Information System (MIS) Server and Associated Software for C&amp;I at 3x660MW Unit- 8, 9 &amp; 10 at Koradi TPS</v>
      </c>
      <c r="C466" s="188" t="str">
        <f>'F4.2'!D466</f>
        <v>N.A.</v>
      </c>
      <c r="D466" s="189" t="str">
        <f>IF('F4.2'!F466=0,"-",'F4.2'!F466)</f>
        <v>-</v>
      </c>
      <c r="E466" s="38">
        <f>'F4.2'!H466</f>
        <v>0</v>
      </c>
      <c r="F466" s="104">
        <f>'F4.2'!S466</f>
        <v>0</v>
      </c>
      <c r="G466" s="104">
        <f>'F4.2'!AS466</f>
        <v>0</v>
      </c>
      <c r="H466" s="104">
        <f t="shared" si="43"/>
        <v>0</v>
      </c>
      <c r="I466" s="104">
        <f>'F4.2'!U466</f>
        <v>0</v>
      </c>
      <c r="J466" s="104">
        <f>'F4.2'!AT466</f>
        <v>0</v>
      </c>
      <c r="K466" s="104"/>
      <c r="L466" s="104"/>
      <c r="M466" s="104">
        <f t="shared" si="44"/>
        <v>0</v>
      </c>
      <c r="N466" s="197">
        <f t="shared" si="45"/>
        <v>0</v>
      </c>
    </row>
    <row r="467" spans="1:14" ht="31.5" hidden="1" outlineLevel="1" x14ac:dyDescent="0.25">
      <c r="A467" s="98">
        <f>'F4.2'!A467</f>
        <v>15</v>
      </c>
      <c r="B467" s="586" t="str">
        <f>'F4.2'!B467</f>
        <v>Procurement of Vibrating Tranfer chute with double exciter Drive for stacker reclaimer at CHP,3X660MW,KTPS ,Koradi</v>
      </c>
      <c r="C467" s="188" t="str">
        <f>'F4.2'!D467</f>
        <v>N.A.</v>
      </c>
      <c r="D467" s="189" t="str">
        <f>IF('F4.2'!F467=0,"-",'F4.2'!F467)</f>
        <v>-</v>
      </c>
      <c r="E467" s="38">
        <f>'F4.2'!H467</f>
        <v>0</v>
      </c>
      <c r="F467" s="104">
        <f>'F4.2'!S467</f>
        <v>0</v>
      </c>
      <c r="G467" s="104">
        <f>'F4.2'!AS467</f>
        <v>0</v>
      </c>
      <c r="H467" s="104">
        <f t="shared" si="43"/>
        <v>0</v>
      </c>
      <c r="I467" s="104">
        <f>'F4.2'!U467</f>
        <v>0</v>
      </c>
      <c r="J467" s="104">
        <f>'F4.2'!AT467</f>
        <v>0</v>
      </c>
      <c r="K467" s="104"/>
      <c r="L467" s="104"/>
      <c r="M467" s="104">
        <f t="shared" si="44"/>
        <v>0</v>
      </c>
      <c r="N467" s="197">
        <f t="shared" si="45"/>
        <v>0</v>
      </c>
    </row>
    <row r="468" spans="1:14" ht="47.25" hidden="1" outlineLevel="1" x14ac:dyDescent="0.25">
      <c r="A468" s="310">
        <f>'F4.2'!A468</f>
        <v>16</v>
      </c>
      <c r="B468" s="586" t="str">
        <f>'F4.2'!B468</f>
        <v>Supply &amp; Installation of Ash Slurry Density Transmitter at High Concentrated Slurry Disposal (HCSD) System of BOP area of 3x660MW Unit- 8, 9 &amp; 10 at Koradi TPS</v>
      </c>
      <c r="C468" s="188" t="str">
        <f>'F4.2'!D468</f>
        <v>N.A.</v>
      </c>
      <c r="D468" s="189" t="str">
        <f>IF('F4.2'!F468=0,"-",'F4.2'!F468)</f>
        <v>-</v>
      </c>
      <c r="E468" s="38">
        <f>'F4.2'!H468</f>
        <v>0</v>
      </c>
      <c r="F468" s="104">
        <f>'F4.2'!S468</f>
        <v>0</v>
      </c>
      <c r="G468" s="104">
        <f>'F4.2'!AS468</f>
        <v>0</v>
      </c>
      <c r="H468" s="104">
        <f t="shared" si="43"/>
        <v>0</v>
      </c>
      <c r="I468" s="104">
        <f>'F4.2'!U468</f>
        <v>0</v>
      </c>
      <c r="J468" s="104">
        <f>'F4.2'!AT468</f>
        <v>0</v>
      </c>
      <c r="K468" s="104"/>
      <c r="L468" s="104"/>
      <c r="M468" s="104">
        <f t="shared" si="44"/>
        <v>0</v>
      </c>
      <c r="N468" s="197">
        <f t="shared" si="45"/>
        <v>0</v>
      </c>
    </row>
    <row r="469" spans="1:14" ht="31.5" hidden="1" outlineLevel="1" x14ac:dyDescent="0.25">
      <c r="A469" s="214">
        <f>'F4.2'!A469</f>
        <v>17</v>
      </c>
      <c r="B469" s="586" t="str">
        <f>'F4.2'!B469</f>
        <v>Supply &amp; Installation of Fiber Optic Sensing System for Conveyor Health Monitoring At CHP 3x660MW KTPS, Koradi</v>
      </c>
      <c r="C469" s="188">
        <f>'F4.2'!D469</f>
        <v>0</v>
      </c>
      <c r="D469" s="189" t="str">
        <f>IF('F4.2'!F469=0,"-",'F4.2'!F469)</f>
        <v>-</v>
      </c>
      <c r="E469" s="38">
        <f>'F4.2'!H469</f>
        <v>0</v>
      </c>
      <c r="F469" s="104">
        <f>'F4.2'!S469</f>
        <v>0</v>
      </c>
      <c r="G469" s="104">
        <f>'F4.2'!AS469</f>
        <v>0</v>
      </c>
      <c r="H469" s="104">
        <f t="shared" si="43"/>
        <v>0</v>
      </c>
      <c r="I469" s="104">
        <f>'F4.2'!U469</f>
        <v>0</v>
      </c>
      <c r="J469" s="104">
        <f>'F4.2'!AT469</f>
        <v>0</v>
      </c>
      <c r="K469" s="104"/>
      <c r="L469" s="104"/>
      <c r="M469" s="104">
        <f t="shared" si="44"/>
        <v>0</v>
      </c>
      <c r="N469" s="197">
        <f t="shared" si="45"/>
        <v>0</v>
      </c>
    </row>
    <row r="470" spans="1:14" ht="47.25" hidden="1" outlineLevel="1" x14ac:dyDescent="0.25">
      <c r="A470" s="355">
        <f>'F4.2'!A470</f>
        <v>18</v>
      </c>
      <c r="B470" s="586" t="str">
        <f>'F4.2'!B470</f>
        <v>Procurement of Leak- proof make complete Mechanical Seal Assembly for Concrete Volute CW Pump installed at 3X660MW KTPS,Koradi on OEM bASIS.</v>
      </c>
      <c r="C470" s="188">
        <f>'F4.2'!D470</f>
        <v>0</v>
      </c>
      <c r="D470" s="189" t="str">
        <f>IF('F4.2'!F470=0,"-",'F4.2'!F470)</f>
        <v>-</v>
      </c>
      <c r="E470" s="38">
        <f>'F4.2'!H470</f>
        <v>0</v>
      </c>
      <c r="F470" s="104">
        <f>'F4.2'!S470</f>
        <v>0</v>
      </c>
      <c r="G470" s="104">
        <f>'F4.2'!AS470</f>
        <v>0</v>
      </c>
      <c r="H470" s="104">
        <f t="shared" si="43"/>
        <v>0</v>
      </c>
      <c r="I470" s="104">
        <f>'F4.2'!U470</f>
        <v>0</v>
      </c>
      <c r="J470" s="104">
        <f>'F4.2'!AT470</f>
        <v>0</v>
      </c>
      <c r="K470" s="104"/>
      <c r="L470" s="104"/>
      <c r="M470" s="104">
        <f t="shared" si="44"/>
        <v>0</v>
      </c>
      <c r="N470" s="197">
        <f t="shared" si="45"/>
        <v>0</v>
      </c>
    </row>
    <row r="471" spans="1:14" ht="63" hidden="1" outlineLevel="1" x14ac:dyDescent="0.25">
      <c r="A471" s="355">
        <f>'F4.2'!A471</f>
        <v>19</v>
      </c>
      <c r="B471" s="586" t="str">
        <f>'F4.2'!B471</f>
        <v>Work of Design , Engineering , Manufacturing , Supply Erection &amp; Commissioning of Conveyor Belt From Discharge of RBF 1 &amp;2 at Crusher House to Stack Yard At CHP 3x660MW KTPS, Koradi .</v>
      </c>
      <c r="C471" s="188">
        <f>'F4.2'!D471</f>
        <v>0</v>
      </c>
      <c r="D471" s="189" t="str">
        <f>IF('F4.2'!F471=0,"-",'F4.2'!F471)</f>
        <v>-</v>
      </c>
      <c r="E471" s="38">
        <f>'F4.2'!H471</f>
        <v>0</v>
      </c>
      <c r="F471" s="104">
        <f>'F4.2'!S471</f>
        <v>0</v>
      </c>
      <c r="G471" s="104">
        <f>'F4.2'!AS471</f>
        <v>0</v>
      </c>
      <c r="H471" s="104">
        <f t="shared" si="43"/>
        <v>0</v>
      </c>
      <c r="I471" s="104">
        <f>'F4.2'!U471</f>
        <v>0</v>
      </c>
      <c r="J471" s="104">
        <f>'F4.2'!AT471</f>
        <v>0</v>
      </c>
      <c r="K471" s="104"/>
      <c r="L471" s="104"/>
      <c r="M471" s="104">
        <f t="shared" si="44"/>
        <v>0</v>
      </c>
      <c r="N471" s="197">
        <f t="shared" si="45"/>
        <v>0</v>
      </c>
    </row>
    <row r="472" spans="1:14" ht="47.25" hidden="1" outlineLevel="1" x14ac:dyDescent="0.25">
      <c r="A472" s="214">
        <f>'F4.2'!A472</f>
        <v>20</v>
      </c>
      <c r="B472" s="586" t="str">
        <f>'F4.2'!B472</f>
        <v>Supply &amp; Installation of Artificial Intelligence PMMS Accurex Diagnostic matrix based vibration &amp; temperature monitoring for critical auxiliaries at CHP 3x660MW KTPS, Koradi.</v>
      </c>
      <c r="C472" s="188">
        <f>'F4.2'!D472</f>
        <v>0</v>
      </c>
      <c r="D472" s="189" t="str">
        <f>IF('F4.2'!F472=0,"-",'F4.2'!F472)</f>
        <v>-</v>
      </c>
      <c r="E472" s="38">
        <f>'F4.2'!H472</f>
        <v>0</v>
      </c>
      <c r="F472" s="104">
        <f>'F4.2'!S472</f>
        <v>0</v>
      </c>
      <c r="G472" s="104">
        <f>'F4.2'!AS472</f>
        <v>0</v>
      </c>
      <c r="H472" s="104">
        <f t="shared" si="43"/>
        <v>0</v>
      </c>
      <c r="I472" s="104">
        <f>'F4.2'!U472</f>
        <v>0</v>
      </c>
      <c r="J472" s="104">
        <f>'F4.2'!AT472</f>
        <v>0</v>
      </c>
      <c r="K472" s="104"/>
      <c r="L472" s="104"/>
      <c r="M472" s="104">
        <f t="shared" si="44"/>
        <v>0</v>
      </c>
      <c r="N472" s="197">
        <f t="shared" si="45"/>
        <v>0</v>
      </c>
    </row>
    <row r="473" spans="1:14" ht="15.75" hidden="1" outlineLevel="1" x14ac:dyDescent="0.25">
      <c r="A473" s="355">
        <f>'F4.2'!A473</f>
        <v>21</v>
      </c>
      <c r="B473" s="586" t="str">
        <f>'F4.2'!B473</f>
        <v>Restoration of online dissolved gas analysers of Unit 8,9,10</v>
      </c>
      <c r="C473" s="188">
        <f>'F4.2'!D473</f>
        <v>0</v>
      </c>
      <c r="D473" s="189" t="str">
        <f>IF('F4.2'!F473=0,"-",'F4.2'!F473)</f>
        <v>-</v>
      </c>
      <c r="E473" s="38">
        <f>'F4.2'!H473</f>
        <v>0</v>
      </c>
      <c r="F473" s="104">
        <f>'F4.2'!S473</f>
        <v>0</v>
      </c>
      <c r="G473" s="104">
        <f>'F4.2'!AS473</f>
        <v>0</v>
      </c>
      <c r="H473" s="104">
        <f t="shared" si="43"/>
        <v>0</v>
      </c>
      <c r="I473" s="104">
        <f>'F4.2'!U473</f>
        <v>0</v>
      </c>
      <c r="J473" s="104">
        <f>'F4.2'!AT473</f>
        <v>0</v>
      </c>
      <c r="K473" s="104"/>
      <c r="L473" s="104"/>
      <c r="M473" s="104">
        <f t="shared" si="44"/>
        <v>0</v>
      </c>
      <c r="N473" s="197">
        <f t="shared" si="45"/>
        <v>0</v>
      </c>
    </row>
    <row r="474" spans="1:14" ht="78.75" hidden="1" outlineLevel="1" x14ac:dyDescent="0.25">
      <c r="A474" s="355">
        <f>'F4.2'!A474</f>
        <v>22</v>
      </c>
      <c r="B474" s="586" t="str">
        <f>'F4.2'!B474</f>
        <v>Complete Replacement of Existing Water Separator Drain Tank Control (WDC) Valves with New Valves of modified trim design along with hydraulic Actuators, Power Pack assembly, necessary instrumentation, erection &amp; commissioning 3X660MW KTPS, Koradi.</v>
      </c>
      <c r="C474" s="188">
        <f>'F4.2'!D474</f>
        <v>0</v>
      </c>
      <c r="D474" s="189" t="str">
        <f>IF('F4.2'!F474=0,"-",'F4.2'!F474)</f>
        <v>-</v>
      </c>
      <c r="E474" s="38">
        <f>'F4.2'!H474</f>
        <v>0</v>
      </c>
      <c r="F474" s="104">
        <f>'F4.2'!S474</f>
        <v>0</v>
      </c>
      <c r="G474" s="104">
        <f>'F4.2'!AS474</f>
        <v>0</v>
      </c>
      <c r="H474" s="104">
        <f t="shared" si="43"/>
        <v>0</v>
      </c>
      <c r="I474" s="104">
        <f>'F4.2'!U474</f>
        <v>0</v>
      </c>
      <c r="J474" s="104">
        <f>'F4.2'!AT474</f>
        <v>0</v>
      </c>
      <c r="K474" s="104"/>
      <c r="L474" s="104"/>
      <c r="M474" s="104">
        <f t="shared" si="44"/>
        <v>0</v>
      </c>
      <c r="N474" s="197">
        <f t="shared" si="45"/>
        <v>0</v>
      </c>
    </row>
    <row r="475" spans="1:14" ht="47.25" hidden="1" outlineLevel="1" x14ac:dyDescent="0.25">
      <c r="A475" s="214">
        <f>'F4.2'!A475</f>
        <v>23</v>
      </c>
      <c r="B475" s="586" t="str">
        <f>'F4.2'!B475</f>
        <v>Procurement of mandatory set of Hydraulic system internals for Wagon Tippler Drive &amp; side arm charger Drive at CHP,3X660MW,KTPS ,Koradi</v>
      </c>
      <c r="C475" s="188">
        <f>'F4.2'!D475</f>
        <v>0</v>
      </c>
      <c r="D475" s="189" t="str">
        <f>IF('F4.2'!F475=0,"-",'F4.2'!F475)</f>
        <v>-</v>
      </c>
      <c r="E475" s="38">
        <f>'F4.2'!H475</f>
        <v>0</v>
      </c>
      <c r="F475" s="104">
        <f>'F4.2'!S475</f>
        <v>0</v>
      </c>
      <c r="G475" s="104">
        <f>'F4.2'!AS475</f>
        <v>0</v>
      </c>
      <c r="H475" s="104">
        <f t="shared" si="43"/>
        <v>0</v>
      </c>
      <c r="I475" s="104">
        <f>'F4.2'!U475</f>
        <v>0</v>
      </c>
      <c r="J475" s="104">
        <f>'F4.2'!AT475</f>
        <v>0</v>
      </c>
      <c r="K475" s="104"/>
      <c r="L475" s="104"/>
      <c r="M475" s="104">
        <f t="shared" si="44"/>
        <v>0</v>
      </c>
      <c r="N475" s="197">
        <f t="shared" si="45"/>
        <v>0</v>
      </c>
    </row>
    <row r="476" spans="1:14" ht="47.25" hidden="1" outlineLevel="1" x14ac:dyDescent="0.25">
      <c r="A476" s="355">
        <f>'F4.2'!A476</f>
        <v>24</v>
      </c>
      <c r="B476" s="586" t="str">
        <f>'F4.2'!B476</f>
        <v>"Supply &amp; installation of Anodized winding Oil cooled over band magnetic separator &amp; control panel for conveyor 5A,5B &amp;13C at CHP 3x660MW KTPS, Koradi.</v>
      </c>
      <c r="C476" s="188">
        <f>'F4.2'!D476</f>
        <v>0</v>
      </c>
      <c r="D476" s="189" t="str">
        <f>IF('F4.2'!F476=0,"-",'F4.2'!F476)</f>
        <v>-</v>
      </c>
      <c r="E476" s="38">
        <f>'F4.2'!H476</f>
        <v>0</v>
      </c>
      <c r="F476" s="104">
        <f>'F4.2'!S476</f>
        <v>0</v>
      </c>
      <c r="G476" s="104">
        <f>'F4.2'!AS476</f>
        <v>0</v>
      </c>
      <c r="H476" s="104">
        <f t="shared" si="43"/>
        <v>0</v>
      </c>
      <c r="I476" s="104">
        <f>'F4.2'!U476</f>
        <v>0</v>
      </c>
      <c r="J476" s="104">
        <f>'F4.2'!AT476</f>
        <v>0</v>
      </c>
      <c r="K476" s="104"/>
      <c r="L476" s="104"/>
      <c r="M476" s="104">
        <f t="shared" si="44"/>
        <v>0</v>
      </c>
      <c r="N476" s="197">
        <f t="shared" si="45"/>
        <v>0</v>
      </c>
    </row>
    <row r="477" spans="1:14" ht="31.5" hidden="1" outlineLevel="1" x14ac:dyDescent="0.25">
      <c r="A477" s="355">
        <f>'F4.2'!A477</f>
        <v>25</v>
      </c>
      <c r="B477" s="586" t="str">
        <f>'F4.2'!B477</f>
        <v xml:space="preserve">Procurement of Grinding Wall Assembly for Impact Crusher At CHP 3x660MW KTPS, Koradi </v>
      </c>
      <c r="C477" s="188">
        <f>'F4.2'!D477</f>
        <v>0</v>
      </c>
      <c r="D477" s="189" t="str">
        <f>IF('F4.2'!F477=0,"-",'F4.2'!F477)</f>
        <v>-</v>
      </c>
      <c r="E477" s="38">
        <f>'F4.2'!H477</f>
        <v>0</v>
      </c>
      <c r="F477" s="104">
        <f>'F4.2'!S477</f>
        <v>0</v>
      </c>
      <c r="G477" s="104">
        <f>'F4.2'!AS477</f>
        <v>0</v>
      </c>
      <c r="H477" s="104">
        <f t="shared" si="43"/>
        <v>0</v>
      </c>
      <c r="I477" s="104">
        <f>'F4.2'!U477</f>
        <v>0</v>
      </c>
      <c r="J477" s="104">
        <f>'F4.2'!AT477</f>
        <v>0</v>
      </c>
      <c r="K477" s="104"/>
      <c r="L477" s="104"/>
      <c r="M477" s="104">
        <f t="shared" si="44"/>
        <v>0</v>
      </c>
      <c r="N477" s="197">
        <f t="shared" si="45"/>
        <v>0</v>
      </c>
    </row>
    <row r="478" spans="1:14" ht="31.5" hidden="1" outlineLevel="1" x14ac:dyDescent="0.25">
      <c r="A478" s="214">
        <f>'F4.2'!A478</f>
        <v>26</v>
      </c>
      <c r="B478" s="586" t="str">
        <f>'F4.2'!B478</f>
        <v>Restoration of Boiler Circulation Pump of U10 at 3X660MW KTPS, Koradi</v>
      </c>
      <c r="C478" s="188">
        <f>'F4.2'!D478</f>
        <v>0</v>
      </c>
      <c r="D478" s="189" t="str">
        <f>IF('F4.2'!F478=0,"-",'F4.2'!F478)</f>
        <v>-</v>
      </c>
      <c r="E478" s="38">
        <f>'F4.2'!H478</f>
        <v>0</v>
      </c>
      <c r="F478" s="104">
        <f>'F4.2'!S478</f>
        <v>0</v>
      </c>
      <c r="G478" s="104">
        <f>'F4.2'!AS478</f>
        <v>0</v>
      </c>
      <c r="H478" s="104">
        <f t="shared" si="43"/>
        <v>0</v>
      </c>
      <c r="I478" s="104">
        <f>'F4.2'!U478</f>
        <v>0</v>
      </c>
      <c r="J478" s="104">
        <f>'F4.2'!AT478</f>
        <v>0</v>
      </c>
      <c r="K478" s="104"/>
      <c r="L478" s="104"/>
      <c r="M478" s="104">
        <f t="shared" si="44"/>
        <v>0</v>
      </c>
      <c r="N478" s="197">
        <f t="shared" si="45"/>
        <v>0</v>
      </c>
    </row>
    <row r="479" spans="1:14" ht="78.75" hidden="1" outlineLevel="1" x14ac:dyDescent="0.25">
      <c r="A479" s="355">
        <f>'F4.2'!A479</f>
        <v>27</v>
      </c>
      <c r="B479" s="586" t="str">
        <f>'F4.2'!B479</f>
        <v>Design,Engineering,Customization,Implementation,Installation &amp; testing of Data Analytical/Artificial Intellegence softwae for automated monitoring &amp; diagnostics system to improve Power plant reliability &amp; efficiency,at one unit of 3X660MW KTPS, Koradi.</v>
      </c>
      <c r="C479" s="188">
        <f>'F4.2'!D479</f>
        <v>0</v>
      </c>
      <c r="D479" s="189" t="str">
        <f>IF('F4.2'!F479=0,"-",'F4.2'!F479)</f>
        <v>-</v>
      </c>
      <c r="E479" s="38">
        <f>'F4.2'!H479</f>
        <v>0</v>
      </c>
      <c r="F479" s="104">
        <f>'F4.2'!S479</f>
        <v>0</v>
      </c>
      <c r="G479" s="104">
        <f>'F4.2'!AS479</f>
        <v>0</v>
      </c>
      <c r="H479" s="104">
        <f t="shared" ref="H479:H481" si="46">F479-G479</f>
        <v>0</v>
      </c>
      <c r="I479" s="104">
        <f>'F4.2'!U479</f>
        <v>0</v>
      </c>
      <c r="J479" s="104">
        <f>'F4.2'!AT479</f>
        <v>0</v>
      </c>
      <c r="K479" s="104"/>
      <c r="L479" s="104"/>
      <c r="M479" s="104">
        <f t="shared" ref="M479:M481" si="47">SUM(J479:L479)</f>
        <v>0</v>
      </c>
      <c r="N479" s="197">
        <f t="shared" ref="N479:N481" si="48">H479+I479-M479</f>
        <v>0</v>
      </c>
    </row>
    <row r="480" spans="1:14" ht="47.25" hidden="1" outlineLevel="1" x14ac:dyDescent="0.25">
      <c r="A480" s="214">
        <f>'F4.2'!A480</f>
        <v>28</v>
      </c>
      <c r="B480" s="583" t="str">
        <f>'F4.2'!B480</f>
        <v>Supply of Feed Gate Complete Assembly along with installation to enhance the performance of Feed Gate at Ash Handling Plant, 3x660MW, KTPS, Koradi.</v>
      </c>
      <c r="C480" s="188">
        <f>'F4.2'!D480</f>
        <v>0</v>
      </c>
      <c r="D480" s="189" t="str">
        <f>IF('F4.2'!F480=0,"-",'F4.2'!F480)</f>
        <v>-</v>
      </c>
      <c r="E480" s="38">
        <f>'F4.2'!H480</f>
        <v>0</v>
      </c>
      <c r="F480" s="104">
        <f>'F4.2'!S480</f>
        <v>0</v>
      </c>
      <c r="G480" s="104">
        <f>'F4.2'!AS480</f>
        <v>0</v>
      </c>
      <c r="H480" s="104">
        <f t="shared" si="46"/>
        <v>0</v>
      </c>
      <c r="I480" s="104">
        <f>'F4.2'!U480</f>
        <v>0</v>
      </c>
      <c r="J480" s="104">
        <f>'F4.2'!AT480</f>
        <v>0</v>
      </c>
      <c r="K480" s="104"/>
      <c r="L480" s="104"/>
      <c r="M480" s="104">
        <f t="shared" si="47"/>
        <v>0</v>
      </c>
      <c r="N480" s="197">
        <f t="shared" si="48"/>
        <v>0</v>
      </c>
    </row>
    <row r="481" spans="1:14" ht="63" hidden="1" outlineLevel="1" x14ac:dyDescent="0.25">
      <c r="A481" s="355">
        <f>'F4.2'!A481</f>
        <v>29</v>
      </c>
      <c r="B481" s="583" t="str">
        <f>'F4.2'!B481</f>
        <v>Design, Supply, Installation &amp; Commissioning of Instrument Air Dryer Assembly with Prefilters &amp; Stainless steel piping along with valves suitable for Instrument Air Compressors at AHP, 3x660MW Units, KTPS, Koradi</v>
      </c>
      <c r="C481" s="188">
        <f>'F4.2'!D481</f>
        <v>0</v>
      </c>
      <c r="D481" s="189" t="str">
        <f>IF('F4.2'!F481=0,"-",'F4.2'!F481)</f>
        <v>-</v>
      </c>
      <c r="E481" s="38">
        <f>'F4.2'!H481</f>
        <v>0</v>
      </c>
      <c r="F481" s="104">
        <f>'F4.2'!S481</f>
        <v>0</v>
      </c>
      <c r="G481" s="104">
        <f>'F4.2'!AS481</f>
        <v>0</v>
      </c>
      <c r="H481" s="104">
        <f t="shared" si="46"/>
        <v>0</v>
      </c>
      <c r="I481" s="104">
        <f>'F4.2'!U481</f>
        <v>0</v>
      </c>
      <c r="J481" s="104">
        <f>'F4.2'!AT481</f>
        <v>0</v>
      </c>
      <c r="K481" s="104"/>
      <c r="L481" s="104"/>
      <c r="M481" s="104">
        <f t="shared" si="47"/>
        <v>0</v>
      </c>
      <c r="N481" s="197">
        <f t="shared" si="48"/>
        <v>0</v>
      </c>
    </row>
    <row r="482" spans="1:14" s="39" customFormat="1" ht="16.5" collapsed="1" thickBot="1" x14ac:dyDescent="0.3">
      <c r="A482" s="198"/>
      <c r="B482" s="199" t="s">
        <v>79</v>
      </c>
      <c r="C482" s="145"/>
      <c r="D482" s="146"/>
      <c r="E482" s="105"/>
      <c r="F482" s="105">
        <f t="shared" ref="F482:N482" si="49">SUM(F9:F453)</f>
        <v>569.87800039000001</v>
      </c>
      <c r="G482" s="105">
        <f t="shared" si="49"/>
        <v>669.24957593199986</v>
      </c>
      <c r="H482" s="105">
        <f t="shared" si="49"/>
        <v>-99.371575541999974</v>
      </c>
      <c r="I482" s="105">
        <f t="shared" si="49"/>
        <v>138.96205264100004</v>
      </c>
      <c r="J482" s="105">
        <f t="shared" si="49"/>
        <v>93.690593112000016</v>
      </c>
      <c r="K482" s="105">
        <f t="shared" si="49"/>
        <v>0</v>
      </c>
      <c r="L482" s="105">
        <f t="shared" si="49"/>
        <v>0</v>
      </c>
      <c r="M482" s="105">
        <f t="shared" si="49"/>
        <v>93.690593112000016</v>
      </c>
      <c r="N482" s="200">
        <f t="shared" si="49"/>
        <v>-54.10011601300004</v>
      </c>
    </row>
    <row r="483" spans="1:14" ht="15.75" thickBot="1" x14ac:dyDescent="0.3"/>
    <row r="484" spans="1:14" x14ac:dyDescent="0.25">
      <c r="A484" s="190"/>
      <c r="B484" s="191" t="s">
        <v>9</v>
      </c>
      <c r="C484" s="192"/>
      <c r="D484" s="193"/>
      <c r="E484" s="194"/>
      <c r="F484" s="194"/>
      <c r="G484" s="194"/>
      <c r="H484" s="194"/>
      <c r="I484" s="194"/>
      <c r="J484" s="194"/>
      <c r="K484" s="194"/>
      <c r="L484" s="194"/>
      <c r="M484" s="194"/>
      <c r="N484" s="195"/>
    </row>
    <row r="485" spans="1:14" ht="21" outlineLevel="1" x14ac:dyDescent="0.25">
      <c r="A485" s="122">
        <f t="shared" ref="A485:E494" si="50">A8</f>
        <v>0</v>
      </c>
      <c r="B485" s="118" t="str">
        <f t="shared" si="50"/>
        <v>A) Approved Add cap:</v>
      </c>
      <c r="C485" s="31">
        <f t="shared" si="50"/>
        <v>0</v>
      </c>
      <c r="D485" s="29" t="str">
        <f t="shared" si="50"/>
        <v>-</v>
      </c>
      <c r="E485" s="38">
        <f t="shared" si="50"/>
        <v>0</v>
      </c>
      <c r="F485" s="38">
        <f t="shared" ref="F485:F516" si="51">F8+I8</f>
        <v>0</v>
      </c>
      <c r="G485" s="38">
        <f t="shared" ref="G485:G516" si="52">G8+M8</f>
        <v>0</v>
      </c>
      <c r="H485" s="38">
        <f t="shared" ref="H485" si="53">F485-G485</f>
        <v>0</v>
      </c>
      <c r="I485" s="38">
        <f>'F4.2'!V8</f>
        <v>0</v>
      </c>
      <c r="J485" s="38">
        <f>'F4.2'!AU8</f>
        <v>0</v>
      </c>
      <c r="K485" s="38"/>
      <c r="L485" s="38"/>
      <c r="M485" s="38">
        <f t="shared" ref="M485" si="54">SUM(J485:L485)</f>
        <v>0</v>
      </c>
      <c r="N485" s="196">
        <f t="shared" ref="N485" si="55">H485+I485-M485</f>
        <v>0</v>
      </c>
    </row>
    <row r="486" spans="1:14" ht="18.75" outlineLevel="1" x14ac:dyDescent="0.25">
      <c r="A486" s="164" t="str">
        <f t="shared" si="50"/>
        <v>A</v>
      </c>
      <c r="B486" s="165" t="str">
        <f t="shared" si="50"/>
        <v>BoP</v>
      </c>
      <c r="C486" s="188">
        <f t="shared" si="50"/>
        <v>0</v>
      </c>
      <c r="D486" s="189" t="str">
        <f t="shared" si="50"/>
        <v>-</v>
      </c>
      <c r="E486" s="38">
        <f t="shared" si="50"/>
        <v>246.34</v>
      </c>
      <c r="F486" s="104">
        <f t="shared" si="51"/>
        <v>90.713620047999981</v>
      </c>
      <c r="G486" s="104">
        <f t="shared" si="52"/>
        <v>220.58742939299998</v>
      </c>
      <c r="H486" s="104">
        <f t="shared" ref="H486:H549" si="56">F486-G486</f>
        <v>-129.87380934499998</v>
      </c>
      <c r="I486" s="38">
        <f>'F4.2'!V9</f>
        <v>12.966797466999999</v>
      </c>
      <c r="J486" s="38">
        <f>'F4.2'!AU9</f>
        <v>12.105456473</v>
      </c>
      <c r="K486" s="104"/>
      <c r="L486" s="104"/>
      <c r="M486" s="104">
        <f t="shared" ref="M486:M549" si="57">SUM(J486:L486)</f>
        <v>12.105456473</v>
      </c>
      <c r="N486" s="197">
        <f t="shared" ref="N486:N549" si="58">H486+I486-M486</f>
        <v>-129.012468351</v>
      </c>
    </row>
    <row r="487" spans="1:14" ht="18.75" outlineLevel="1" x14ac:dyDescent="0.25">
      <c r="A487" s="164" t="str">
        <f t="shared" si="50"/>
        <v>B</v>
      </c>
      <c r="B487" s="165" t="str">
        <f t="shared" si="50"/>
        <v>BTG</v>
      </c>
      <c r="C487" s="188">
        <f t="shared" si="50"/>
        <v>0</v>
      </c>
      <c r="D487" s="189" t="str">
        <f t="shared" si="50"/>
        <v>-</v>
      </c>
      <c r="E487" s="38">
        <f t="shared" si="50"/>
        <v>44.15</v>
      </c>
      <c r="F487" s="104">
        <f t="shared" si="51"/>
        <v>0</v>
      </c>
      <c r="G487" s="104">
        <f t="shared" si="52"/>
        <v>0</v>
      </c>
      <c r="H487" s="104">
        <f t="shared" si="56"/>
        <v>0</v>
      </c>
      <c r="I487" s="38">
        <f>'F4.2'!V10</f>
        <v>0</v>
      </c>
      <c r="J487" s="38">
        <f>'F4.2'!AU10</f>
        <v>0</v>
      </c>
      <c r="K487" s="104"/>
      <c r="L487" s="104"/>
      <c r="M487" s="104">
        <f t="shared" si="57"/>
        <v>0</v>
      </c>
      <c r="N487" s="197">
        <f t="shared" si="58"/>
        <v>0</v>
      </c>
    </row>
    <row r="488" spans="1:14" ht="15.75" outlineLevel="1" x14ac:dyDescent="0.25">
      <c r="A488" s="122" t="str">
        <f t="shared" si="50"/>
        <v>B1</v>
      </c>
      <c r="B488" s="141" t="str">
        <f t="shared" si="50"/>
        <v>Supply</v>
      </c>
      <c r="C488" s="188">
        <f t="shared" si="50"/>
        <v>0</v>
      </c>
      <c r="D488" s="189" t="str">
        <f t="shared" si="50"/>
        <v>-</v>
      </c>
      <c r="E488" s="38">
        <f t="shared" si="50"/>
        <v>13.33</v>
      </c>
      <c r="F488" s="104">
        <f t="shared" si="51"/>
        <v>0</v>
      </c>
      <c r="G488" s="104">
        <f t="shared" si="52"/>
        <v>13.33</v>
      </c>
      <c r="H488" s="104">
        <f t="shared" si="56"/>
        <v>-13.33</v>
      </c>
      <c r="I488" s="38">
        <f>'F4.2'!V11</f>
        <v>0</v>
      </c>
      <c r="J488" s="38">
        <f>'F4.2'!AU11</f>
        <v>0</v>
      </c>
      <c r="K488" s="104"/>
      <c r="L488" s="104"/>
      <c r="M488" s="104">
        <f t="shared" si="57"/>
        <v>0</v>
      </c>
      <c r="N488" s="197">
        <f t="shared" si="58"/>
        <v>-13.33</v>
      </c>
    </row>
    <row r="489" spans="1:14" ht="15.75" outlineLevel="1" x14ac:dyDescent="0.25">
      <c r="A489" s="122" t="str">
        <f t="shared" si="50"/>
        <v>B2</v>
      </c>
      <c r="B489" s="141" t="str">
        <f t="shared" si="50"/>
        <v>Works</v>
      </c>
      <c r="C489" s="188">
        <f t="shared" si="50"/>
        <v>0</v>
      </c>
      <c r="D489" s="189" t="str">
        <f t="shared" si="50"/>
        <v>-</v>
      </c>
      <c r="E489" s="38">
        <f t="shared" si="50"/>
        <v>0.98</v>
      </c>
      <c r="F489" s="104">
        <f t="shared" si="51"/>
        <v>0</v>
      </c>
      <c r="G489" s="104">
        <f t="shared" si="52"/>
        <v>0</v>
      </c>
      <c r="H489" s="104">
        <f t="shared" si="56"/>
        <v>0</v>
      </c>
      <c r="I489" s="38">
        <f>'F4.2'!V12</f>
        <v>0</v>
      </c>
      <c r="J489" s="38">
        <f>'F4.2'!AU12</f>
        <v>0</v>
      </c>
      <c r="K489" s="104"/>
      <c r="L489" s="104"/>
      <c r="M489" s="104">
        <f t="shared" si="57"/>
        <v>0</v>
      </c>
      <c r="N489" s="197">
        <f t="shared" si="58"/>
        <v>0</v>
      </c>
    </row>
    <row r="490" spans="1:14" ht="15.75" outlineLevel="1" x14ac:dyDescent="0.25">
      <c r="A490" s="122" t="str">
        <f t="shared" si="50"/>
        <v>B3</v>
      </c>
      <c r="B490" s="141" t="str">
        <f t="shared" si="50"/>
        <v>Taxes and duties</v>
      </c>
      <c r="C490" s="188">
        <f t="shared" si="50"/>
        <v>0</v>
      </c>
      <c r="D490" s="189" t="str">
        <f t="shared" si="50"/>
        <v>-</v>
      </c>
      <c r="E490" s="38">
        <f t="shared" si="50"/>
        <v>23.29</v>
      </c>
      <c r="F490" s="104">
        <f t="shared" si="51"/>
        <v>0</v>
      </c>
      <c r="G490" s="104">
        <f t="shared" si="52"/>
        <v>0</v>
      </c>
      <c r="H490" s="104">
        <f t="shared" si="56"/>
        <v>0</v>
      </c>
      <c r="I490" s="38">
        <f>'F4.2'!V13</f>
        <v>0</v>
      </c>
      <c r="J490" s="38">
        <f>'F4.2'!AU13</f>
        <v>0</v>
      </c>
      <c r="K490" s="104"/>
      <c r="L490" s="104"/>
      <c r="M490" s="104">
        <f t="shared" si="57"/>
        <v>0</v>
      </c>
      <c r="N490" s="197">
        <f t="shared" si="58"/>
        <v>0</v>
      </c>
    </row>
    <row r="491" spans="1:14" ht="15.75" outlineLevel="1" x14ac:dyDescent="0.25">
      <c r="A491" s="122" t="str">
        <f t="shared" si="50"/>
        <v>B4</v>
      </c>
      <c r="B491" s="141" t="str">
        <f t="shared" si="50"/>
        <v>Civil</v>
      </c>
      <c r="C491" s="188">
        <f t="shared" si="50"/>
        <v>0</v>
      </c>
      <c r="D491" s="189" t="str">
        <f t="shared" si="50"/>
        <v>-</v>
      </c>
      <c r="E491" s="38">
        <f t="shared" si="50"/>
        <v>0.19</v>
      </c>
      <c r="F491" s="104">
        <f t="shared" si="51"/>
        <v>0.19</v>
      </c>
      <c r="G491" s="104">
        <f t="shared" si="52"/>
        <v>0</v>
      </c>
      <c r="H491" s="104">
        <f t="shared" si="56"/>
        <v>0.19</v>
      </c>
      <c r="I491" s="38">
        <f>'F4.2'!V14</f>
        <v>0</v>
      </c>
      <c r="J491" s="38">
        <f>'F4.2'!AU14</f>
        <v>0</v>
      </c>
      <c r="K491" s="104"/>
      <c r="L491" s="104"/>
      <c r="M491" s="104">
        <f t="shared" si="57"/>
        <v>0</v>
      </c>
      <c r="N491" s="197">
        <f t="shared" si="58"/>
        <v>0.19</v>
      </c>
    </row>
    <row r="492" spans="1:14" ht="15.75" outlineLevel="1" x14ac:dyDescent="0.25">
      <c r="A492" s="122" t="str">
        <f t="shared" si="50"/>
        <v>B5</v>
      </c>
      <c r="B492" s="141" t="str">
        <f t="shared" si="50"/>
        <v>Mandatory Spares</v>
      </c>
      <c r="C492" s="188">
        <f t="shared" si="50"/>
        <v>0</v>
      </c>
      <c r="D492" s="189" t="str">
        <f t="shared" si="50"/>
        <v>-</v>
      </c>
      <c r="E492" s="38">
        <f t="shared" si="50"/>
        <v>5.03</v>
      </c>
      <c r="F492" s="104">
        <f t="shared" si="51"/>
        <v>1.29</v>
      </c>
      <c r="G492" s="104">
        <f t="shared" si="52"/>
        <v>6.32</v>
      </c>
      <c r="H492" s="104">
        <f t="shared" si="56"/>
        <v>-5.03</v>
      </c>
      <c r="I492" s="38">
        <f>'F4.2'!V15</f>
        <v>0</v>
      </c>
      <c r="J492" s="38">
        <f>'F4.2'!AU15</f>
        <v>0</v>
      </c>
      <c r="K492" s="104"/>
      <c r="L492" s="104"/>
      <c r="M492" s="104">
        <f t="shared" si="57"/>
        <v>0</v>
      </c>
      <c r="N492" s="197">
        <f t="shared" si="58"/>
        <v>-5.03</v>
      </c>
    </row>
    <row r="493" spans="1:14" ht="15.75" outlineLevel="1" x14ac:dyDescent="0.25">
      <c r="A493" s="122" t="str">
        <f t="shared" si="50"/>
        <v>B6</v>
      </c>
      <c r="B493" s="141" t="str">
        <f t="shared" si="50"/>
        <v>BTG (L&amp;T) Work</v>
      </c>
      <c r="C493" s="188">
        <f t="shared" si="50"/>
        <v>0</v>
      </c>
      <c r="D493" s="189" t="str">
        <f t="shared" si="50"/>
        <v>-</v>
      </c>
      <c r="E493" s="38">
        <f t="shared" si="50"/>
        <v>1.33</v>
      </c>
      <c r="F493" s="104">
        <f t="shared" si="51"/>
        <v>0</v>
      </c>
      <c r="G493" s="104">
        <f t="shared" si="52"/>
        <v>0</v>
      </c>
      <c r="H493" s="104">
        <f t="shared" si="56"/>
        <v>0</v>
      </c>
      <c r="I493" s="38">
        <f>'F4.2'!V16</f>
        <v>0</v>
      </c>
      <c r="J493" s="38">
        <f>'F4.2'!AU16</f>
        <v>0</v>
      </c>
      <c r="K493" s="104"/>
      <c r="L493" s="104"/>
      <c r="M493" s="104">
        <f t="shared" si="57"/>
        <v>0</v>
      </c>
      <c r="N493" s="197">
        <f t="shared" si="58"/>
        <v>0</v>
      </c>
    </row>
    <row r="494" spans="1:14" ht="18.75" outlineLevel="1" x14ac:dyDescent="0.25">
      <c r="A494" s="164" t="str">
        <f t="shared" si="50"/>
        <v>C</v>
      </c>
      <c r="B494" s="165" t="str">
        <f t="shared" si="50"/>
        <v>Other Works (Plant)</v>
      </c>
      <c r="C494" s="188">
        <f t="shared" si="50"/>
        <v>0</v>
      </c>
      <c r="D494" s="189" t="str">
        <f t="shared" si="50"/>
        <v>-</v>
      </c>
      <c r="E494" s="38">
        <f t="shared" si="50"/>
        <v>136.32999999999998</v>
      </c>
      <c r="F494" s="104">
        <f t="shared" si="51"/>
        <v>0</v>
      </c>
      <c r="G494" s="104">
        <f t="shared" si="52"/>
        <v>0</v>
      </c>
      <c r="H494" s="104">
        <f t="shared" si="56"/>
        <v>0</v>
      </c>
      <c r="I494" s="38">
        <f>'F4.2'!V17</f>
        <v>0</v>
      </c>
      <c r="J494" s="38">
        <f>'F4.2'!AU17</f>
        <v>0</v>
      </c>
      <c r="K494" s="104"/>
      <c r="L494" s="104"/>
      <c r="M494" s="104">
        <f t="shared" si="57"/>
        <v>0</v>
      </c>
      <c r="N494" s="197">
        <f t="shared" si="58"/>
        <v>0</v>
      </c>
    </row>
    <row r="495" spans="1:14" ht="15.75" outlineLevel="1" x14ac:dyDescent="0.25">
      <c r="A495" s="122" t="str">
        <f t="shared" ref="A495:E504" si="59">A18</f>
        <v>C1</v>
      </c>
      <c r="B495" s="141" t="str">
        <f t="shared" si="59"/>
        <v>Fully Integrated Security System</v>
      </c>
      <c r="C495" s="188">
        <f t="shared" si="59"/>
        <v>0</v>
      </c>
      <c r="D495" s="189" t="str">
        <f t="shared" si="59"/>
        <v>-</v>
      </c>
      <c r="E495" s="38">
        <f t="shared" si="59"/>
        <v>27.36</v>
      </c>
      <c r="F495" s="104">
        <f t="shared" si="51"/>
        <v>31.461495462000002</v>
      </c>
      <c r="G495" s="104">
        <f t="shared" si="52"/>
        <v>31.461495462000002</v>
      </c>
      <c r="H495" s="104">
        <f t="shared" si="56"/>
        <v>0</v>
      </c>
      <c r="I495" s="38">
        <f>'F4.2'!V18</f>
        <v>0</v>
      </c>
      <c r="J495" s="38">
        <f>'F4.2'!AU18</f>
        <v>0</v>
      </c>
      <c r="K495" s="104"/>
      <c r="L495" s="104"/>
      <c r="M495" s="104">
        <f t="shared" si="57"/>
        <v>0</v>
      </c>
      <c r="N495" s="197">
        <f t="shared" si="58"/>
        <v>0</v>
      </c>
    </row>
    <row r="496" spans="1:14" ht="15.75" outlineLevel="1" x14ac:dyDescent="0.25">
      <c r="A496" s="122" t="str">
        <f t="shared" si="59"/>
        <v>C2</v>
      </c>
      <c r="B496" s="141" t="str">
        <f t="shared" si="59"/>
        <v>Administrative Expenses and overhead</v>
      </c>
      <c r="C496" s="188">
        <f t="shared" si="59"/>
        <v>0</v>
      </c>
      <c r="D496" s="189" t="str">
        <f t="shared" si="59"/>
        <v>-</v>
      </c>
      <c r="E496" s="38">
        <f t="shared" si="59"/>
        <v>7.25</v>
      </c>
      <c r="F496" s="104">
        <f t="shared" si="51"/>
        <v>0.69</v>
      </c>
      <c r="G496" s="104">
        <f t="shared" si="52"/>
        <v>0</v>
      </c>
      <c r="H496" s="104">
        <f t="shared" si="56"/>
        <v>0.69</v>
      </c>
      <c r="I496" s="38">
        <f>'F4.2'!V19</f>
        <v>5.9999999999999991</v>
      </c>
      <c r="J496" s="38">
        <f>'F4.2'!AU19</f>
        <v>0</v>
      </c>
      <c r="K496" s="104"/>
      <c r="L496" s="104"/>
      <c r="M496" s="104">
        <f t="shared" si="57"/>
        <v>0</v>
      </c>
      <c r="N496" s="197">
        <f t="shared" si="58"/>
        <v>6.6899999999999995</v>
      </c>
    </row>
    <row r="497" spans="1:14" ht="15.75" outlineLevel="1" x14ac:dyDescent="0.25">
      <c r="A497" s="122" t="str">
        <f t="shared" si="59"/>
        <v>C3</v>
      </c>
      <c r="B497" s="135" t="str">
        <f t="shared" si="59"/>
        <v>Contingencies E&amp;M</v>
      </c>
      <c r="C497" s="188">
        <f t="shared" si="59"/>
        <v>0</v>
      </c>
      <c r="D497" s="189" t="str">
        <f t="shared" si="59"/>
        <v>-</v>
      </c>
      <c r="E497" s="38">
        <f t="shared" si="59"/>
        <v>0.04</v>
      </c>
      <c r="F497" s="104">
        <f t="shared" si="51"/>
        <v>0.04</v>
      </c>
      <c r="G497" s="104">
        <f t="shared" si="52"/>
        <v>0</v>
      </c>
      <c r="H497" s="104">
        <f t="shared" si="56"/>
        <v>0.04</v>
      </c>
      <c r="I497" s="38">
        <f>'F4.2'!V20</f>
        <v>0</v>
      </c>
      <c r="J497" s="38">
        <f>'F4.2'!AU20</f>
        <v>0</v>
      </c>
      <c r="K497" s="104"/>
      <c r="L497" s="104"/>
      <c r="M497" s="104">
        <f t="shared" si="57"/>
        <v>0</v>
      </c>
      <c r="N497" s="197">
        <f t="shared" si="58"/>
        <v>0.04</v>
      </c>
    </row>
    <row r="498" spans="1:14" ht="31.5" outlineLevel="1" x14ac:dyDescent="0.25">
      <c r="A498" s="122" t="str">
        <f t="shared" si="59"/>
        <v>C4</v>
      </c>
      <c r="B498" s="141" t="str">
        <f t="shared" si="59"/>
        <v>Mobile storage racks, fork lifts, hoists &amp; hydra for
material handling in major stores shed</v>
      </c>
      <c r="C498" s="188">
        <f t="shared" si="59"/>
        <v>0</v>
      </c>
      <c r="D498" s="189" t="str">
        <f t="shared" si="59"/>
        <v>-</v>
      </c>
      <c r="E498" s="38">
        <f t="shared" si="59"/>
        <v>0.95</v>
      </c>
      <c r="F498" s="104">
        <f t="shared" si="51"/>
        <v>0.93645040000000002</v>
      </c>
      <c r="G498" s="104">
        <f t="shared" si="52"/>
        <v>0.93645040000000002</v>
      </c>
      <c r="H498" s="104">
        <f t="shared" si="56"/>
        <v>0</v>
      </c>
      <c r="I498" s="38">
        <f>'F4.2'!V21</f>
        <v>0</v>
      </c>
      <c r="J498" s="38">
        <f>'F4.2'!AU21</f>
        <v>0</v>
      </c>
      <c r="K498" s="104"/>
      <c r="L498" s="104"/>
      <c r="M498" s="104">
        <f t="shared" si="57"/>
        <v>0</v>
      </c>
      <c r="N498" s="197">
        <f t="shared" si="58"/>
        <v>0</v>
      </c>
    </row>
    <row r="499" spans="1:14" ht="47.25" outlineLevel="1" x14ac:dyDescent="0.25">
      <c r="A499" s="122" t="str">
        <f t="shared" si="59"/>
        <v>C5</v>
      </c>
      <c r="B499" s="141" t="str">
        <f t="shared" si="59"/>
        <v>Development of working models of Plant Layout, Boiler, Turbine- Generetaor, Coal mill, Fans, etc. at
KTC, Koradi.</v>
      </c>
      <c r="C499" s="188">
        <f t="shared" si="59"/>
        <v>0</v>
      </c>
      <c r="D499" s="189" t="str">
        <f t="shared" si="59"/>
        <v>-</v>
      </c>
      <c r="E499" s="38">
        <f t="shared" si="59"/>
        <v>1.2</v>
      </c>
      <c r="F499" s="104">
        <f t="shared" si="51"/>
        <v>1.2</v>
      </c>
      <c r="G499" s="104">
        <f t="shared" si="52"/>
        <v>0.98603999999999992</v>
      </c>
      <c r="H499" s="104">
        <f t="shared" si="56"/>
        <v>0.21396000000000004</v>
      </c>
      <c r="I499" s="38">
        <f>'F4.2'!V22</f>
        <v>0</v>
      </c>
      <c r="J499" s="38">
        <f>'F4.2'!AU22</f>
        <v>0</v>
      </c>
      <c r="K499" s="104"/>
      <c r="L499" s="104"/>
      <c r="M499" s="104">
        <f t="shared" si="57"/>
        <v>0</v>
      </c>
      <c r="N499" s="197">
        <f t="shared" si="58"/>
        <v>0.21396000000000004</v>
      </c>
    </row>
    <row r="500" spans="1:14" ht="15.75" outlineLevel="1" x14ac:dyDescent="0.25">
      <c r="A500" s="122" t="str">
        <f t="shared" si="59"/>
        <v>C6</v>
      </c>
      <c r="B500" s="141" t="str">
        <f t="shared" si="59"/>
        <v>Workshop equipment</v>
      </c>
      <c r="C500" s="188">
        <f t="shared" si="59"/>
        <v>0</v>
      </c>
      <c r="D500" s="189" t="str">
        <f t="shared" si="59"/>
        <v>-</v>
      </c>
      <c r="E500" s="38">
        <f t="shared" si="59"/>
        <v>0.26</v>
      </c>
      <c r="F500" s="104">
        <f t="shared" si="51"/>
        <v>0.26192359999999998</v>
      </c>
      <c r="G500" s="104">
        <f t="shared" si="52"/>
        <v>0.26192359999999998</v>
      </c>
      <c r="H500" s="104">
        <f t="shared" si="56"/>
        <v>0</v>
      </c>
      <c r="I500" s="38">
        <f>'F4.2'!V23</f>
        <v>0</v>
      </c>
      <c r="J500" s="38">
        <f>'F4.2'!AU23</f>
        <v>0</v>
      </c>
      <c r="K500" s="104"/>
      <c r="L500" s="104"/>
      <c r="M500" s="104">
        <f t="shared" si="57"/>
        <v>0</v>
      </c>
      <c r="N500" s="197">
        <f t="shared" si="58"/>
        <v>0</v>
      </c>
    </row>
    <row r="501" spans="1:14" ht="47.25" outlineLevel="1" x14ac:dyDescent="0.25">
      <c r="A501" s="122" t="str">
        <f t="shared" si="59"/>
        <v>C7</v>
      </c>
      <c r="B501" s="141" t="str">
        <f t="shared" si="59"/>
        <v>Design, engg, manufacture, supply , erection, testing &amp; commissioning of Ozonization Plant for circulating
cooling water system</v>
      </c>
      <c r="C501" s="188">
        <f t="shared" si="59"/>
        <v>0</v>
      </c>
      <c r="D501" s="189" t="str">
        <f t="shared" si="59"/>
        <v>-</v>
      </c>
      <c r="E501" s="38">
        <f t="shared" si="59"/>
        <v>54.05</v>
      </c>
      <c r="F501" s="104">
        <f t="shared" si="51"/>
        <v>31.768288600000002</v>
      </c>
      <c r="G501" s="104">
        <f t="shared" si="52"/>
        <v>31.614404399999998</v>
      </c>
      <c r="H501" s="104">
        <f t="shared" si="56"/>
        <v>0.1538842000000038</v>
      </c>
      <c r="I501" s="38">
        <f>'F4.2'!V24</f>
        <v>0</v>
      </c>
      <c r="J501" s="38">
        <f>'F4.2'!AU24</f>
        <v>0</v>
      </c>
      <c r="K501" s="104"/>
      <c r="L501" s="104"/>
      <c r="M501" s="104">
        <f t="shared" si="57"/>
        <v>0</v>
      </c>
      <c r="N501" s="197">
        <f t="shared" si="58"/>
        <v>0.1538842000000038</v>
      </c>
    </row>
    <row r="502" spans="1:14" ht="47.25" outlineLevel="1" x14ac:dyDescent="0.25">
      <c r="A502" s="122" t="str">
        <f t="shared" si="59"/>
        <v>C8</v>
      </c>
      <c r="B502" s="135" t="str">
        <f t="shared" si="59"/>
        <v>Supply, installation &amp; commissioning of water flow meters including required SCADA software and other accessories for water management system</v>
      </c>
      <c r="C502" s="188">
        <f t="shared" si="59"/>
        <v>0</v>
      </c>
      <c r="D502" s="189" t="str">
        <f t="shared" si="59"/>
        <v>-</v>
      </c>
      <c r="E502" s="38">
        <f t="shared" si="59"/>
        <v>5.08</v>
      </c>
      <c r="F502" s="104">
        <f t="shared" si="51"/>
        <v>0</v>
      </c>
      <c r="G502" s="104">
        <f t="shared" si="52"/>
        <v>0</v>
      </c>
      <c r="H502" s="104">
        <f t="shared" si="56"/>
        <v>0</v>
      </c>
      <c r="I502" s="38">
        <f>'F4.2'!V25</f>
        <v>0</v>
      </c>
      <c r="J502" s="38">
        <f>'F4.2'!AU25</f>
        <v>0</v>
      </c>
      <c r="K502" s="104"/>
      <c r="L502" s="104"/>
      <c r="M502" s="104">
        <f t="shared" si="57"/>
        <v>0</v>
      </c>
      <c r="N502" s="197">
        <f t="shared" si="58"/>
        <v>0</v>
      </c>
    </row>
    <row r="503" spans="1:14" ht="31.5" outlineLevel="1" x14ac:dyDescent="0.25">
      <c r="A503" s="122" t="str">
        <f t="shared" si="59"/>
        <v>C9</v>
      </c>
      <c r="B503" s="135" t="str">
        <f t="shared" si="59"/>
        <v>Provision of wet ash evacuation system for first two
rows of ESP for Unit-8,9 &amp; 19</v>
      </c>
      <c r="C503" s="188">
        <f t="shared" si="59"/>
        <v>0</v>
      </c>
      <c r="D503" s="189" t="str">
        <f t="shared" si="59"/>
        <v>-</v>
      </c>
      <c r="E503" s="38">
        <f t="shared" si="59"/>
        <v>26.59</v>
      </c>
      <c r="F503" s="104">
        <f t="shared" si="51"/>
        <v>21.689999999999998</v>
      </c>
      <c r="G503" s="104">
        <f t="shared" si="52"/>
        <v>26.318098199999998</v>
      </c>
      <c r="H503" s="104">
        <f t="shared" si="56"/>
        <v>-4.6280982000000002</v>
      </c>
      <c r="I503" s="38">
        <f>'F4.2'!V26</f>
        <v>0</v>
      </c>
      <c r="J503" s="38">
        <f>'F4.2'!AU26</f>
        <v>0</v>
      </c>
      <c r="K503" s="104"/>
      <c r="L503" s="104"/>
      <c r="M503" s="104">
        <f t="shared" si="57"/>
        <v>0</v>
      </c>
      <c r="N503" s="197">
        <f t="shared" si="58"/>
        <v>-4.6280982000000002</v>
      </c>
    </row>
    <row r="504" spans="1:14" ht="31.5" outlineLevel="1" x14ac:dyDescent="0.25">
      <c r="A504" s="122" t="str">
        <f t="shared" si="59"/>
        <v>C10</v>
      </c>
      <c r="B504" s="135" t="str">
        <f t="shared" si="59"/>
        <v>Procurement of portable mercury analyser for flue gas monitoring</v>
      </c>
      <c r="C504" s="188">
        <f t="shared" si="59"/>
        <v>0</v>
      </c>
      <c r="D504" s="189" t="str">
        <f t="shared" si="59"/>
        <v>-</v>
      </c>
      <c r="E504" s="38">
        <f t="shared" si="59"/>
        <v>6.2</v>
      </c>
      <c r="F504" s="104">
        <f t="shared" si="51"/>
        <v>0</v>
      </c>
      <c r="G504" s="104">
        <f t="shared" si="52"/>
        <v>0</v>
      </c>
      <c r="H504" s="104">
        <f t="shared" si="56"/>
        <v>0</v>
      </c>
      <c r="I504" s="38">
        <f>'F4.2'!V27</f>
        <v>0</v>
      </c>
      <c r="J504" s="38">
        <f>'F4.2'!AU27</f>
        <v>0</v>
      </c>
      <c r="K504" s="104"/>
      <c r="L504" s="104"/>
      <c r="M504" s="104">
        <f t="shared" si="57"/>
        <v>0</v>
      </c>
      <c r="N504" s="197">
        <f t="shared" si="58"/>
        <v>0</v>
      </c>
    </row>
    <row r="505" spans="1:14" ht="15.75" outlineLevel="1" x14ac:dyDescent="0.25">
      <c r="A505" s="122" t="str">
        <f t="shared" ref="A505:E514" si="60">A28</f>
        <v>C11</v>
      </c>
      <c r="B505" s="141" t="str">
        <f t="shared" si="60"/>
        <v>Administrative Expenses and overhead</v>
      </c>
      <c r="C505" s="188">
        <f t="shared" si="60"/>
        <v>0</v>
      </c>
      <c r="D505" s="189" t="str">
        <f t="shared" si="60"/>
        <v>-</v>
      </c>
      <c r="E505" s="38">
        <f t="shared" si="60"/>
        <v>5</v>
      </c>
      <c r="F505" s="104">
        <f t="shared" si="51"/>
        <v>15.686772400000001</v>
      </c>
      <c r="G505" s="104">
        <f t="shared" si="52"/>
        <v>0</v>
      </c>
      <c r="H505" s="104">
        <f t="shared" si="56"/>
        <v>15.686772400000001</v>
      </c>
      <c r="I505" s="38">
        <f>'F4.2'!V28</f>
        <v>5.3133030000000003</v>
      </c>
      <c r="J505" s="38">
        <f>'F4.2'!AU28</f>
        <v>0</v>
      </c>
      <c r="K505" s="104"/>
      <c r="L505" s="104"/>
      <c r="M505" s="104">
        <f t="shared" si="57"/>
        <v>0</v>
      </c>
      <c r="N505" s="197">
        <f t="shared" si="58"/>
        <v>21.0000754</v>
      </c>
    </row>
    <row r="506" spans="1:14" ht="15.75" outlineLevel="1" x14ac:dyDescent="0.25">
      <c r="A506" s="122" t="str">
        <f t="shared" si="60"/>
        <v>C12</v>
      </c>
      <c r="B506" s="141" t="str">
        <f t="shared" si="60"/>
        <v>Compressor of Hydrogen plant</v>
      </c>
      <c r="C506" s="188">
        <f t="shared" si="60"/>
        <v>0</v>
      </c>
      <c r="D506" s="189" t="str">
        <f t="shared" si="60"/>
        <v>-</v>
      </c>
      <c r="E506" s="38">
        <f t="shared" si="60"/>
        <v>1.5</v>
      </c>
      <c r="F506" s="104">
        <f t="shared" si="51"/>
        <v>1.5</v>
      </c>
      <c r="G506" s="104">
        <f t="shared" si="52"/>
        <v>0</v>
      </c>
      <c r="H506" s="104">
        <f t="shared" si="56"/>
        <v>1.5</v>
      </c>
      <c r="I506" s="38">
        <f>'F4.2'!V29</f>
        <v>0</v>
      </c>
      <c r="J506" s="38">
        <f>'F4.2'!AU29</f>
        <v>0</v>
      </c>
      <c r="K506" s="104"/>
      <c r="L506" s="104"/>
      <c r="M506" s="104">
        <f t="shared" si="57"/>
        <v>0</v>
      </c>
      <c r="N506" s="197">
        <f t="shared" si="58"/>
        <v>1.5</v>
      </c>
    </row>
    <row r="507" spans="1:14" ht="15.75" outlineLevel="1" x14ac:dyDescent="0.25">
      <c r="A507" s="122" t="str">
        <f t="shared" si="60"/>
        <v>C13</v>
      </c>
      <c r="B507" s="141" t="str">
        <f t="shared" si="60"/>
        <v>Rail Cum road stone grabbler</v>
      </c>
      <c r="C507" s="188">
        <f t="shared" si="60"/>
        <v>0</v>
      </c>
      <c r="D507" s="189" t="str">
        <f t="shared" si="60"/>
        <v>-</v>
      </c>
      <c r="E507" s="38">
        <f t="shared" si="60"/>
        <v>0.85</v>
      </c>
      <c r="F507" s="104">
        <f t="shared" si="51"/>
        <v>0.85</v>
      </c>
      <c r="G507" s="104">
        <f t="shared" si="52"/>
        <v>0</v>
      </c>
      <c r="H507" s="104">
        <f t="shared" si="56"/>
        <v>0.85</v>
      </c>
      <c r="I507" s="38">
        <f>'F4.2'!V30</f>
        <v>0</v>
      </c>
      <c r="J507" s="38">
        <f>'F4.2'!AU30</f>
        <v>0</v>
      </c>
      <c r="K507" s="104"/>
      <c r="L507" s="104"/>
      <c r="M507" s="104">
        <f t="shared" si="57"/>
        <v>0</v>
      </c>
      <c r="N507" s="197">
        <f t="shared" si="58"/>
        <v>0.85</v>
      </c>
    </row>
    <row r="508" spans="1:14" ht="18.75" outlineLevel="1" x14ac:dyDescent="0.25">
      <c r="A508" s="164" t="str">
        <f t="shared" si="60"/>
        <v>D</v>
      </c>
      <c r="B508" s="165" t="str">
        <f t="shared" si="60"/>
        <v>Other Works (Civil)</v>
      </c>
      <c r="C508" s="188">
        <f t="shared" si="60"/>
        <v>0</v>
      </c>
      <c r="D508" s="189" t="str">
        <f t="shared" si="60"/>
        <v>-</v>
      </c>
      <c r="E508" s="38">
        <f t="shared" si="60"/>
        <v>103.19</v>
      </c>
      <c r="F508" s="104">
        <f t="shared" si="51"/>
        <v>0</v>
      </c>
      <c r="G508" s="104">
        <f t="shared" si="52"/>
        <v>0</v>
      </c>
      <c r="H508" s="104">
        <f t="shared" si="56"/>
        <v>0</v>
      </c>
      <c r="I508" s="38">
        <f>'F4.2'!V31</f>
        <v>0</v>
      </c>
      <c r="J508" s="38">
        <f>'F4.2'!AU31</f>
        <v>0</v>
      </c>
      <c r="K508" s="104"/>
      <c r="L508" s="104"/>
      <c r="M508" s="104">
        <f t="shared" si="57"/>
        <v>0</v>
      </c>
      <c r="N508" s="197">
        <f t="shared" si="58"/>
        <v>0</v>
      </c>
    </row>
    <row r="509" spans="1:14" ht="15.75" outlineLevel="1" x14ac:dyDescent="0.25">
      <c r="A509" s="98" t="str">
        <f t="shared" si="60"/>
        <v>D1</v>
      </c>
      <c r="B509" s="141" t="str">
        <f t="shared" si="60"/>
        <v>Road, Bridges railway system</v>
      </c>
      <c r="C509" s="188">
        <f t="shared" si="60"/>
        <v>0</v>
      </c>
      <c r="D509" s="189" t="str">
        <f t="shared" si="60"/>
        <v>-</v>
      </c>
      <c r="E509" s="38">
        <f t="shared" si="60"/>
        <v>20.100000000000001</v>
      </c>
      <c r="F509" s="104">
        <f t="shared" si="51"/>
        <v>0.10805670000000001</v>
      </c>
      <c r="G509" s="104">
        <f t="shared" si="52"/>
        <v>0</v>
      </c>
      <c r="H509" s="104">
        <f t="shared" si="56"/>
        <v>0.10805670000000001</v>
      </c>
      <c r="I509" s="38">
        <f>'F4.2'!V32</f>
        <v>0</v>
      </c>
      <c r="J509" s="38">
        <f>'F4.2'!AU32</f>
        <v>0</v>
      </c>
      <c r="K509" s="104"/>
      <c r="L509" s="104"/>
      <c r="M509" s="104">
        <f t="shared" si="57"/>
        <v>0</v>
      </c>
      <c r="N509" s="197">
        <f t="shared" si="58"/>
        <v>0.10805670000000001</v>
      </c>
    </row>
    <row r="510" spans="1:14" ht="15.75" outlineLevel="1" x14ac:dyDescent="0.25">
      <c r="A510" s="98">
        <f t="shared" si="60"/>
        <v>0</v>
      </c>
      <c r="B510" s="141" t="str">
        <f t="shared" si="60"/>
        <v>S&amp;T System with Panel Interlocking System</v>
      </c>
      <c r="C510" s="188">
        <f t="shared" si="60"/>
        <v>0</v>
      </c>
      <c r="D510" s="189" t="str">
        <f t="shared" si="60"/>
        <v>-</v>
      </c>
      <c r="E510" s="38">
        <f t="shared" si="60"/>
        <v>0</v>
      </c>
      <c r="F510" s="104">
        <f t="shared" si="51"/>
        <v>10.404671935</v>
      </c>
      <c r="G510" s="104">
        <f t="shared" si="52"/>
        <v>10.405832578999998</v>
      </c>
      <c r="H510" s="104">
        <f t="shared" si="56"/>
        <v>-1.1606439999987117E-3</v>
      </c>
      <c r="I510" s="38">
        <f>'F4.2'!V33</f>
        <v>5.3793840000000002E-2</v>
      </c>
      <c r="J510" s="38">
        <f>'F4.2'!AU33</f>
        <v>5.3793840000000002E-2</v>
      </c>
      <c r="K510" s="104"/>
      <c r="L510" s="104"/>
      <c r="M510" s="104">
        <f t="shared" si="57"/>
        <v>5.3793840000000002E-2</v>
      </c>
      <c r="N510" s="197">
        <f t="shared" si="58"/>
        <v>-1.1606439999987117E-3</v>
      </c>
    </row>
    <row r="511" spans="1:14" ht="15.75" outlineLevel="1" x14ac:dyDescent="0.25">
      <c r="A511" s="122" t="str">
        <f t="shared" si="60"/>
        <v>D2</v>
      </c>
      <c r="B511" s="141" t="str">
        <f t="shared" si="60"/>
        <v>Staff quarters</v>
      </c>
      <c r="C511" s="188">
        <f t="shared" si="60"/>
        <v>0</v>
      </c>
      <c r="D511" s="189" t="str">
        <f t="shared" si="60"/>
        <v>-</v>
      </c>
      <c r="E511" s="38">
        <f t="shared" si="60"/>
        <v>5.25</v>
      </c>
      <c r="F511" s="104">
        <f t="shared" si="51"/>
        <v>0</v>
      </c>
      <c r="G511" s="104">
        <f t="shared" si="52"/>
        <v>0</v>
      </c>
      <c r="H511" s="104">
        <f t="shared" si="56"/>
        <v>0</v>
      </c>
      <c r="I511" s="38">
        <f>'F4.2'!V34</f>
        <v>0</v>
      </c>
      <c r="J511" s="38">
        <f>'F4.2'!AU34</f>
        <v>0</v>
      </c>
      <c r="K511" s="104"/>
      <c r="L511" s="104"/>
      <c r="M511" s="104">
        <f t="shared" si="57"/>
        <v>0</v>
      </c>
      <c r="N511" s="197">
        <f t="shared" si="58"/>
        <v>0</v>
      </c>
    </row>
    <row r="512" spans="1:14" ht="15.75" outlineLevel="1" x14ac:dyDescent="0.25">
      <c r="A512" s="98" t="str">
        <f t="shared" si="60"/>
        <v>D3</v>
      </c>
      <c r="B512" s="141" t="str">
        <f t="shared" si="60"/>
        <v>Other Misc &amp; Unforseen Item</v>
      </c>
      <c r="C512" s="188">
        <f t="shared" si="60"/>
        <v>0</v>
      </c>
      <c r="D512" s="189" t="str">
        <f t="shared" si="60"/>
        <v>-</v>
      </c>
      <c r="E512" s="38">
        <f t="shared" si="60"/>
        <v>25.79</v>
      </c>
      <c r="F512" s="104">
        <f t="shared" si="51"/>
        <v>9.3000000000000007</v>
      </c>
      <c r="G512" s="104">
        <f t="shared" si="52"/>
        <v>7.53</v>
      </c>
      <c r="H512" s="104">
        <f t="shared" si="56"/>
        <v>1.7700000000000005</v>
      </c>
      <c r="I512" s="38">
        <f>'F4.2'!V35</f>
        <v>0</v>
      </c>
      <c r="J512" s="38">
        <f>'F4.2'!AU35</f>
        <v>0</v>
      </c>
      <c r="K512" s="104"/>
      <c r="L512" s="104"/>
      <c r="M512" s="104">
        <f t="shared" si="57"/>
        <v>0</v>
      </c>
      <c r="N512" s="197">
        <f t="shared" si="58"/>
        <v>1.7700000000000005</v>
      </c>
    </row>
    <row r="513" spans="1:14" ht="15.75" outlineLevel="1" x14ac:dyDescent="0.25">
      <c r="A513" s="122">
        <f t="shared" si="60"/>
        <v>0</v>
      </c>
      <c r="B513" s="141" t="str">
        <f t="shared" si="60"/>
        <v xml:space="preserve">Check Post, Inspection Office &amp; Facility Complex </v>
      </c>
      <c r="C513" s="188">
        <f t="shared" si="60"/>
        <v>0</v>
      </c>
      <c r="D513" s="189" t="str">
        <f t="shared" si="60"/>
        <v>-</v>
      </c>
      <c r="E513" s="38">
        <f t="shared" si="60"/>
        <v>0</v>
      </c>
      <c r="F513" s="104">
        <f t="shared" si="51"/>
        <v>3.6844303479999998</v>
      </c>
      <c r="G513" s="104">
        <f t="shared" si="52"/>
        <v>3.6815614030000003</v>
      </c>
      <c r="H513" s="104">
        <f t="shared" si="56"/>
        <v>2.8689449999994565E-3</v>
      </c>
      <c r="I513" s="38">
        <f>'F4.2'!V36</f>
        <v>0</v>
      </c>
      <c r="J513" s="38">
        <f>'F4.2'!AU36</f>
        <v>0</v>
      </c>
      <c r="K513" s="104"/>
      <c r="L513" s="104"/>
      <c r="M513" s="104">
        <f t="shared" si="57"/>
        <v>0</v>
      </c>
      <c r="N513" s="197">
        <f t="shared" si="58"/>
        <v>2.8689449999994565E-3</v>
      </c>
    </row>
    <row r="514" spans="1:14" ht="15.75" outlineLevel="1" x14ac:dyDescent="0.25">
      <c r="A514" s="98">
        <f t="shared" si="60"/>
        <v>0</v>
      </c>
      <c r="B514" s="141" t="str">
        <f t="shared" si="60"/>
        <v>CPRI Building</v>
      </c>
      <c r="C514" s="188">
        <f t="shared" si="60"/>
        <v>0</v>
      </c>
      <c r="D514" s="189" t="str">
        <f t="shared" si="60"/>
        <v>-</v>
      </c>
      <c r="E514" s="38">
        <f t="shared" si="60"/>
        <v>0</v>
      </c>
      <c r="F514" s="104">
        <f t="shared" si="51"/>
        <v>6.2046176410000005</v>
      </c>
      <c r="G514" s="104">
        <f t="shared" si="52"/>
        <v>6.2046176410000005</v>
      </c>
      <c r="H514" s="104">
        <f t="shared" si="56"/>
        <v>0</v>
      </c>
      <c r="I514" s="38">
        <f>'F4.2'!V37</f>
        <v>0</v>
      </c>
      <c r="J514" s="38">
        <f>'F4.2'!AU37</f>
        <v>0</v>
      </c>
      <c r="K514" s="104"/>
      <c r="L514" s="104"/>
      <c r="M514" s="104">
        <f t="shared" si="57"/>
        <v>0</v>
      </c>
      <c r="N514" s="197">
        <f t="shared" si="58"/>
        <v>0</v>
      </c>
    </row>
    <row r="515" spans="1:14" ht="15.75" outlineLevel="1" x14ac:dyDescent="0.25">
      <c r="A515" s="98">
        <f t="shared" ref="A515:E524" si="61">A38</f>
        <v>0</v>
      </c>
      <c r="B515" s="141" t="str">
        <f t="shared" si="61"/>
        <v>Foam cum DCP fire tender- 1</v>
      </c>
      <c r="C515" s="188">
        <f t="shared" si="61"/>
        <v>0</v>
      </c>
      <c r="D515" s="189" t="str">
        <f t="shared" si="61"/>
        <v>-</v>
      </c>
      <c r="E515" s="38">
        <f t="shared" si="61"/>
        <v>0</v>
      </c>
      <c r="F515" s="104">
        <f t="shared" si="51"/>
        <v>0</v>
      </c>
      <c r="G515" s="104">
        <f t="shared" si="52"/>
        <v>0.76925619999999995</v>
      </c>
      <c r="H515" s="104">
        <f t="shared" si="56"/>
        <v>-0.76925619999999995</v>
      </c>
      <c r="I515" s="38">
        <f>'F4.2'!V38</f>
        <v>0</v>
      </c>
      <c r="J515" s="38">
        <f>'F4.2'!AU38</f>
        <v>0</v>
      </c>
      <c r="K515" s="104"/>
      <c r="L515" s="104"/>
      <c r="M515" s="104">
        <f t="shared" si="57"/>
        <v>0</v>
      </c>
      <c r="N515" s="197">
        <f t="shared" si="58"/>
        <v>-0.76925619999999995</v>
      </c>
    </row>
    <row r="516" spans="1:14" ht="15.75" outlineLevel="1" x14ac:dyDescent="0.25">
      <c r="A516" s="98">
        <f t="shared" si="61"/>
        <v>0</v>
      </c>
      <c r="B516" s="141" t="str">
        <f t="shared" si="61"/>
        <v>Fire water Bowser-cum-fire Tender- 1No.</v>
      </c>
      <c r="C516" s="188">
        <f t="shared" si="61"/>
        <v>0</v>
      </c>
      <c r="D516" s="189" t="str">
        <f t="shared" si="61"/>
        <v>-</v>
      </c>
      <c r="E516" s="38">
        <f t="shared" si="61"/>
        <v>0</v>
      </c>
      <c r="F516" s="104">
        <f t="shared" si="51"/>
        <v>0.73536990000000002</v>
      </c>
      <c r="G516" s="104">
        <f t="shared" si="52"/>
        <v>0.73536990000000002</v>
      </c>
      <c r="H516" s="104">
        <f t="shared" si="56"/>
        <v>0</v>
      </c>
      <c r="I516" s="38">
        <f>'F4.2'!V39</f>
        <v>0</v>
      </c>
      <c r="J516" s="38">
        <f>'F4.2'!AU39</f>
        <v>0</v>
      </c>
      <c r="K516" s="104"/>
      <c r="L516" s="104"/>
      <c r="M516" s="104">
        <f t="shared" si="57"/>
        <v>0</v>
      </c>
      <c r="N516" s="197">
        <f t="shared" si="58"/>
        <v>0</v>
      </c>
    </row>
    <row r="517" spans="1:14" ht="15.75" outlineLevel="1" x14ac:dyDescent="0.25">
      <c r="A517" s="122" t="str">
        <f t="shared" si="61"/>
        <v>D4</v>
      </c>
      <c r="B517" s="141" t="str">
        <f t="shared" si="61"/>
        <v>Const. facility</v>
      </c>
      <c r="C517" s="188">
        <f t="shared" si="61"/>
        <v>0</v>
      </c>
      <c r="D517" s="189" t="str">
        <f t="shared" si="61"/>
        <v>-</v>
      </c>
      <c r="E517" s="38">
        <f t="shared" si="61"/>
        <v>3.28</v>
      </c>
      <c r="F517" s="104">
        <f t="shared" ref="F517:F548" si="62">F40+I40</f>
        <v>0</v>
      </c>
      <c r="G517" s="104">
        <f t="shared" ref="G517:G548" si="63">G40+M40</f>
        <v>0</v>
      </c>
      <c r="H517" s="104">
        <f t="shared" si="56"/>
        <v>0</v>
      </c>
      <c r="I517" s="38">
        <f>'F4.2'!V40</f>
        <v>0</v>
      </c>
      <c r="J517" s="38">
        <f>'F4.2'!AU40</f>
        <v>0</v>
      </c>
      <c r="K517" s="104"/>
      <c r="L517" s="104"/>
      <c r="M517" s="104">
        <f t="shared" si="57"/>
        <v>0</v>
      </c>
      <c r="N517" s="197">
        <f t="shared" si="58"/>
        <v>0</v>
      </c>
    </row>
    <row r="518" spans="1:14" ht="15.75" outlineLevel="1" x14ac:dyDescent="0.25">
      <c r="A518" s="98" t="str">
        <f t="shared" si="61"/>
        <v>D5</v>
      </c>
      <c r="B518" s="141" t="str">
        <f t="shared" si="61"/>
        <v>Contigency Other Civil Work</v>
      </c>
      <c r="C518" s="188">
        <f t="shared" si="61"/>
        <v>0</v>
      </c>
      <c r="D518" s="189" t="str">
        <f t="shared" si="61"/>
        <v>-</v>
      </c>
      <c r="E518" s="38">
        <f t="shared" si="61"/>
        <v>5.27</v>
      </c>
      <c r="F518" s="104">
        <f t="shared" si="62"/>
        <v>0</v>
      </c>
      <c r="G518" s="104">
        <f t="shared" si="63"/>
        <v>0</v>
      </c>
      <c r="H518" s="104">
        <f t="shared" si="56"/>
        <v>0</v>
      </c>
      <c r="I518" s="38">
        <f>'F4.2'!V41</f>
        <v>0</v>
      </c>
      <c r="J518" s="38">
        <f>'F4.2'!AU41</f>
        <v>0</v>
      </c>
      <c r="K518" s="104"/>
      <c r="L518" s="104"/>
      <c r="M518" s="104">
        <f t="shared" si="57"/>
        <v>0</v>
      </c>
      <c r="N518" s="197">
        <f t="shared" si="58"/>
        <v>0</v>
      </c>
    </row>
    <row r="519" spans="1:14" ht="31.5" outlineLevel="1" x14ac:dyDescent="0.25">
      <c r="A519" s="98" t="str">
        <f t="shared" si="61"/>
        <v>D6</v>
      </c>
      <c r="B519" s="135" t="str">
        <f t="shared" si="61"/>
        <v>Adminstrative Exp. &amp; Overhead (Salary &amp; Overhead,
Civil &amp; E&amp;M)</v>
      </c>
      <c r="C519" s="188">
        <f t="shared" si="61"/>
        <v>0</v>
      </c>
      <c r="D519" s="189" t="str">
        <f t="shared" si="61"/>
        <v>-</v>
      </c>
      <c r="E519" s="38">
        <f t="shared" si="61"/>
        <v>21.47</v>
      </c>
      <c r="F519" s="104">
        <f t="shared" si="62"/>
        <v>31.64</v>
      </c>
      <c r="G519" s="104">
        <f t="shared" si="63"/>
        <v>0</v>
      </c>
      <c r="H519" s="104">
        <f t="shared" si="56"/>
        <v>31.64</v>
      </c>
      <c r="I519" s="38">
        <f>'F4.2'!V42</f>
        <v>0</v>
      </c>
      <c r="J519" s="38">
        <f>'F4.2'!AU42</f>
        <v>0</v>
      </c>
      <c r="K519" s="104"/>
      <c r="L519" s="104"/>
      <c r="M519" s="104">
        <f t="shared" si="57"/>
        <v>0</v>
      </c>
      <c r="N519" s="197">
        <f t="shared" si="58"/>
        <v>31.64</v>
      </c>
    </row>
    <row r="520" spans="1:14" ht="15.75" outlineLevel="1" x14ac:dyDescent="0.25">
      <c r="A520" s="122" t="str">
        <f t="shared" si="61"/>
        <v>D7</v>
      </c>
      <c r="B520" s="141" t="str">
        <f t="shared" si="61"/>
        <v>Future unforseen works(Jalyukta Shiwar)</v>
      </c>
      <c r="C520" s="188">
        <f t="shared" si="61"/>
        <v>0</v>
      </c>
      <c r="D520" s="189" t="str">
        <f t="shared" si="61"/>
        <v>-</v>
      </c>
      <c r="E520" s="38">
        <f t="shared" si="61"/>
        <v>0.27</v>
      </c>
      <c r="F520" s="104">
        <f t="shared" si="62"/>
        <v>0</v>
      </c>
      <c r="G520" s="104">
        <f t="shared" si="63"/>
        <v>0</v>
      </c>
      <c r="H520" s="104">
        <f t="shared" si="56"/>
        <v>0</v>
      </c>
      <c r="I520" s="38">
        <f>'F4.2'!V43</f>
        <v>0</v>
      </c>
      <c r="J520" s="38">
        <f>'F4.2'!AU43</f>
        <v>0</v>
      </c>
      <c r="K520" s="104"/>
      <c r="L520" s="104"/>
      <c r="M520" s="104">
        <f t="shared" si="57"/>
        <v>0</v>
      </c>
      <c r="N520" s="197">
        <f t="shared" si="58"/>
        <v>0</v>
      </c>
    </row>
    <row r="521" spans="1:14" ht="15.75" outlineLevel="1" x14ac:dyDescent="0.25">
      <c r="A521" s="147" t="str">
        <f t="shared" si="61"/>
        <v>D8</v>
      </c>
      <c r="B521" s="142" t="str">
        <f t="shared" si="61"/>
        <v>Landscaping work</v>
      </c>
      <c r="C521" s="188">
        <f t="shared" si="61"/>
        <v>0</v>
      </c>
      <c r="D521" s="189" t="str">
        <f t="shared" si="61"/>
        <v>-</v>
      </c>
      <c r="E521" s="38">
        <f t="shared" si="61"/>
        <v>21.76</v>
      </c>
      <c r="F521" s="104">
        <f t="shared" si="62"/>
        <v>20.53</v>
      </c>
      <c r="G521" s="104">
        <f t="shared" si="63"/>
        <v>0</v>
      </c>
      <c r="H521" s="104">
        <f t="shared" si="56"/>
        <v>20.53</v>
      </c>
      <c r="I521" s="38">
        <f>'F4.2'!V44</f>
        <v>0</v>
      </c>
      <c r="J521" s="38">
        <f>'F4.2'!AU44</f>
        <v>0</v>
      </c>
      <c r="K521" s="104"/>
      <c r="L521" s="104"/>
      <c r="M521" s="104">
        <f t="shared" si="57"/>
        <v>0</v>
      </c>
      <c r="N521" s="197">
        <f t="shared" si="58"/>
        <v>20.53</v>
      </c>
    </row>
    <row r="522" spans="1:14" ht="18.75" outlineLevel="1" x14ac:dyDescent="0.25">
      <c r="A522" s="164" t="str">
        <f t="shared" si="61"/>
        <v>E</v>
      </c>
      <c r="B522" s="165" t="str">
        <f t="shared" si="61"/>
        <v>Initial Spares</v>
      </c>
      <c r="C522" s="188">
        <f t="shared" si="61"/>
        <v>0</v>
      </c>
      <c r="D522" s="189" t="str">
        <f t="shared" si="61"/>
        <v>-</v>
      </c>
      <c r="E522" s="38">
        <f t="shared" si="61"/>
        <v>0</v>
      </c>
      <c r="F522" s="104">
        <f t="shared" si="62"/>
        <v>0</v>
      </c>
      <c r="G522" s="104">
        <f t="shared" si="63"/>
        <v>0</v>
      </c>
      <c r="H522" s="104">
        <f t="shared" si="56"/>
        <v>0</v>
      </c>
      <c r="I522" s="38">
        <f>'F4.2'!V45</f>
        <v>0</v>
      </c>
      <c r="J522" s="38">
        <f>'F4.2'!AU45</f>
        <v>0</v>
      </c>
      <c r="K522" s="104"/>
      <c r="L522" s="104"/>
      <c r="M522" s="104">
        <f t="shared" si="57"/>
        <v>0</v>
      </c>
      <c r="N522" s="197">
        <f t="shared" si="58"/>
        <v>0</v>
      </c>
    </row>
    <row r="523" spans="1:14" ht="18.75" outlineLevel="1" x14ac:dyDescent="0.25">
      <c r="A523" s="157" t="str">
        <f t="shared" si="61"/>
        <v>E1</v>
      </c>
      <c r="B523" s="158" t="str">
        <f t="shared" si="61"/>
        <v>Boiler &amp; its auxilliaries</v>
      </c>
      <c r="C523" s="188">
        <f t="shared" si="61"/>
        <v>0</v>
      </c>
      <c r="D523" s="189" t="str">
        <f t="shared" si="61"/>
        <v>-</v>
      </c>
      <c r="E523" s="38">
        <f t="shared" si="61"/>
        <v>14</v>
      </c>
      <c r="F523" s="104">
        <f t="shared" si="62"/>
        <v>0</v>
      </c>
      <c r="G523" s="104">
        <f t="shared" si="63"/>
        <v>0</v>
      </c>
      <c r="H523" s="104">
        <f t="shared" si="56"/>
        <v>0</v>
      </c>
      <c r="I523" s="38">
        <f>'F4.2'!V46</f>
        <v>0</v>
      </c>
      <c r="J523" s="38">
        <f>'F4.2'!AU46</f>
        <v>0</v>
      </c>
      <c r="K523" s="104"/>
      <c r="L523" s="104"/>
      <c r="M523" s="104">
        <f t="shared" si="57"/>
        <v>0</v>
      </c>
      <c r="N523" s="197">
        <f t="shared" si="58"/>
        <v>0</v>
      </c>
    </row>
    <row r="524" spans="1:14" ht="31.5" outlineLevel="1" x14ac:dyDescent="0.25">
      <c r="A524" s="122" t="str">
        <f t="shared" si="61"/>
        <v>i</v>
      </c>
      <c r="B524" s="141" t="str">
        <f t="shared" si="61"/>
        <v>Procurement of Table liners and Roller liners Of MVM 32R Coal Mills of 3 X 660MW Units at KTPS, Koradi</v>
      </c>
      <c r="C524" s="188">
        <f t="shared" si="61"/>
        <v>0</v>
      </c>
      <c r="D524" s="189" t="str">
        <f t="shared" si="61"/>
        <v>-</v>
      </c>
      <c r="E524" s="38">
        <f t="shared" si="61"/>
        <v>0</v>
      </c>
      <c r="F524" s="104">
        <f t="shared" si="62"/>
        <v>10.06860444</v>
      </c>
      <c r="G524" s="104">
        <f t="shared" si="63"/>
        <v>10.068604440000001</v>
      </c>
      <c r="H524" s="104">
        <f t="shared" si="56"/>
        <v>0</v>
      </c>
      <c r="I524" s="38">
        <f>'F4.2'!V47</f>
        <v>0</v>
      </c>
      <c r="J524" s="38">
        <f>'F4.2'!AU47</f>
        <v>0</v>
      </c>
      <c r="K524" s="104"/>
      <c r="L524" s="104"/>
      <c r="M524" s="104">
        <f t="shared" si="57"/>
        <v>0</v>
      </c>
      <c r="N524" s="197">
        <f t="shared" si="58"/>
        <v>0</v>
      </c>
    </row>
    <row r="525" spans="1:14" ht="31.5" outlineLevel="1" x14ac:dyDescent="0.25">
      <c r="A525" s="122" t="str">
        <f t="shared" ref="A525:E534" si="64">A48</f>
        <v>ii</v>
      </c>
      <c r="B525" s="141" t="str">
        <f t="shared" si="64"/>
        <v>Procurement of couplings for Coal mill MVM 32 R of 3 X 660 MW Units at KTPS, Koradi</v>
      </c>
      <c r="C525" s="188">
        <f t="shared" si="64"/>
        <v>0</v>
      </c>
      <c r="D525" s="189" t="str">
        <f t="shared" si="64"/>
        <v>-</v>
      </c>
      <c r="E525" s="38">
        <f t="shared" si="64"/>
        <v>0</v>
      </c>
      <c r="F525" s="104">
        <f t="shared" si="62"/>
        <v>0</v>
      </c>
      <c r="G525" s="104">
        <f t="shared" si="63"/>
        <v>1.594447272</v>
      </c>
      <c r="H525" s="104">
        <f t="shared" si="56"/>
        <v>-1.594447272</v>
      </c>
      <c r="I525" s="38">
        <f>'F4.2'!V48</f>
        <v>0</v>
      </c>
      <c r="J525" s="38">
        <f>'F4.2'!AU48</f>
        <v>0</v>
      </c>
      <c r="K525" s="104"/>
      <c r="L525" s="104"/>
      <c r="M525" s="104">
        <f t="shared" si="57"/>
        <v>0</v>
      </c>
      <c r="N525" s="197">
        <f t="shared" si="58"/>
        <v>-1.594447272</v>
      </c>
    </row>
    <row r="526" spans="1:14" ht="31.5" outlineLevel="1" x14ac:dyDescent="0.25">
      <c r="A526" s="122" t="str">
        <f t="shared" si="64"/>
        <v>iii</v>
      </c>
      <c r="B526" s="141" t="str">
        <f t="shared" si="64"/>
        <v>Procurement of Set of internal spares for Coal Mill Gear Box (KMP-450) for 3 X 660MW Units at KTPS, Koradi</v>
      </c>
      <c r="C526" s="188">
        <f t="shared" si="64"/>
        <v>0</v>
      </c>
      <c r="D526" s="189" t="str">
        <f t="shared" si="64"/>
        <v>-</v>
      </c>
      <c r="E526" s="38">
        <f t="shared" si="64"/>
        <v>0</v>
      </c>
      <c r="F526" s="104">
        <f t="shared" si="62"/>
        <v>0</v>
      </c>
      <c r="G526" s="104">
        <f t="shared" si="63"/>
        <v>2.2252635550000002</v>
      </c>
      <c r="H526" s="104">
        <f t="shared" si="56"/>
        <v>-2.2252635550000002</v>
      </c>
      <c r="I526" s="38">
        <f>'F4.2'!V49</f>
        <v>0</v>
      </c>
      <c r="J526" s="38">
        <f>'F4.2'!AU49</f>
        <v>0</v>
      </c>
      <c r="K526" s="104"/>
      <c r="L526" s="104"/>
      <c r="M526" s="104">
        <f t="shared" si="57"/>
        <v>0</v>
      </c>
      <c r="N526" s="197">
        <f t="shared" si="58"/>
        <v>-2.2252635550000002</v>
      </c>
    </row>
    <row r="527" spans="1:14" ht="18.75" outlineLevel="1" x14ac:dyDescent="0.25">
      <c r="A527" s="157" t="str">
        <f t="shared" si="64"/>
        <v>E2</v>
      </c>
      <c r="B527" s="158" t="str">
        <f t="shared" si="64"/>
        <v>Turbine &amp; its auxilliaries</v>
      </c>
      <c r="C527" s="188">
        <f t="shared" si="64"/>
        <v>0</v>
      </c>
      <c r="D527" s="189" t="str">
        <f t="shared" si="64"/>
        <v>-</v>
      </c>
      <c r="E527" s="38">
        <f t="shared" si="64"/>
        <v>18.809999999999999</v>
      </c>
      <c r="F527" s="104">
        <f t="shared" si="62"/>
        <v>0</v>
      </c>
      <c r="G527" s="104">
        <f t="shared" si="63"/>
        <v>0</v>
      </c>
      <c r="H527" s="104">
        <f t="shared" si="56"/>
        <v>0</v>
      </c>
      <c r="I527" s="38">
        <f>'F4.2'!V50</f>
        <v>0</v>
      </c>
      <c r="J527" s="38">
        <f>'F4.2'!AU50</f>
        <v>0</v>
      </c>
      <c r="K527" s="104"/>
      <c r="L527" s="104"/>
      <c r="M527" s="104">
        <f t="shared" si="57"/>
        <v>0</v>
      </c>
      <c r="N527" s="197">
        <f t="shared" si="58"/>
        <v>0</v>
      </c>
    </row>
    <row r="528" spans="1:14" ht="15.75" outlineLevel="1" x14ac:dyDescent="0.25">
      <c r="A528" s="122" t="str">
        <f t="shared" si="64"/>
        <v>i</v>
      </c>
      <c r="B528" s="141" t="str">
        <f t="shared" si="64"/>
        <v>ULTRAFILTRATION MEMBRANE</v>
      </c>
      <c r="C528" s="188">
        <f t="shared" si="64"/>
        <v>0</v>
      </c>
      <c r="D528" s="189" t="str">
        <f t="shared" si="64"/>
        <v>-</v>
      </c>
      <c r="E528" s="38">
        <f t="shared" si="64"/>
        <v>0</v>
      </c>
      <c r="F528" s="104">
        <f t="shared" si="62"/>
        <v>1.6511181859999999</v>
      </c>
      <c r="G528" s="104">
        <f t="shared" si="63"/>
        <v>1.6511181859999999</v>
      </c>
      <c r="H528" s="104">
        <f t="shared" si="56"/>
        <v>0</v>
      </c>
      <c r="I528" s="38">
        <f>'F4.2'!V51</f>
        <v>0</v>
      </c>
      <c r="J528" s="38">
        <f>'F4.2'!AU51</f>
        <v>0</v>
      </c>
      <c r="K528" s="104"/>
      <c r="L528" s="104"/>
      <c r="M528" s="104">
        <f t="shared" si="57"/>
        <v>0</v>
      </c>
      <c r="N528" s="197">
        <f t="shared" si="58"/>
        <v>0</v>
      </c>
    </row>
    <row r="529" spans="1:14" ht="31.5" outlineLevel="1" x14ac:dyDescent="0.25">
      <c r="A529" s="122" t="str">
        <f t="shared" si="64"/>
        <v>ii</v>
      </c>
      <c r="B529" s="141" t="str">
        <f t="shared" si="64"/>
        <v>Supply of Main turbine Vibration Monitoring System spares at 3x660MW, KTPS,Koradi.</v>
      </c>
      <c r="C529" s="188">
        <f t="shared" si="64"/>
        <v>0</v>
      </c>
      <c r="D529" s="189" t="str">
        <f t="shared" si="64"/>
        <v>-</v>
      </c>
      <c r="E529" s="38">
        <f t="shared" si="64"/>
        <v>0</v>
      </c>
      <c r="F529" s="104">
        <f t="shared" si="62"/>
        <v>0</v>
      </c>
      <c r="G529" s="104">
        <f t="shared" si="63"/>
        <v>1.146916093</v>
      </c>
      <c r="H529" s="104">
        <f t="shared" si="56"/>
        <v>-1.146916093</v>
      </c>
      <c r="I529" s="38">
        <f>'F4.2'!V52</f>
        <v>0</v>
      </c>
      <c r="J529" s="38">
        <f>'F4.2'!AU52</f>
        <v>0</v>
      </c>
      <c r="K529" s="104"/>
      <c r="L529" s="104"/>
      <c r="M529" s="104">
        <f t="shared" si="57"/>
        <v>0</v>
      </c>
      <c r="N529" s="197">
        <f t="shared" si="58"/>
        <v>-1.146916093</v>
      </c>
    </row>
    <row r="530" spans="1:14" ht="31.5" outlineLevel="1" x14ac:dyDescent="0.25">
      <c r="A530" s="122" t="str">
        <f t="shared" si="64"/>
        <v>iii</v>
      </c>
      <c r="B530" s="141" t="str">
        <f t="shared" si="64"/>
        <v>Procurement of Cartridge for Turbine Driven Boiler Feed Pump (Model No.: FK6E40) at 3X660 MW KTPS Koradi</v>
      </c>
      <c r="C530" s="188">
        <f t="shared" si="64"/>
        <v>0</v>
      </c>
      <c r="D530" s="189" t="str">
        <f t="shared" si="64"/>
        <v>-</v>
      </c>
      <c r="E530" s="38">
        <f t="shared" si="64"/>
        <v>0</v>
      </c>
      <c r="F530" s="104">
        <f t="shared" si="62"/>
        <v>14.286448800000001</v>
      </c>
      <c r="G530" s="104">
        <f t="shared" si="63"/>
        <v>14.286448800000001</v>
      </c>
      <c r="H530" s="104">
        <f t="shared" si="56"/>
        <v>0</v>
      </c>
      <c r="I530" s="38">
        <f>'F4.2'!V53</f>
        <v>0</v>
      </c>
      <c r="J530" s="38">
        <f>'F4.2'!AU53</f>
        <v>0</v>
      </c>
      <c r="K530" s="104"/>
      <c r="L530" s="104"/>
      <c r="M530" s="104">
        <f t="shared" si="57"/>
        <v>0</v>
      </c>
      <c r="N530" s="197">
        <f t="shared" si="58"/>
        <v>0</v>
      </c>
    </row>
    <row r="531" spans="1:14" ht="47.25" outlineLevel="1" x14ac:dyDescent="0.25">
      <c r="A531" s="122" t="str">
        <f t="shared" si="64"/>
        <v>iv</v>
      </c>
      <c r="B531" s="141" t="str">
        <f t="shared" si="64"/>
        <v>Procurement of Critical Insurance Spares for L&amp;T-MHI Make Turbine for attending major overhauling work of Turbine at KTPS, 3x660MW Units Koradi.</v>
      </c>
      <c r="C531" s="188">
        <f t="shared" si="64"/>
        <v>0</v>
      </c>
      <c r="D531" s="189" t="str">
        <f t="shared" si="64"/>
        <v>-</v>
      </c>
      <c r="E531" s="38">
        <f t="shared" si="64"/>
        <v>0</v>
      </c>
      <c r="F531" s="104">
        <f t="shared" si="62"/>
        <v>11.101303120000001</v>
      </c>
      <c r="G531" s="104">
        <f t="shared" si="63"/>
        <v>11.101303120000001</v>
      </c>
      <c r="H531" s="104">
        <f t="shared" si="56"/>
        <v>0</v>
      </c>
      <c r="I531" s="38">
        <f>'F4.2'!V54</f>
        <v>0</v>
      </c>
      <c r="J531" s="38">
        <f>'F4.2'!AU54</f>
        <v>0</v>
      </c>
      <c r="K531" s="104"/>
      <c r="L531" s="104"/>
      <c r="M531" s="104">
        <f t="shared" si="57"/>
        <v>0</v>
      </c>
      <c r="N531" s="197">
        <f t="shared" si="58"/>
        <v>0</v>
      </c>
    </row>
    <row r="532" spans="1:14" ht="18.75" outlineLevel="1" x14ac:dyDescent="0.25">
      <c r="A532" s="157" t="str">
        <f t="shared" si="64"/>
        <v>E3</v>
      </c>
      <c r="B532" s="158" t="str">
        <f t="shared" si="64"/>
        <v>Generator &amp; its auxilliaries</v>
      </c>
      <c r="C532" s="188">
        <f t="shared" si="64"/>
        <v>0</v>
      </c>
      <c r="D532" s="189" t="str">
        <f t="shared" si="64"/>
        <v>-</v>
      </c>
      <c r="E532" s="38">
        <f t="shared" si="64"/>
        <v>0</v>
      </c>
      <c r="F532" s="104">
        <f t="shared" si="62"/>
        <v>0</v>
      </c>
      <c r="G532" s="104">
        <f t="shared" si="63"/>
        <v>0</v>
      </c>
      <c r="H532" s="104">
        <f t="shared" si="56"/>
        <v>0</v>
      </c>
      <c r="I532" s="38">
        <f>'F4.2'!V55</f>
        <v>0</v>
      </c>
      <c r="J532" s="38">
        <f>'F4.2'!AU55</f>
        <v>0</v>
      </c>
      <c r="K532" s="104"/>
      <c r="L532" s="104"/>
      <c r="M532" s="104">
        <f t="shared" si="57"/>
        <v>0</v>
      </c>
      <c r="N532" s="197">
        <f t="shared" si="58"/>
        <v>0</v>
      </c>
    </row>
    <row r="533" spans="1:14" ht="18.75" outlineLevel="1" x14ac:dyDescent="0.25">
      <c r="A533" s="157" t="str">
        <f t="shared" si="64"/>
        <v>E4</v>
      </c>
      <c r="B533" s="158" t="str">
        <f t="shared" si="64"/>
        <v>Electrical auxilliaries</v>
      </c>
      <c r="C533" s="188">
        <f t="shared" si="64"/>
        <v>0</v>
      </c>
      <c r="D533" s="189" t="str">
        <f t="shared" si="64"/>
        <v>-</v>
      </c>
      <c r="E533" s="38">
        <f t="shared" si="64"/>
        <v>1.6</v>
      </c>
      <c r="F533" s="104">
        <f t="shared" si="62"/>
        <v>0</v>
      </c>
      <c r="G533" s="104">
        <f t="shared" si="63"/>
        <v>0</v>
      </c>
      <c r="H533" s="104">
        <f t="shared" si="56"/>
        <v>0</v>
      </c>
      <c r="I533" s="38">
        <f>'F4.2'!V56</f>
        <v>0</v>
      </c>
      <c r="J533" s="38">
        <f>'F4.2'!AU56</f>
        <v>0</v>
      </c>
      <c r="K533" s="104"/>
      <c r="L533" s="104"/>
      <c r="M533" s="104">
        <f t="shared" si="57"/>
        <v>0</v>
      </c>
      <c r="N533" s="197">
        <f t="shared" si="58"/>
        <v>0</v>
      </c>
    </row>
    <row r="534" spans="1:14" ht="15.75" outlineLevel="1" x14ac:dyDescent="0.25">
      <c r="A534" s="122" t="str">
        <f t="shared" si="64"/>
        <v>i</v>
      </c>
      <c r="B534" s="141" t="str">
        <f t="shared" si="64"/>
        <v>Procurement of HT Motors of BOP</v>
      </c>
      <c r="C534" s="188">
        <f t="shared" si="64"/>
        <v>0</v>
      </c>
      <c r="D534" s="189" t="str">
        <f t="shared" si="64"/>
        <v>-</v>
      </c>
      <c r="E534" s="38">
        <f t="shared" si="64"/>
        <v>0</v>
      </c>
      <c r="F534" s="104">
        <f t="shared" si="62"/>
        <v>0</v>
      </c>
      <c r="G534" s="104">
        <f t="shared" si="63"/>
        <v>0.293348</v>
      </c>
      <c r="H534" s="104">
        <f t="shared" si="56"/>
        <v>-0.293348</v>
      </c>
      <c r="I534" s="38">
        <f>'F4.2'!V57</f>
        <v>0</v>
      </c>
      <c r="J534" s="38">
        <f>'F4.2'!AU57</f>
        <v>0</v>
      </c>
      <c r="K534" s="104"/>
      <c r="L534" s="104"/>
      <c r="M534" s="104">
        <f t="shared" si="57"/>
        <v>0</v>
      </c>
      <c r="N534" s="197">
        <f t="shared" si="58"/>
        <v>-0.293348</v>
      </c>
    </row>
    <row r="535" spans="1:14" ht="15.75" outlineLevel="1" x14ac:dyDescent="0.25">
      <c r="A535" s="122" t="str">
        <f t="shared" ref="A535:E544" si="65">A58</f>
        <v>ii</v>
      </c>
      <c r="B535" s="141">
        <f t="shared" si="65"/>
        <v>0</v>
      </c>
      <c r="C535" s="188">
        <f t="shared" si="65"/>
        <v>0</v>
      </c>
      <c r="D535" s="189" t="str">
        <f t="shared" si="65"/>
        <v>-</v>
      </c>
      <c r="E535" s="38">
        <f t="shared" si="65"/>
        <v>0</v>
      </c>
      <c r="F535" s="104">
        <f t="shared" si="62"/>
        <v>0</v>
      </c>
      <c r="G535" s="104">
        <f t="shared" si="63"/>
        <v>0.84594223599999996</v>
      </c>
      <c r="H535" s="104">
        <f t="shared" si="56"/>
        <v>-0.84594223599999996</v>
      </c>
      <c r="I535" s="38">
        <f>'F4.2'!V58</f>
        <v>0</v>
      </c>
      <c r="J535" s="38">
        <f>'F4.2'!AU58</f>
        <v>0</v>
      </c>
      <c r="K535" s="104"/>
      <c r="L535" s="104"/>
      <c r="M535" s="104">
        <f t="shared" si="57"/>
        <v>0</v>
      </c>
      <c r="N535" s="197">
        <f t="shared" si="58"/>
        <v>-0.84594223599999996</v>
      </c>
    </row>
    <row r="536" spans="1:14" ht="31.5" outlineLevel="1" x14ac:dyDescent="0.25">
      <c r="A536" s="122" t="str">
        <f t="shared" si="65"/>
        <v>iii</v>
      </c>
      <c r="B536" s="141" t="str">
        <f t="shared" si="65"/>
        <v>Supply of Schneider make Differential Protection Relays for 3X660 MW, Koradi (OEM)</v>
      </c>
      <c r="C536" s="188">
        <f t="shared" si="65"/>
        <v>0</v>
      </c>
      <c r="D536" s="189" t="str">
        <f t="shared" si="65"/>
        <v>-</v>
      </c>
      <c r="E536" s="38">
        <f t="shared" si="65"/>
        <v>0</v>
      </c>
      <c r="F536" s="104">
        <f t="shared" si="62"/>
        <v>0</v>
      </c>
      <c r="G536" s="104">
        <f t="shared" si="63"/>
        <v>0.10502</v>
      </c>
      <c r="H536" s="104">
        <f t="shared" si="56"/>
        <v>-0.10502</v>
      </c>
      <c r="I536" s="38">
        <f>'F4.2'!V59</f>
        <v>0</v>
      </c>
      <c r="J536" s="38">
        <f>'F4.2'!AU59</f>
        <v>0</v>
      </c>
      <c r="K536" s="104"/>
      <c r="L536" s="104"/>
      <c r="M536" s="104">
        <f t="shared" si="57"/>
        <v>0</v>
      </c>
      <c r="N536" s="197">
        <f t="shared" si="58"/>
        <v>-0.10502</v>
      </c>
    </row>
    <row r="537" spans="1:14" ht="31.5" outlineLevel="1" x14ac:dyDescent="0.25">
      <c r="A537" s="122" t="str">
        <f t="shared" si="65"/>
        <v>iv</v>
      </c>
      <c r="B537" s="141" t="str">
        <f t="shared" si="65"/>
        <v>Supply of Professional Large Format Display for display of DCS parameters PCR</v>
      </c>
      <c r="C537" s="188">
        <f t="shared" si="65"/>
        <v>0</v>
      </c>
      <c r="D537" s="189" t="str">
        <f t="shared" si="65"/>
        <v>-</v>
      </c>
      <c r="E537" s="38">
        <f t="shared" si="65"/>
        <v>0</v>
      </c>
      <c r="F537" s="104">
        <f t="shared" si="62"/>
        <v>0.14885320199999999</v>
      </c>
      <c r="G537" s="104">
        <f t="shared" si="63"/>
        <v>0.14885320199999999</v>
      </c>
      <c r="H537" s="104">
        <f t="shared" si="56"/>
        <v>0</v>
      </c>
      <c r="I537" s="38">
        <f>'F4.2'!V60</f>
        <v>0</v>
      </c>
      <c r="J537" s="38">
        <f>'F4.2'!AU60</f>
        <v>0</v>
      </c>
      <c r="K537" s="104"/>
      <c r="L537" s="104"/>
      <c r="M537" s="104">
        <f t="shared" si="57"/>
        <v>0</v>
      </c>
      <c r="N537" s="197">
        <f t="shared" si="58"/>
        <v>0</v>
      </c>
    </row>
    <row r="538" spans="1:14" ht="31.5" outlineLevel="1" x14ac:dyDescent="0.25">
      <c r="A538" s="122" t="str">
        <f t="shared" si="65"/>
        <v>v</v>
      </c>
      <c r="B538" s="141" t="str">
        <f t="shared" si="65"/>
        <v>Procurement of ABT Energy meter with software for 3X660 MW, TPS, Koradi</v>
      </c>
      <c r="C538" s="188">
        <f t="shared" si="65"/>
        <v>0</v>
      </c>
      <c r="D538" s="189" t="str">
        <f t="shared" si="65"/>
        <v>-</v>
      </c>
      <c r="E538" s="38">
        <f t="shared" si="65"/>
        <v>0</v>
      </c>
      <c r="F538" s="104">
        <f t="shared" si="62"/>
        <v>0</v>
      </c>
      <c r="G538" s="104">
        <f t="shared" si="63"/>
        <v>0.18337200000000001</v>
      </c>
      <c r="H538" s="104">
        <f t="shared" si="56"/>
        <v>-0.18337200000000001</v>
      </c>
      <c r="I538" s="38">
        <f>'F4.2'!V61</f>
        <v>0</v>
      </c>
      <c r="J538" s="38">
        <f>'F4.2'!AU61</f>
        <v>0</v>
      </c>
      <c r="K538" s="104"/>
      <c r="L538" s="104"/>
      <c r="M538" s="104">
        <f t="shared" si="57"/>
        <v>0</v>
      </c>
      <c r="N538" s="197">
        <f t="shared" si="58"/>
        <v>-0.18337200000000001</v>
      </c>
    </row>
    <row r="539" spans="1:14" ht="18.75" outlineLevel="1" x14ac:dyDescent="0.25">
      <c r="A539" s="157" t="str">
        <f t="shared" si="65"/>
        <v>E5</v>
      </c>
      <c r="B539" s="158" t="str">
        <f t="shared" si="65"/>
        <v>Outdoor Plant i.e. CHP, AHP, WTP etc</v>
      </c>
      <c r="C539" s="188">
        <f t="shared" si="65"/>
        <v>0</v>
      </c>
      <c r="D539" s="189" t="str">
        <f t="shared" si="65"/>
        <v>-</v>
      </c>
      <c r="E539" s="38">
        <f t="shared" si="65"/>
        <v>19.05</v>
      </c>
      <c r="F539" s="104">
        <f t="shared" si="62"/>
        <v>0</v>
      </c>
      <c r="G539" s="104">
        <f t="shared" si="63"/>
        <v>0</v>
      </c>
      <c r="H539" s="104">
        <f t="shared" si="56"/>
        <v>0</v>
      </c>
      <c r="I539" s="38">
        <f>'F4.2'!V62</f>
        <v>0</v>
      </c>
      <c r="J539" s="38">
        <f>'F4.2'!AU62</f>
        <v>0</v>
      </c>
      <c r="K539" s="104"/>
      <c r="L539" s="104"/>
      <c r="M539" s="104">
        <f t="shared" si="57"/>
        <v>0</v>
      </c>
      <c r="N539" s="197">
        <f t="shared" si="58"/>
        <v>0</v>
      </c>
    </row>
    <row r="540" spans="1:14" ht="47.25" outlineLevel="1" x14ac:dyDescent="0.25">
      <c r="A540" s="122" t="str">
        <f t="shared" si="65"/>
        <v>i</v>
      </c>
      <c r="B540" s="141" t="str">
        <f t="shared" si="65"/>
        <v>Procurement of Forced Lubrication system for Premium make Gear box B3-450 installed for bunker conveyor BCN 7A/B at CHP 3X660MW Units at KTPS, Koradi.</v>
      </c>
      <c r="C540" s="188">
        <f t="shared" si="65"/>
        <v>0</v>
      </c>
      <c r="D540" s="189" t="str">
        <f t="shared" si="65"/>
        <v>-</v>
      </c>
      <c r="E540" s="38">
        <f t="shared" si="65"/>
        <v>0</v>
      </c>
      <c r="F540" s="104">
        <f t="shared" si="62"/>
        <v>0</v>
      </c>
      <c r="G540" s="104">
        <f t="shared" si="63"/>
        <v>0.15314040000000001</v>
      </c>
      <c r="H540" s="104">
        <f t="shared" si="56"/>
        <v>-0.15314040000000001</v>
      </c>
      <c r="I540" s="38">
        <f>'F4.2'!V63</f>
        <v>0</v>
      </c>
      <c r="J540" s="38">
        <f>'F4.2'!AU63</f>
        <v>0</v>
      </c>
      <c r="K540" s="104"/>
      <c r="L540" s="104"/>
      <c r="M540" s="104">
        <f t="shared" si="57"/>
        <v>0</v>
      </c>
      <c r="N540" s="197">
        <f t="shared" si="58"/>
        <v>-0.15314040000000001</v>
      </c>
    </row>
    <row r="541" spans="1:14" ht="47.25" outlineLevel="1" x14ac:dyDescent="0.25">
      <c r="A541" s="122" t="str">
        <f t="shared" si="65"/>
        <v>ii</v>
      </c>
      <c r="B541" s="141" t="str">
        <f t="shared" si="65"/>
        <v>Procurement of rotary spares for travel drive of Stacker and conveyor drive system in Coal Handling Plant of 3x660 MW Units at KTPS, Koradi.</v>
      </c>
      <c r="C541" s="188">
        <f t="shared" si="65"/>
        <v>0</v>
      </c>
      <c r="D541" s="189" t="str">
        <f t="shared" si="65"/>
        <v>-</v>
      </c>
      <c r="E541" s="38">
        <f t="shared" si="65"/>
        <v>0</v>
      </c>
      <c r="F541" s="104">
        <f t="shared" si="62"/>
        <v>0</v>
      </c>
      <c r="G541" s="104">
        <f t="shared" si="63"/>
        <v>0.35199399999999997</v>
      </c>
      <c r="H541" s="104">
        <f t="shared" si="56"/>
        <v>-0.35199399999999997</v>
      </c>
      <c r="I541" s="38">
        <f>'F4.2'!V64</f>
        <v>0</v>
      </c>
      <c r="J541" s="38">
        <f>'F4.2'!AU64</f>
        <v>0</v>
      </c>
      <c r="K541" s="104"/>
      <c r="L541" s="104"/>
      <c r="M541" s="104">
        <f t="shared" si="57"/>
        <v>0</v>
      </c>
      <c r="N541" s="197">
        <f t="shared" si="58"/>
        <v>-0.35199399999999997</v>
      </c>
    </row>
    <row r="542" spans="1:14" ht="47.25" outlineLevel="1" x14ac:dyDescent="0.25">
      <c r="A542" s="122" t="str">
        <f t="shared" si="65"/>
        <v>iii</v>
      </c>
      <c r="B542" s="141" t="str">
        <f t="shared" si="65"/>
        <v>Procurement of Complete assembly of Dome Valve ( 100NB, 200NB, 300NB) with power cylinder for dry Ash evacuation system of 3X660MW KTPS, Koradi.</v>
      </c>
      <c r="C542" s="188">
        <f t="shared" si="65"/>
        <v>0</v>
      </c>
      <c r="D542" s="189" t="str">
        <f t="shared" si="65"/>
        <v>-</v>
      </c>
      <c r="E542" s="38">
        <f t="shared" si="65"/>
        <v>0</v>
      </c>
      <c r="F542" s="104">
        <f t="shared" si="62"/>
        <v>0.22249962000000001</v>
      </c>
      <c r="G542" s="104">
        <f t="shared" si="63"/>
        <v>0.22249962000000001</v>
      </c>
      <c r="H542" s="104">
        <f t="shared" si="56"/>
        <v>0</v>
      </c>
      <c r="I542" s="38">
        <f>'F4.2'!V65</f>
        <v>0</v>
      </c>
      <c r="J542" s="38">
        <f>'F4.2'!AU65</f>
        <v>0</v>
      </c>
      <c r="K542" s="104"/>
      <c r="L542" s="104"/>
      <c r="M542" s="104">
        <f t="shared" si="57"/>
        <v>0</v>
      </c>
      <c r="N542" s="197">
        <f t="shared" si="58"/>
        <v>0</v>
      </c>
    </row>
    <row r="543" spans="1:14" ht="47.25" outlineLevel="1" x14ac:dyDescent="0.25">
      <c r="A543" s="122" t="str">
        <f t="shared" si="65"/>
        <v>iv</v>
      </c>
      <c r="B543" s="141" t="str">
        <f t="shared" si="65"/>
        <v>Procurement of Modified Apron Pans for M/s. ELECON Engineering Company ltd make Apron Feeder in CHP 3x660MW Units at KTPS, Koradi.</v>
      </c>
      <c r="C543" s="188">
        <f t="shared" si="65"/>
        <v>0</v>
      </c>
      <c r="D543" s="189" t="str">
        <f t="shared" si="65"/>
        <v>-</v>
      </c>
      <c r="E543" s="38">
        <f t="shared" si="65"/>
        <v>0</v>
      </c>
      <c r="F543" s="104">
        <f t="shared" si="62"/>
        <v>3.3232903</v>
      </c>
      <c r="G543" s="104">
        <f t="shared" si="63"/>
        <v>3.3232903</v>
      </c>
      <c r="H543" s="104">
        <f t="shared" si="56"/>
        <v>0</v>
      </c>
      <c r="I543" s="38">
        <f>'F4.2'!V66</f>
        <v>0</v>
      </c>
      <c r="J543" s="38">
        <f>'F4.2'!AU66</f>
        <v>0</v>
      </c>
      <c r="K543" s="104"/>
      <c r="L543" s="104"/>
      <c r="M543" s="104">
        <f t="shared" si="57"/>
        <v>0</v>
      </c>
      <c r="N543" s="197">
        <f t="shared" si="58"/>
        <v>0</v>
      </c>
    </row>
    <row r="544" spans="1:14" ht="47.25" outlineLevel="1" x14ac:dyDescent="0.25">
      <c r="A544" s="122" t="str">
        <f t="shared" si="65"/>
        <v>v</v>
      </c>
      <c r="B544" s="141" t="str">
        <f t="shared" si="65"/>
        <v>Procurement of Single Roll Clinker Grinder with Feed Sump and Jet Pump Complete Assembly with Drive, Driven Sprocket and Chain at AHP, 3X660 MW, KTPS, Koradi.</v>
      </c>
      <c r="C544" s="188">
        <f t="shared" si="65"/>
        <v>0</v>
      </c>
      <c r="D544" s="189" t="str">
        <f t="shared" si="65"/>
        <v>-</v>
      </c>
      <c r="E544" s="38">
        <f t="shared" si="65"/>
        <v>0</v>
      </c>
      <c r="F544" s="104">
        <f t="shared" si="62"/>
        <v>0.56356799999999996</v>
      </c>
      <c r="G544" s="104">
        <f t="shared" si="63"/>
        <v>0.56356799999999996</v>
      </c>
      <c r="H544" s="104">
        <f t="shared" si="56"/>
        <v>0</v>
      </c>
      <c r="I544" s="38">
        <f>'F4.2'!V67</f>
        <v>0</v>
      </c>
      <c r="J544" s="38">
        <f>'F4.2'!AU67</f>
        <v>0</v>
      </c>
      <c r="K544" s="104"/>
      <c r="L544" s="104"/>
      <c r="M544" s="104">
        <f t="shared" si="57"/>
        <v>0</v>
      </c>
      <c r="N544" s="197">
        <f t="shared" si="58"/>
        <v>0</v>
      </c>
    </row>
    <row r="545" spans="1:14" ht="47.25" outlineLevel="1" x14ac:dyDescent="0.25">
      <c r="A545" s="122" t="str">
        <f t="shared" ref="A545:E554" si="66">A68</f>
        <v>vi</v>
      </c>
      <c r="B545" s="141" t="str">
        <f t="shared" si="66"/>
        <v>Procurement of spares of Dome Valve (100NB, 200NB, 300NB) for Ash Evacuation System of 3X660MW Unit KTPS, Koradi.</v>
      </c>
      <c r="C545" s="188">
        <f t="shared" si="66"/>
        <v>0</v>
      </c>
      <c r="D545" s="189" t="str">
        <f t="shared" si="66"/>
        <v>-</v>
      </c>
      <c r="E545" s="38">
        <f t="shared" si="66"/>
        <v>0</v>
      </c>
      <c r="F545" s="104">
        <f t="shared" si="62"/>
        <v>0.16430733</v>
      </c>
      <c r="G545" s="104">
        <f t="shared" si="63"/>
        <v>0.16430733</v>
      </c>
      <c r="H545" s="104">
        <f t="shared" si="56"/>
        <v>0</v>
      </c>
      <c r="I545" s="38">
        <f>'F4.2'!V68</f>
        <v>0</v>
      </c>
      <c r="J545" s="38">
        <f>'F4.2'!AU68</f>
        <v>0</v>
      </c>
      <c r="K545" s="104"/>
      <c r="L545" s="104"/>
      <c r="M545" s="104">
        <f t="shared" si="57"/>
        <v>0</v>
      </c>
      <c r="N545" s="197">
        <f t="shared" si="58"/>
        <v>0</v>
      </c>
    </row>
    <row r="546" spans="1:14" ht="15.75" outlineLevel="1" x14ac:dyDescent="0.25">
      <c r="A546" s="122" t="str">
        <f t="shared" si="66"/>
        <v>vii</v>
      </c>
      <c r="B546" s="141">
        <f t="shared" si="66"/>
        <v>0</v>
      </c>
      <c r="C546" s="188">
        <f t="shared" si="66"/>
        <v>0</v>
      </c>
      <c r="D546" s="189" t="str">
        <f t="shared" si="66"/>
        <v>-</v>
      </c>
      <c r="E546" s="38">
        <f t="shared" si="66"/>
        <v>0</v>
      </c>
      <c r="F546" s="104">
        <f t="shared" si="62"/>
        <v>0.1006363</v>
      </c>
      <c r="G546" s="104">
        <f t="shared" si="63"/>
        <v>0.1006363</v>
      </c>
      <c r="H546" s="104">
        <f t="shared" si="56"/>
        <v>0</v>
      </c>
      <c r="I546" s="38">
        <f>'F4.2'!V69</f>
        <v>0</v>
      </c>
      <c r="J546" s="38">
        <f>'F4.2'!AU69</f>
        <v>0</v>
      </c>
      <c r="K546" s="104"/>
      <c r="L546" s="104"/>
      <c r="M546" s="104">
        <f t="shared" si="57"/>
        <v>0</v>
      </c>
      <c r="N546" s="197">
        <f t="shared" si="58"/>
        <v>0</v>
      </c>
    </row>
    <row r="547" spans="1:14" ht="15.75" outlineLevel="1" x14ac:dyDescent="0.25">
      <c r="A547" s="122" t="str">
        <f t="shared" si="66"/>
        <v>viii</v>
      </c>
      <c r="B547" s="141">
        <f t="shared" si="66"/>
        <v>0</v>
      </c>
      <c r="C547" s="188">
        <f t="shared" si="66"/>
        <v>0</v>
      </c>
      <c r="D547" s="189" t="str">
        <f t="shared" si="66"/>
        <v>-</v>
      </c>
      <c r="E547" s="38">
        <f t="shared" si="66"/>
        <v>0</v>
      </c>
      <c r="F547" s="104">
        <f t="shared" si="62"/>
        <v>7.0800000000000004E-3</v>
      </c>
      <c r="G547" s="104">
        <f t="shared" si="63"/>
        <v>7.0800000000000004E-3</v>
      </c>
      <c r="H547" s="104">
        <f t="shared" si="56"/>
        <v>0</v>
      </c>
      <c r="I547" s="38">
        <f>'F4.2'!V70</f>
        <v>0</v>
      </c>
      <c r="J547" s="38">
        <f>'F4.2'!AU70</f>
        <v>0</v>
      </c>
      <c r="K547" s="104"/>
      <c r="L547" s="104"/>
      <c r="M547" s="104">
        <f t="shared" si="57"/>
        <v>0</v>
      </c>
      <c r="N547" s="197">
        <f t="shared" si="58"/>
        <v>0</v>
      </c>
    </row>
    <row r="548" spans="1:14" ht="31.5" outlineLevel="1" x14ac:dyDescent="0.25">
      <c r="A548" s="122" t="str">
        <f t="shared" si="66"/>
        <v>ix</v>
      </c>
      <c r="B548" s="141" t="str">
        <f t="shared" si="66"/>
        <v>Procurement of Hydraulic Motor for Apron feeder in Coal Handling Plant 3X660 MW, KTPS, Koradi.</v>
      </c>
      <c r="C548" s="188">
        <f t="shared" si="66"/>
        <v>0</v>
      </c>
      <c r="D548" s="189" t="str">
        <f t="shared" si="66"/>
        <v>-</v>
      </c>
      <c r="E548" s="38">
        <f t="shared" si="66"/>
        <v>0</v>
      </c>
      <c r="F548" s="104">
        <f t="shared" si="62"/>
        <v>0.79649999999999999</v>
      </c>
      <c r="G548" s="104">
        <f t="shared" si="63"/>
        <v>0.79649999999999999</v>
      </c>
      <c r="H548" s="104">
        <f t="shared" si="56"/>
        <v>0</v>
      </c>
      <c r="I548" s="38">
        <f>'F4.2'!V71</f>
        <v>0</v>
      </c>
      <c r="J548" s="38">
        <f>'F4.2'!AU71</f>
        <v>0</v>
      </c>
      <c r="K548" s="104"/>
      <c r="L548" s="104"/>
      <c r="M548" s="104">
        <f t="shared" si="57"/>
        <v>0</v>
      </c>
      <c r="N548" s="197">
        <f t="shared" si="58"/>
        <v>0</v>
      </c>
    </row>
    <row r="549" spans="1:14" ht="47.25" outlineLevel="1" x14ac:dyDescent="0.25">
      <c r="A549" s="122" t="str">
        <f t="shared" si="66"/>
        <v>x</v>
      </c>
      <c r="B549" s="141" t="str">
        <f t="shared" si="66"/>
        <v>Procurement of Peristaltic Hose Pump (Model no: RP2 – 40) Spares for HCSD System of Ash Handling Plant, 3X660 MW, KTPS, Koradi.</v>
      </c>
      <c r="C549" s="188">
        <f t="shared" si="66"/>
        <v>0</v>
      </c>
      <c r="D549" s="189" t="str">
        <f t="shared" si="66"/>
        <v>-</v>
      </c>
      <c r="E549" s="38">
        <f t="shared" si="66"/>
        <v>0</v>
      </c>
      <c r="F549" s="104">
        <f t="shared" ref="F549:F580" si="67">F72+I72</f>
        <v>0.20621735800000002</v>
      </c>
      <c r="G549" s="104">
        <f t="shared" ref="G549:G580" si="68">G72+M72</f>
        <v>0.20621735800000002</v>
      </c>
      <c r="H549" s="104">
        <f t="shared" si="56"/>
        <v>0</v>
      </c>
      <c r="I549" s="38">
        <f>'F4.2'!V72</f>
        <v>0</v>
      </c>
      <c r="J549" s="38">
        <f>'F4.2'!AU72</f>
        <v>0</v>
      </c>
      <c r="K549" s="104"/>
      <c r="L549" s="104"/>
      <c r="M549" s="104">
        <f t="shared" si="57"/>
        <v>0</v>
      </c>
      <c r="N549" s="197">
        <f t="shared" si="58"/>
        <v>0</v>
      </c>
    </row>
    <row r="550" spans="1:14" ht="47.25" outlineLevel="1" x14ac:dyDescent="0.25">
      <c r="A550" s="122" t="str">
        <f t="shared" si="66"/>
        <v>xi</v>
      </c>
      <c r="B550" s="141" t="str">
        <f t="shared" si="66"/>
        <v>Procurement of spares for HP Water Pump, Mather &amp; Platt make,     model 10/12 EME for AHP at 3X660 MW, KTPS, Koradi</v>
      </c>
      <c r="C550" s="188">
        <f t="shared" si="66"/>
        <v>0</v>
      </c>
      <c r="D550" s="189" t="str">
        <f t="shared" si="66"/>
        <v>-</v>
      </c>
      <c r="E550" s="38">
        <f t="shared" si="66"/>
        <v>0</v>
      </c>
      <c r="F550" s="104">
        <f t="shared" si="67"/>
        <v>0.282464614</v>
      </c>
      <c r="G550" s="104">
        <f t="shared" si="68"/>
        <v>0.282464614</v>
      </c>
      <c r="H550" s="104">
        <f t="shared" ref="H550:H613" si="69">F550-G550</f>
        <v>0</v>
      </c>
      <c r="I550" s="38">
        <f>'F4.2'!V73</f>
        <v>0</v>
      </c>
      <c r="J550" s="38">
        <f>'F4.2'!AU73</f>
        <v>0</v>
      </c>
      <c r="K550" s="104"/>
      <c r="L550" s="104"/>
      <c r="M550" s="104">
        <f t="shared" ref="M550:M613" si="70">SUM(J550:L550)</f>
        <v>0</v>
      </c>
      <c r="N550" s="197">
        <f t="shared" ref="N550:N613" si="71">H550+I550-M550</f>
        <v>0</v>
      </c>
    </row>
    <row r="551" spans="1:14" ht="47.25" outlineLevel="1" x14ac:dyDescent="0.25">
      <c r="A551" s="122" t="str">
        <f t="shared" si="66"/>
        <v>xii</v>
      </c>
      <c r="B551" s="141" t="str">
        <f t="shared" si="66"/>
        <v>Procurement of Rotor shaft assembly for M/s. ELECON Engineering Company ltd make Impact Crusher in CHP 3x660MW Units at KTPS, Koradi.</v>
      </c>
      <c r="C551" s="188">
        <f t="shared" si="66"/>
        <v>0</v>
      </c>
      <c r="D551" s="189" t="str">
        <f t="shared" si="66"/>
        <v>-</v>
      </c>
      <c r="E551" s="38">
        <f t="shared" si="66"/>
        <v>0</v>
      </c>
      <c r="F551" s="104">
        <f t="shared" si="67"/>
        <v>0.76368656000000001</v>
      </c>
      <c r="G551" s="104">
        <f t="shared" si="68"/>
        <v>0.76368656000000001</v>
      </c>
      <c r="H551" s="104">
        <f t="shared" si="69"/>
        <v>0</v>
      </c>
      <c r="I551" s="38">
        <f>'F4.2'!V74</f>
        <v>0</v>
      </c>
      <c r="J551" s="38">
        <f>'F4.2'!AU74</f>
        <v>0</v>
      </c>
      <c r="K551" s="104"/>
      <c r="L551" s="104"/>
      <c r="M551" s="104">
        <f t="shared" si="70"/>
        <v>0</v>
      </c>
      <c r="N551" s="197">
        <f t="shared" si="71"/>
        <v>0</v>
      </c>
    </row>
    <row r="552" spans="1:14" ht="31.5" outlineLevel="1" x14ac:dyDescent="0.25">
      <c r="A552" s="122" t="str">
        <f t="shared" si="66"/>
        <v>xiii</v>
      </c>
      <c r="B552" s="141" t="str">
        <f t="shared" si="66"/>
        <v>Procurement of Sam Turbo Make Pumps Spare parts for Ash Handling Plant of 3X660 MW Units at KTPS, Koradi</v>
      </c>
      <c r="C552" s="188">
        <f t="shared" si="66"/>
        <v>0</v>
      </c>
      <c r="D552" s="189" t="str">
        <f t="shared" si="66"/>
        <v>-</v>
      </c>
      <c r="E552" s="38">
        <f t="shared" si="66"/>
        <v>0</v>
      </c>
      <c r="F552" s="104">
        <f t="shared" si="67"/>
        <v>0.17166286</v>
      </c>
      <c r="G552" s="104">
        <f t="shared" si="68"/>
        <v>0.17166286</v>
      </c>
      <c r="H552" s="104">
        <f t="shared" si="69"/>
        <v>0</v>
      </c>
      <c r="I552" s="38">
        <f>'F4.2'!V75</f>
        <v>0</v>
      </c>
      <c r="J552" s="38">
        <f>'F4.2'!AU75</f>
        <v>0</v>
      </c>
      <c r="K552" s="104"/>
      <c r="L552" s="104"/>
      <c r="M552" s="104">
        <f t="shared" si="70"/>
        <v>0</v>
      </c>
      <c r="N552" s="197">
        <f t="shared" si="71"/>
        <v>0</v>
      </c>
    </row>
    <row r="553" spans="1:14" ht="47.25" outlineLevel="1" x14ac:dyDescent="0.25">
      <c r="A553" s="122" t="str">
        <f t="shared" si="66"/>
        <v>xiv</v>
      </c>
      <c r="B553" s="141" t="str">
        <f t="shared" si="66"/>
        <v>Procurement of Wagon Tippler Spares for M/s. ELECON Engineering Company ltd. make Wagon Tippler in CHP 3X660MW Units at KTPS, Koradi.</v>
      </c>
      <c r="C553" s="188">
        <f t="shared" si="66"/>
        <v>0</v>
      </c>
      <c r="D553" s="189" t="str">
        <f t="shared" si="66"/>
        <v>-</v>
      </c>
      <c r="E553" s="38">
        <f t="shared" si="66"/>
        <v>0</v>
      </c>
      <c r="F553" s="104">
        <f t="shared" si="67"/>
        <v>1.397486271</v>
      </c>
      <c r="G553" s="104">
        <f t="shared" si="68"/>
        <v>1.397486271</v>
      </c>
      <c r="H553" s="104">
        <f t="shared" si="69"/>
        <v>0</v>
      </c>
      <c r="I553" s="38">
        <f>'F4.2'!V76</f>
        <v>0</v>
      </c>
      <c r="J553" s="38">
        <f>'F4.2'!AU76</f>
        <v>0</v>
      </c>
      <c r="K553" s="104"/>
      <c r="L553" s="104"/>
      <c r="M553" s="104">
        <f t="shared" si="70"/>
        <v>0</v>
      </c>
      <c r="N553" s="197">
        <f t="shared" si="71"/>
        <v>0</v>
      </c>
    </row>
    <row r="554" spans="1:14" ht="47.25" outlineLevel="1" x14ac:dyDescent="0.25">
      <c r="A554" s="122" t="str">
        <f t="shared" si="66"/>
        <v>xv</v>
      </c>
      <c r="B554" s="141" t="str">
        <f t="shared" si="66"/>
        <v>Procurement of Pneumatic Y Type Control Valve (Blow Valve Size 50mm &amp; 80mm) for Fly Ash Evacuation System of 3X660MW Unit KTPS, Koradi.</v>
      </c>
      <c r="C554" s="188">
        <f t="shared" si="66"/>
        <v>0</v>
      </c>
      <c r="D554" s="189" t="str">
        <f t="shared" si="66"/>
        <v>-</v>
      </c>
      <c r="E554" s="38">
        <f t="shared" si="66"/>
        <v>0</v>
      </c>
      <c r="F554" s="104">
        <f t="shared" si="67"/>
        <v>2.9204999999999998E-2</v>
      </c>
      <c r="G554" s="104">
        <f t="shared" si="68"/>
        <v>2.9204999999999998E-2</v>
      </c>
      <c r="H554" s="104">
        <f t="shared" si="69"/>
        <v>0</v>
      </c>
      <c r="I554" s="38">
        <f>'F4.2'!V77</f>
        <v>0</v>
      </c>
      <c r="J554" s="38">
        <f>'F4.2'!AU77</f>
        <v>0</v>
      </c>
      <c r="K554" s="104"/>
      <c r="L554" s="104"/>
      <c r="M554" s="104">
        <f t="shared" si="70"/>
        <v>0</v>
      </c>
      <c r="N554" s="197">
        <f t="shared" si="71"/>
        <v>0</v>
      </c>
    </row>
    <row r="555" spans="1:14" ht="78.75" outlineLevel="1" x14ac:dyDescent="0.25">
      <c r="A555" s="122" t="str">
        <f t="shared" ref="A555:E564" si="72">A78</f>
        <v>xvi</v>
      </c>
      <c r="B555" s="141" t="str">
        <f t="shared" si="72"/>
        <v xml:space="preserve">Procurement of the various spares required for Warman make Ash Slurry Pump Model 10/8 EEM &amp; Over Flow Pump Model 8/6 EXU installed at AHP, 3X660 MW TPS Koradi through Limited Tender.
</v>
      </c>
      <c r="C555" s="188">
        <f t="shared" si="72"/>
        <v>0</v>
      </c>
      <c r="D555" s="189" t="str">
        <f t="shared" si="72"/>
        <v>-</v>
      </c>
      <c r="E555" s="38">
        <f t="shared" si="72"/>
        <v>0</v>
      </c>
      <c r="F555" s="104">
        <f t="shared" si="67"/>
        <v>0.20886353999999999</v>
      </c>
      <c r="G555" s="104">
        <f t="shared" si="68"/>
        <v>0.20886353999999999</v>
      </c>
      <c r="H555" s="104">
        <f t="shared" si="69"/>
        <v>0</v>
      </c>
      <c r="I555" s="38">
        <f>'F4.2'!V78</f>
        <v>0</v>
      </c>
      <c r="J555" s="38">
        <f>'F4.2'!AU78</f>
        <v>0</v>
      </c>
      <c r="K555" s="104"/>
      <c r="L555" s="104"/>
      <c r="M555" s="104">
        <f t="shared" si="70"/>
        <v>0</v>
      </c>
      <c r="N555" s="197">
        <f t="shared" si="71"/>
        <v>0</v>
      </c>
    </row>
    <row r="556" spans="1:14" ht="15.75" outlineLevel="1" x14ac:dyDescent="0.25">
      <c r="A556" s="122" t="str">
        <f t="shared" si="72"/>
        <v>xvii</v>
      </c>
      <c r="B556" s="141">
        <f t="shared" si="72"/>
        <v>0</v>
      </c>
      <c r="C556" s="188">
        <f t="shared" si="72"/>
        <v>0</v>
      </c>
      <c r="D556" s="189" t="str">
        <f t="shared" si="72"/>
        <v>-</v>
      </c>
      <c r="E556" s="38">
        <f t="shared" si="72"/>
        <v>0</v>
      </c>
      <c r="F556" s="104">
        <f t="shared" si="67"/>
        <v>7.626103999999999E-3</v>
      </c>
      <c r="G556" s="104">
        <f t="shared" si="68"/>
        <v>3.279692E-2</v>
      </c>
      <c r="H556" s="104">
        <f t="shared" si="69"/>
        <v>-2.5170816000000002E-2</v>
      </c>
      <c r="I556" s="38">
        <f>'F4.2'!V79</f>
        <v>0</v>
      </c>
      <c r="J556" s="38">
        <f>'F4.2'!AU79</f>
        <v>0</v>
      </c>
      <c r="K556" s="104"/>
      <c r="L556" s="104"/>
      <c r="M556" s="104">
        <f t="shared" si="70"/>
        <v>0</v>
      </c>
      <c r="N556" s="197">
        <f t="shared" si="71"/>
        <v>-2.5170816000000002E-2</v>
      </c>
    </row>
    <row r="557" spans="1:14" ht="47.25" outlineLevel="1" x14ac:dyDescent="0.25">
      <c r="A557" s="122" t="str">
        <f t="shared" si="72"/>
        <v>xviii</v>
      </c>
      <c r="B557" s="141" t="str">
        <f t="shared" si="72"/>
        <v>Procurement of Spares of Single Roll Clinker Grinder Ayems Engineers make, Model AE-1005-89-100 at AHP, 3X660 MW Koradi TPS.</v>
      </c>
      <c r="C557" s="188">
        <f t="shared" si="72"/>
        <v>0</v>
      </c>
      <c r="D557" s="189" t="str">
        <f t="shared" si="72"/>
        <v>-</v>
      </c>
      <c r="E557" s="38">
        <f t="shared" si="72"/>
        <v>0</v>
      </c>
      <c r="F557" s="104">
        <f t="shared" si="67"/>
        <v>0.82825568799999993</v>
      </c>
      <c r="G557" s="104">
        <f t="shared" si="68"/>
        <v>0.82825568799999993</v>
      </c>
      <c r="H557" s="104">
        <f t="shared" si="69"/>
        <v>0</v>
      </c>
      <c r="I557" s="38">
        <f>'F4.2'!V80</f>
        <v>0</v>
      </c>
      <c r="J557" s="38">
        <f>'F4.2'!AU80</f>
        <v>0</v>
      </c>
      <c r="K557" s="104"/>
      <c r="L557" s="104"/>
      <c r="M557" s="104">
        <f t="shared" si="70"/>
        <v>0</v>
      </c>
      <c r="N557" s="197">
        <f t="shared" si="71"/>
        <v>0</v>
      </c>
    </row>
    <row r="558" spans="1:14" ht="31.5" outlineLevel="1" x14ac:dyDescent="0.25">
      <c r="A558" s="122" t="str">
        <f t="shared" si="72"/>
        <v>xix</v>
      </c>
      <c r="B558" s="141" t="str">
        <f t="shared" si="72"/>
        <v>Procurement of Hydraulic Motor for Bucket Wheel of Stacker Reclaimer in CHP, 3X660MW, KTPS, Koradi.</v>
      </c>
      <c r="C558" s="188">
        <f t="shared" si="72"/>
        <v>0</v>
      </c>
      <c r="D558" s="189" t="str">
        <f t="shared" si="72"/>
        <v>-</v>
      </c>
      <c r="E558" s="38">
        <f t="shared" si="72"/>
        <v>0</v>
      </c>
      <c r="F558" s="104">
        <f t="shared" si="67"/>
        <v>1.116752</v>
      </c>
      <c r="G558" s="104">
        <f t="shared" si="68"/>
        <v>1.116752</v>
      </c>
      <c r="H558" s="104">
        <f t="shared" si="69"/>
        <v>0</v>
      </c>
      <c r="I558" s="38">
        <f>'F4.2'!V81</f>
        <v>0</v>
      </c>
      <c r="J558" s="38">
        <f>'F4.2'!AU81</f>
        <v>0</v>
      </c>
      <c r="K558" s="104"/>
      <c r="L558" s="104"/>
      <c r="M558" s="104">
        <f t="shared" si="70"/>
        <v>0</v>
      </c>
      <c r="N558" s="197">
        <f t="shared" si="71"/>
        <v>0</v>
      </c>
    </row>
    <row r="559" spans="1:14" ht="63" outlineLevel="1" x14ac:dyDescent="0.25">
      <c r="A559" s="122" t="str">
        <f t="shared" si="72"/>
        <v>xx</v>
      </c>
      <c r="B559" s="141" t="str">
        <f t="shared" si="72"/>
        <v>Procurement of Rotors, Maintenance Kits, Couplings and other spares required for Atlas Copco make Instrument Air Compressor of Ash Handling Plant of 3 X 660 MW Units at KTPS, Koradi.</v>
      </c>
      <c r="C559" s="188">
        <f t="shared" si="72"/>
        <v>0</v>
      </c>
      <c r="D559" s="189" t="str">
        <f t="shared" si="72"/>
        <v>-</v>
      </c>
      <c r="E559" s="38">
        <f t="shared" si="72"/>
        <v>0</v>
      </c>
      <c r="F559" s="104">
        <f t="shared" si="67"/>
        <v>0.62624821100000005</v>
      </c>
      <c r="G559" s="104">
        <f t="shared" si="68"/>
        <v>0.62624821100000005</v>
      </c>
      <c r="H559" s="104">
        <f t="shared" si="69"/>
        <v>0</v>
      </c>
      <c r="I559" s="38">
        <f>'F4.2'!V82</f>
        <v>0.55655287199999992</v>
      </c>
      <c r="J559" s="38">
        <f>'F4.2'!AU82</f>
        <v>0.55655287199999992</v>
      </c>
      <c r="K559" s="104"/>
      <c r="L559" s="104"/>
      <c r="M559" s="104">
        <f t="shared" si="70"/>
        <v>0.55655287199999992</v>
      </c>
      <c r="N559" s="197">
        <f t="shared" si="71"/>
        <v>0</v>
      </c>
    </row>
    <row r="560" spans="1:14" ht="15.75" outlineLevel="1" x14ac:dyDescent="0.25">
      <c r="A560" s="122" t="str">
        <f t="shared" si="72"/>
        <v>xxi</v>
      </c>
      <c r="B560" s="141" t="str">
        <f t="shared" si="72"/>
        <v>Procurement of spares of intermediate conveyor</v>
      </c>
      <c r="C560" s="188">
        <f t="shared" si="72"/>
        <v>0</v>
      </c>
      <c r="D560" s="189" t="str">
        <f t="shared" si="72"/>
        <v>-</v>
      </c>
      <c r="E560" s="38">
        <f t="shared" si="72"/>
        <v>0</v>
      </c>
      <c r="F560" s="104">
        <f t="shared" si="67"/>
        <v>0</v>
      </c>
      <c r="G560" s="104">
        <f t="shared" si="68"/>
        <v>0.31859999999999999</v>
      </c>
      <c r="H560" s="104">
        <f t="shared" si="69"/>
        <v>-0.31859999999999999</v>
      </c>
      <c r="I560" s="38">
        <f>'F4.2'!V83</f>
        <v>0</v>
      </c>
      <c r="J560" s="38">
        <f>'F4.2'!AU83</f>
        <v>0</v>
      </c>
      <c r="K560" s="104"/>
      <c r="L560" s="104"/>
      <c r="M560" s="104">
        <f t="shared" si="70"/>
        <v>0</v>
      </c>
      <c r="N560" s="197">
        <f t="shared" si="71"/>
        <v>-0.31859999999999999</v>
      </c>
    </row>
    <row r="561" spans="1:14" ht="31.5" outlineLevel="1" x14ac:dyDescent="0.25">
      <c r="A561" s="122" t="str">
        <f t="shared" si="72"/>
        <v>xxii</v>
      </c>
      <c r="B561" s="141" t="str">
        <f t="shared" si="72"/>
        <v>Procurement of Hydraulic motor for wagon tippler drive in CHP, 3X660 MW, KTPS, Koradi.</v>
      </c>
      <c r="C561" s="188">
        <f t="shared" si="72"/>
        <v>0</v>
      </c>
      <c r="D561" s="189" t="str">
        <f t="shared" si="72"/>
        <v>-</v>
      </c>
      <c r="E561" s="38">
        <f t="shared" si="72"/>
        <v>0</v>
      </c>
      <c r="F561" s="104">
        <f t="shared" si="67"/>
        <v>0.46494360000000001</v>
      </c>
      <c r="G561" s="104">
        <f t="shared" si="68"/>
        <v>0.46494360000000001</v>
      </c>
      <c r="H561" s="104">
        <f t="shared" si="69"/>
        <v>0</v>
      </c>
      <c r="I561" s="38">
        <f>'F4.2'!V84</f>
        <v>0</v>
      </c>
      <c r="J561" s="38">
        <f>'F4.2'!AU84</f>
        <v>0</v>
      </c>
      <c r="K561" s="104"/>
      <c r="L561" s="104"/>
      <c r="M561" s="104">
        <f t="shared" si="70"/>
        <v>0</v>
      </c>
      <c r="N561" s="197">
        <f t="shared" si="71"/>
        <v>0</v>
      </c>
    </row>
    <row r="562" spans="1:14" ht="31.5" outlineLevel="1" x14ac:dyDescent="0.25">
      <c r="A562" s="122" t="str">
        <f t="shared" si="72"/>
        <v>xxiii</v>
      </c>
      <c r="B562" s="141" t="str">
        <f t="shared" si="72"/>
        <v>Procurement of GEHO Pump (Model No. TZPM 400) Spares of Ash Handling Plant, 3 X 660 MW Units, KTPS, Koradi.</v>
      </c>
      <c r="C562" s="188">
        <f t="shared" si="72"/>
        <v>0</v>
      </c>
      <c r="D562" s="189" t="str">
        <f t="shared" si="72"/>
        <v>-</v>
      </c>
      <c r="E562" s="38">
        <f t="shared" si="72"/>
        <v>0</v>
      </c>
      <c r="F562" s="104">
        <f t="shared" si="67"/>
        <v>0</v>
      </c>
      <c r="G562" s="104">
        <f t="shared" si="68"/>
        <v>0.83656205800000005</v>
      </c>
      <c r="H562" s="104">
        <f t="shared" si="69"/>
        <v>-0.83656205800000005</v>
      </c>
      <c r="I562" s="38">
        <f>'F4.2'!V85</f>
        <v>0</v>
      </c>
      <c r="J562" s="38">
        <f>'F4.2'!AU85</f>
        <v>0</v>
      </c>
      <c r="K562" s="104"/>
      <c r="L562" s="104"/>
      <c r="M562" s="104">
        <f t="shared" si="70"/>
        <v>0</v>
      </c>
      <c r="N562" s="197">
        <f t="shared" si="71"/>
        <v>-0.83656205800000005</v>
      </c>
    </row>
    <row r="563" spans="1:14" ht="31.5" outlineLevel="1" x14ac:dyDescent="0.25">
      <c r="A563" s="122" t="str">
        <f t="shared" si="72"/>
        <v>xxiv</v>
      </c>
      <c r="B563" s="141" t="str">
        <f t="shared" si="72"/>
        <v>Procurement of Beater Arms for Impact crushers installed at in Coal Handling Plant of 3x660 MW at KTPS, Koradi.</v>
      </c>
      <c r="C563" s="188">
        <f t="shared" si="72"/>
        <v>0</v>
      </c>
      <c r="D563" s="189" t="str">
        <f t="shared" si="72"/>
        <v>-</v>
      </c>
      <c r="E563" s="38">
        <f t="shared" si="72"/>
        <v>0</v>
      </c>
      <c r="F563" s="104">
        <f t="shared" si="67"/>
        <v>0</v>
      </c>
      <c r="G563" s="104">
        <f t="shared" si="68"/>
        <v>1.0093247999999999</v>
      </c>
      <c r="H563" s="104">
        <f t="shared" si="69"/>
        <v>-1.0093247999999999</v>
      </c>
      <c r="I563" s="38">
        <f>'F4.2'!V86</f>
        <v>0</v>
      </c>
      <c r="J563" s="38">
        <f>'F4.2'!AU86</f>
        <v>0</v>
      </c>
      <c r="K563" s="104"/>
      <c r="L563" s="104"/>
      <c r="M563" s="104">
        <f t="shared" si="70"/>
        <v>0</v>
      </c>
      <c r="N563" s="197">
        <f t="shared" si="71"/>
        <v>-1.0093247999999999</v>
      </c>
    </row>
    <row r="564" spans="1:14" ht="31.5" outlineLevel="1" x14ac:dyDescent="0.25">
      <c r="A564" s="122" t="str">
        <f t="shared" si="72"/>
        <v>xxv</v>
      </c>
      <c r="B564" s="141" t="str">
        <f t="shared" si="72"/>
        <v>Supply of Atlas Copco make compressor spares for at Koradi TPS 660MW</v>
      </c>
      <c r="C564" s="188">
        <f t="shared" si="72"/>
        <v>0</v>
      </c>
      <c r="D564" s="189" t="str">
        <f t="shared" si="72"/>
        <v>-</v>
      </c>
      <c r="E564" s="38">
        <f t="shared" si="72"/>
        <v>0</v>
      </c>
      <c r="F564" s="104">
        <f t="shared" si="67"/>
        <v>0</v>
      </c>
      <c r="G564" s="104">
        <f t="shared" si="68"/>
        <v>0.39813295500000001</v>
      </c>
      <c r="H564" s="104">
        <f t="shared" si="69"/>
        <v>-0.39813295500000001</v>
      </c>
      <c r="I564" s="38">
        <f>'F4.2'!V87</f>
        <v>0</v>
      </c>
      <c r="J564" s="38">
        <f>'F4.2'!AU87</f>
        <v>0</v>
      </c>
      <c r="K564" s="104"/>
      <c r="L564" s="104"/>
      <c r="M564" s="104">
        <f t="shared" si="70"/>
        <v>0</v>
      </c>
      <c r="N564" s="197">
        <f t="shared" si="71"/>
        <v>-0.39813295500000001</v>
      </c>
    </row>
    <row r="565" spans="1:14" ht="47.25" outlineLevel="1" x14ac:dyDescent="0.25">
      <c r="A565" s="122" t="str">
        <f t="shared" ref="A565:E574" si="73">A88</f>
        <v>xxvi</v>
      </c>
      <c r="B565" s="141" t="str">
        <f t="shared" si="73"/>
        <v>Procurement of spares for side arm charger, wagon tippler, impact crushers and stacker reclaimer at CHP 3x660 MW KTPS</v>
      </c>
      <c r="C565" s="188">
        <f t="shared" si="73"/>
        <v>0</v>
      </c>
      <c r="D565" s="189" t="str">
        <f t="shared" si="73"/>
        <v>-</v>
      </c>
      <c r="E565" s="38">
        <f t="shared" si="73"/>
        <v>0</v>
      </c>
      <c r="F565" s="104">
        <f t="shared" si="67"/>
        <v>1.05728E-2</v>
      </c>
      <c r="G565" s="104">
        <f t="shared" si="68"/>
        <v>0.436836</v>
      </c>
      <c r="H565" s="104">
        <f t="shared" si="69"/>
        <v>-0.42626320000000001</v>
      </c>
      <c r="I565" s="38">
        <f>'F4.2'!V88</f>
        <v>0</v>
      </c>
      <c r="J565" s="38">
        <f>'F4.2'!AU88</f>
        <v>0</v>
      </c>
      <c r="K565" s="104"/>
      <c r="L565" s="104"/>
      <c r="M565" s="104">
        <f t="shared" si="70"/>
        <v>0</v>
      </c>
      <c r="N565" s="197">
        <f t="shared" si="71"/>
        <v>-0.42626320000000001</v>
      </c>
    </row>
    <row r="566" spans="1:14" ht="47.25" outlineLevel="1" x14ac:dyDescent="0.25">
      <c r="A566" s="122" t="str">
        <f t="shared" si="73"/>
        <v>xxvii</v>
      </c>
      <c r="B566" s="141" t="str">
        <f t="shared" si="73"/>
        <v>Procurement of Beater heads with Pin for Impact crushers installed at in Coal Handling Plant of 3x660 MW at KTPS, Koradi.</v>
      </c>
      <c r="C566" s="188">
        <f t="shared" si="73"/>
        <v>0</v>
      </c>
      <c r="D566" s="189" t="str">
        <f t="shared" si="73"/>
        <v>-</v>
      </c>
      <c r="E566" s="38">
        <f t="shared" si="73"/>
        <v>0</v>
      </c>
      <c r="F566" s="104">
        <f t="shared" si="67"/>
        <v>0</v>
      </c>
      <c r="G566" s="104">
        <f t="shared" si="68"/>
        <v>1.12555008</v>
      </c>
      <c r="H566" s="104">
        <f t="shared" si="69"/>
        <v>-1.12555008</v>
      </c>
      <c r="I566" s="38">
        <f>'F4.2'!V89</f>
        <v>0</v>
      </c>
      <c r="J566" s="38">
        <f>'F4.2'!AU89</f>
        <v>0</v>
      </c>
      <c r="K566" s="104"/>
      <c r="L566" s="104"/>
      <c r="M566" s="104">
        <f t="shared" si="70"/>
        <v>0</v>
      </c>
      <c r="N566" s="197">
        <f t="shared" si="71"/>
        <v>-1.12555008</v>
      </c>
    </row>
    <row r="567" spans="1:14" ht="15.75" outlineLevel="1" x14ac:dyDescent="0.25">
      <c r="A567" s="122" t="str">
        <f t="shared" si="73"/>
        <v>xxviii</v>
      </c>
      <c r="B567" s="141" t="str">
        <f t="shared" si="73"/>
        <v>Procurement of spares of Hyd Motor of SAC</v>
      </c>
      <c r="C567" s="188">
        <f t="shared" si="73"/>
        <v>0</v>
      </c>
      <c r="D567" s="189" t="str">
        <f t="shared" si="73"/>
        <v>-</v>
      </c>
      <c r="E567" s="38">
        <f t="shared" si="73"/>
        <v>0</v>
      </c>
      <c r="F567" s="104">
        <f t="shared" si="67"/>
        <v>0</v>
      </c>
      <c r="G567" s="104">
        <f t="shared" si="68"/>
        <v>0.36029057999999997</v>
      </c>
      <c r="H567" s="104">
        <f t="shared" si="69"/>
        <v>-0.36029057999999997</v>
      </c>
      <c r="I567" s="38">
        <f>'F4.2'!V90</f>
        <v>0</v>
      </c>
      <c r="J567" s="38">
        <f>'F4.2'!AU90</f>
        <v>0</v>
      </c>
      <c r="K567" s="104"/>
      <c r="L567" s="104"/>
      <c r="M567" s="104">
        <f t="shared" si="70"/>
        <v>0</v>
      </c>
      <c r="N567" s="197">
        <f t="shared" si="71"/>
        <v>-0.36029057999999997</v>
      </c>
    </row>
    <row r="568" spans="1:14" ht="31.5" outlineLevel="1" x14ac:dyDescent="0.25">
      <c r="A568" s="122" t="str">
        <f t="shared" si="73"/>
        <v>xxix</v>
      </c>
      <c r="B568" s="141" t="str">
        <f t="shared" si="73"/>
        <v>Procurement of hydraulic power packs for Flap Gates in CHP 3X660MW, KTPS, Koradi.</v>
      </c>
      <c r="C568" s="188">
        <f t="shared" si="73"/>
        <v>0</v>
      </c>
      <c r="D568" s="189" t="str">
        <f t="shared" si="73"/>
        <v>-</v>
      </c>
      <c r="E568" s="38">
        <f t="shared" si="73"/>
        <v>0</v>
      </c>
      <c r="F568" s="104">
        <f t="shared" si="67"/>
        <v>0</v>
      </c>
      <c r="G568" s="104">
        <f t="shared" si="68"/>
        <v>0.1888</v>
      </c>
      <c r="H568" s="104">
        <f t="shared" si="69"/>
        <v>-0.1888</v>
      </c>
      <c r="I568" s="38">
        <f>'F4.2'!V91</f>
        <v>0</v>
      </c>
      <c r="J568" s="38">
        <f>'F4.2'!AU91</f>
        <v>0</v>
      </c>
      <c r="K568" s="104"/>
      <c r="L568" s="104"/>
      <c r="M568" s="104">
        <f t="shared" si="70"/>
        <v>0</v>
      </c>
      <c r="N568" s="197">
        <f t="shared" si="71"/>
        <v>-0.1888</v>
      </c>
    </row>
    <row r="569" spans="1:14" ht="31.5" outlineLevel="1" x14ac:dyDescent="0.25">
      <c r="A569" s="122" t="str">
        <f t="shared" si="73"/>
        <v>xxx</v>
      </c>
      <c r="B569" s="141" t="str">
        <f t="shared" si="73"/>
        <v>Procurement of Mobile Grilling Equipment for CHP 3x660MW, KTPS, Koradi.</v>
      </c>
      <c r="C569" s="188">
        <f t="shared" si="73"/>
        <v>0</v>
      </c>
      <c r="D569" s="189" t="str">
        <f t="shared" si="73"/>
        <v>-</v>
      </c>
      <c r="E569" s="38">
        <f t="shared" si="73"/>
        <v>0</v>
      </c>
      <c r="F569" s="104">
        <f t="shared" si="67"/>
        <v>0</v>
      </c>
      <c r="G569" s="104">
        <f t="shared" si="68"/>
        <v>0.33865997999999997</v>
      </c>
      <c r="H569" s="104">
        <f t="shared" si="69"/>
        <v>-0.33865997999999997</v>
      </c>
      <c r="I569" s="38">
        <f>'F4.2'!V92</f>
        <v>0</v>
      </c>
      <c r="J569" s="38">
        <f>'F4.2'!AU92</f>
        <v>0</v>
      </c>
      <c r="K569" s="104"/>
      <c r="L569" s="104"/>
      <c r="M569" s="104">
        <f t="shared" si="70"/>
        <v>0</v>
      </c>
      <c r="N569" s="197">
        <f t="shared" si="71"/>
        <v>-0.33865997999999997</v>
      </c>
    </row>
    <row r="570" spans="1:14" ht="31.5" outlineLevel="1" x14ac:dyDescent="0.25">
      <c r="A570" s="122" t="str">
        <f t="shared" si="73"/>
        <v>xxxi</v>
      </c>
      <c r="B570" s="141" t="str">
        <f t="shared" si="73"/>
        <v>Procurement of Weld overlay Flap Gate assembly in CHP 3x660MW, KTPS, Koradi.</v>
      </c>
      <c r="C570" s="188">
        <f t="shared" si="73"/>
        <v>0</v>
      </c>
      <c r="D570" s="189" t="str">
        <f t="shared" si="73"/>
        <v>-</v>
      </c>
      <c r="E570" s="38">
        <f t="shared" si="73"/>
        <v>0</v>
      </c>
      <c r="F570" s="104">
        <f t="shared" si="67"/>
        <v>0</v>
      </c>
      <c r="G570" s="104">
        <f t="shared" si="68"/>
        <v>0.58409999999999995</v>
      </c>
      <c r="H570" s="104">
        <f t="shared" si="69"/>
        <v>-0.58409999999999995</v>
      </c>
      <c r="I570" s="38">
        <f>'F4.2'!V93</f>
        <v>0</v>
      </c>
      <c r="J570" s="38">
        <f>'F4.2'!AU93</f>
        <v>0</v>
      </c>
      <c r="K570" s="104"/>
      <c r="L570" s="104"/>
      <c r="M570" s="104">
        <f t="shared" si="70"/>
        <v>0</v>
      </c>
      <c r="N570" s="197">
        <f t="shared" si="71"/>
        <v>-0.58409999999999995</v>
      </c>
    </row>
    <row r="571" spans="1:14" ht="18.75" outlineLevel="1" x14ac:dyDescent="0.25">
      <c r="A571" s="157" t="str">
        <f t="shared" si="73"/>
        <v>E6</v>
      </c>
      <c r="B571" s="158" t="str">
        <f t="shared" si="73"/>
        <v>Capital Spares</v>
      </c>
      <c r="C571" s="188">
        <f t="shared" si="73"/>
        <v>0</v>
      </c>
      <c r="D571" s="189" t="str">
        <f t="shared" si="73"/>
        <v>-</v>
      </c>
      <c r="E571" s="38">
        <f t="shared" si="73"/>
        <v>89.62</v>
      </c>
      <c r="F571" s="104">
        <f t="shared" si="67"/>
        <v>0</v>
      </c>
      <c r="G571" s="104">
        <f t="shared" si="68"/>
        <v>0</v>
      </c>
      <c r="H571" s="104">
        <f t="shared" si="69"/>
        <v>0</v>
      </c>
      <c r="I571" s="38">
        <f>'F4.2'!V94</f>
        <v>0</v>
      </c>
      <c r="J571" s="38">
        <f>'F4.2'!AU94</f>
        <v>0</v>
      </c>
      <c r="K571" s="104"/>
      <c r="L571" s="104"/>
      <c r="M571" s="104">
        <f t="shared" si="70"/>
        <v>0</v>
      </c>
      <c r="N571" s="197">
        <f t="shared" si="71"/>
        <v>0</v>
      </c>
    </row>
    <row r="572" spans="1:14" ht="47.25" outlineLevel="1" x14ac:dyDescent="0.25">
      <c r="A572" s="122">
        <f t="shared" si="73"/>
        <v>0</v>
      </c>
      <c r="B572" s="141" t="str">
        <f t="shared" si="73"/>
        <v>Procurement of critical insurance spares for Turbine &amp; its critical auxiliaries for 3 x 660 MW, Koradi (4370001538 dtd. 18/06/2018 d.p. 21 Months)</v>
      </c>
      <c r="C572" s="188">
        <f t="shared" si="73"/>
        <v>0</v>
      </c>
      <c r="D572" s="189" t="str">
        <f t="shared" si="73"/>
        <v>-</v>
      </c>
      <c r="E572" s="38">
        <f t="shared" si="73"/>
        <v>89.62</v>
      </c>
      <c r="F572" s="104">
        <f t="shared" si="67"/>
        <v>89.623360000000005</v>
      </c>
      <c r="G572" s="104">
        <f t="shared" si="68"/>
        <v>88.736000000000004</v>
      </c>
      <c r="H572" s="104">
        <f t="shared" si="69"/>
        <v>0.88736000000000104</v>
      </c>
      <c r="I572" s="38">
        <f>'F4.2'!V95</f>
        <v>0</v>
      </c>
      <c r="J572" s="38">
        <f>'F4.2'!AU95</f>
        <v>0</v>
      </c>
      <c r="K572" s="104"/>
      <c r="L572" s="104"/>
      <c r="M572" s="104">
        <f t="shared" si="70"/>
        <v>0</v>
      </c>
      <c r="N572" s="197">
        <f t="shared" si="71"/>
        <v>0.88736000000000104</v>
      </c>
    </row>
    <row r="573" spans="1:14" ht="18.75" outlineLevel="1" x14ac:dyDescent="0.25">
      <c r="A573" s="157" t="str">
        <f t="shared" si="73"/>
        <v>E7</v>
      </c>
      <c r="B573" s="158" t="str">
        <f t="shared" si="73"/>
        <v>Additional Capitalization</v>
      </c>
      <c r="C573" s="188">
        <f t="shared" si="73"/>
        <v>0</v>
      </c>
      <c r="D573" s="189" t="str">
        <f t="shared" si="73"/>
        <v>-</v>
      </c>
      <c r="E573" s="38">
        <f t="shared" si="73"/>
        <v>57.879999999999995</v>
      </c>
      <c r="F573" s="104">
        <f t="shared" si="67"/>
        <v>0</v>
      </c>
      <c r="G573" s="104">
        <f t="shared" si="68"/>
        <v>0</v>
      </c>
      <c r="H573" s="104">
        <f t="shared" si="69"/>
        <v>0</v>
      </c>
      <c r="I573" s="38">
        <f>'F4.2'!V96</f>
        <v>0</v>
      </c>
      <c r="J573" s="38">
        <f>'F4.2'!AU96</f>
        <v>0</v>
      </c>
      <c r="K573" s="104"/>
      <c r="L573" s="104"/>
      <c r="M573" s="104">
        <f t="shared" si="70"/>
        <v>0</v>
      </c>
      <c r="N573" s="197">
        <f t="shared" si="71"/>
        <v>0</v>
      </c>
    </row>
    <row r="574" spans="1:14" ht="47.25" outlineLevel="1" x14ac:dyDescent="0.25">
      <c r="A574" s="122" t="str">
        <f t="shared" si="73"/>
        <v>i</v>
      </c>
      <c r="B574" s="141" t="str">
        <f t="shared" si="73"/>
        <v>Contruction of various infrastructure such as roads etc and public amenities in the rehabilitated villages of
koradi and khasara</v>
      </c>
      <c r="C574" s="188">
        <f t="shared" si="73"/>
        <v>0</v>
      </c>
      <c r="D574" s="189" t="str">
        <f t="shared" si="73"/>
        <v>-</v>
      </c>
      <c r="E574" s="38">
        <f t="shared" si="73"/>
        <v>13.1</v>
      </c>
      <c r="F574" s="104">
        <f t="shared" si="67"/>
        <v>12.74</v>
      </c>
      <c r="G574" s="104">
        <f t="shared" si="68"/>
        <v>0</v>
      </c>
      <c r="H574" s="104">
        <f t="shared" si="69"/>
        <v>12.74</v>
      </c>
      <c r="I574" s="38">
        <f>'F4.2'!V97</f>
        <v>0</v>
      </c>
      <c r="J574" s="38">
        <f>'F4.2'!AU97</f>
        <v>0</v>
      </c>
      <c r="K574" s="104"/>
      <c r="L574" s="104"/>
      <c r="M574" s="104">
        <f t="shared" si="70"/>
        <v>0</v>
      </c>
      <c r="N574" s="197">
        <f t="shared" si="71"/>
        <v>12.74</v>
      </c>
    </row>
    <row r="575" spans="1:14" ht="15.75" outlineLevel="1" x14ac:dyDescent="0.25">
      <c r="A575" s="122" t="str">
        <f t="shared" ref="A575:E584" si="74">A98</f>
        <v>ii</v>
      </c>
      <c r="B575" s="141" t="str">
        <f t="shared" si="74"/>
        <v>Procurement of 7 nos of school buses</v>
      </c>
      <c r="C575" s="188">
        <f t="shared" si="74"/>
        <v>0</v>
      </c>
      <c r="D575" s="189" t="str">
        <f t="shared" si="74"/>
        <v>-</v>
      </c>
      <c r="E575" s="38">
        <f t="shared" si="74"/>
        <v>2</v>
      </c>
      <c r="F575" s="104">
        <f t="shared" si="67"/>
        <v>1.3109249999999999</v>
      </c>
      <c r="G575" s="104">
        <f t="shared" si="68"/>
        <v>1.3109249999999999</v>
      </c>
      <c r="H575" s="104">
        <f t="shared" si="69"/>
        <v>0</v>
      </c>
      <c r="I575" s="38">
        <f>'F4.2'!V98</f>
        <v>0</v>
      </c>
      <c r="J575" s="38">
        <f>'F4.2'!AU98</f>
        <v>0</v>
      </c>
      <c r="K575" s="104"/>
      <c r="L575" s="104"/>
      <c r="M575" s="104">
        <f t="shared" si="70"/>
        <v>0</v>
      </c>
      <c r="N575" s="197">
        <f t="shared" si="71"/>
        <v>0</v>
      </c>
    </row>
    <row r="576" spans="1:14" ht="31.5" outlineLevel="1" x14ac:dyDescent="0.25">
      <c r="A576" s="122" t="str">
        <f t="shared" si="74"/>
        <v>iii</v>
      </c>
      <c r="B576" s="141" t="str">
        <f t="shared" si="74"/>
        <v>Development of green belt &amp; fodder farm for fulfillment of environmental clearance of MoEF for Koradi 3x660MW</v>
      </c>
      <c r="C576" s="188">
        <f t="shared" si="74"/>
        <v>0</v>
      </c>
      <c r="D576" s="189" t="str">
        <f t="shared" si="74"/>
        <v>-</v>
      </c>
      <c r="E576" s="38">
        <f t="shared" si="74"/>
        <v>3.16</v>
      </c>
      <c r="F576" s="104">
        <f t="shared" si="67"/>
        <v>3.16</v>
      </c>
      <c r="G576" s="104">
        <f t="shared" si="68"/>
        <v>0</v>
      </c>
      <c r="H576" s="104">
        <f t="shared" si="69"/>
        <v>3.16</v>
      </c>
      <c r="I576" s="38">
        <f>'F4.2'!V99</f>
        <v>0</v>
      </c>
      <c r="J576" s="38">
        <f>'F4.2'!AU99</f>
        <v>0</v>
      </c>
      <c r="K576" s="104"/>
      <c r="L576" s="104"/>
      <c r="M576" s="104">
        <f t="shared" si="70"/>
        <v>0</v>
      </c>
      <c r="N576" s="197">
        <f t="shared" si="71"/>
        <v>3.16</v>
      </c>
    </row>
    <row r="577" spans="1:16" ht="47.25" outlineLevel="1" x14ac:dyDescent="0.25">
      <c r="A577" s="122" t="str">
        <f t="shared" si="74"/>
        <v>iv</v>
      </c>
      <c r="B577" s="141" t="str">
        <f t="shared" si="74"/>
        <v>Provision of Ground Hopper &amp; Short Conveyor Belt from Existing Stackyard 1 &amp; 2 ti existing Main Stream i.e. BCN 4A/4B of CHP 3x660 MW, KTPS, Koradi</v>
      </c>
      <c r="C577" s="188">
        <f t="shared" si="74"/>
        <v>0</v>
      </c>
      <c r="D577" s="189" t="str">
        <f t="shared" si="74"/>
        <v>-</v>
      </c>
      <c r="E577" s="38">
        <f t="shared" si="74"/>
        <v>4.3600000000000003</v>
      </c>
      <c r="F577" s="104">
        <f t="shared" si="67"/>
        <v>4.3554979999999999</v>
      </c>
      <c r="G577" s="104">
        <f t="shared" si="68"/>
        <v>4.3554979999999999</v>
      </c>
      <c r="H577" s="104">
        <f t="shared" si="69"/>
        <v>0</v>
      </c>
      <c r="I577" s="38">
        <f>'F4.2'!V100</f>
        <v>0</v>
      </c>
      <c r="J577" s="38">
        <f>'F4.2'!AU100</f>
        <v>0</v>
      </c>
      <c r="K577" s="104"/>
      <c r="L577" s="104"/>
      <c r="M577" s="104">
        <f t="shared" si="70"/>
        <v>0</v>
      </c>
      <c r="N577" s="197">
        <f t="shared" si="71"/>
        <v>0</v>
      </c>
    </row>
    <row r="578" spans="1:16" ht="47.25" outlineLevel="1" x14ac:dyDescent="0.25">
      <c r="A578" s="122" t="str">
        <f t="shared" si="74"/>
        <v>v</v>
      </c>
      <c r="B578" s="141" t="str">
        <f t="shared" si="74"/>
        <v>Provision of Ground Hopper &amp; Conveyor Belt for Conveying Unloaded Coal form Open Wagon Tippler in CHP of Koradi Unit 8, 9 &amp; 10.</v>
      </c>
      <c r="C578" s="188">
        <f t="shared" si="74"/>
        <v>0</v>
      </c>
      <c r="D578" s="189" t="str">
        <f t="shared" si="74"/>
        <v>-</v>
      </c>
      <c r="E578" s="38">
        <f t="shared" si="74"/>
        <v>4.7</v>
      </c>
      <c r="F578" s="104">
        <f t="shared" si="67"/>
        <v>0</v>
      </c>
      <c r="G578" s="104">
        <f t="shared" si="68"/>
        <v>0</v>
      </c>
      <c r="H578" s="104">
        <f t="shared" si="69"/>
        <v>0</v>
      </c>
      <c r="I578" s="38">
        <f>'F4.2'!V101</f>
        <v>0</v>
      </c>
      <c r="J578" s="38">
        <f>'F4.2'!AU101</f>
        <v>0</v>
      </c>
      <c r="K578" s="104"/>
      <c r="L578" s="104"/>
      <c r="M578" s="104">
        <f t="shared" si="70"/>
        <v>0</v>
      </c>
      <c r="N578" s="197">
        <f t="shared" si="71"/>
        <v>0</v>
      </c>
    </row>
    <row r="579" spans="1:16" ht="31.5" outlineLevel="1" x14ac:dyDescent="0.25">
      <c r="A579" s="122" t="str">
        <f t="shared" si="74"/>
        <v>vi</v>
      </c>
      <c r="B579" s="141" t="str">
        <f t="shared" si="74"/>
        <v>Provision of Additional Facility for Manual Unloading Track in CHP of Koradi Unit No. 8, 9 &amp; 10</v>
      </c>
      <c r="C579" s="188">
        <f t="shared" si="74"/>
        <v>0</v>
      </c>
      <c r="D579" s="189" t="str">
        <f t="shared" si="74"/>
        <v>-</v>
      </c>
      <c r="E579" s="38">
        <f t="shared" si="74"/>
        <v>5.25</v>
      </c>
      <c r="F579" s="104">
        <f t="shared" si="67"/>
        <v>0</v>
      </c>
      <c r="G579" s="104">
        <f t="shared" si="68"/>
        <v>0</v>
      </c>
      <c r="H579" s="104">
        <f t="shared" si="69"/>
        <v>0</v>
      </c>
      <c r="I579" s="38">
        <f>'F4.2'!V102</f>
        <v>0</v>
      </c>
      <c r="J579" s="38">
        <f>'F4.2'!AU102</f>
        <v>0</v>
      </c>
      <c r="K579" s="104"/>
      <c r="L579" s="104"/>
      <c r="M579" s="104">
        <f t="shared" si="70"/>
        <v>0</v>
      </c>
      <c r="N579" s="197">
        <f t="shared" si="71"/>
        <v>0</v>
      </c>
    </row>
    <row r="580" spans="1:16" ht="15.75" outlineLevel="1" x14ac:dyDescent="0.25">
      <c r="A580" s="122" t="str">
        <f t="shared" si="74"/>
        <v>vii</v>
      </c>
      <c r="B580" s="141" t="str">
        <f t="shared" si="74"/>
        <v>Construction  of drains</v>
      </c>
      <c r="C580" s="188">
        <f t="shared" si="74"/>
        <v>0</v>
      </c>
      <c r="D580" s="189" t="str">
        <f t="shared" si="74"/>
        <v>-</v>
      </c>
      <c r="E580" s="38">
        <f t="shared" si="74"/>
        <v>4.3099999999999996</v>
      </c>
      <c r="F580" s="104">
        <f t="shared" si="67"/>
        <v>2.7926533139999998</v>
      </c>
      <c r="G580" s="104">
        <f t="shared" si="68"/>
        <v>0</v>
      </c>
      <c r="H580" s="104">
        <f t="shared" si="69"/>
        <v>2.7926533139999998</v>
      </c>
      <c r="I580" s="38">
        <f>'F4.2'!V103</f>
        <v>0</v>
      </c>
      <c r="J580" s="38">
        <f>'F4.2'!AU103</f>
        <v>0</v>
      </c>
      <c r="K580" s="104"/>
      <c r="L580" s="104"/>
      <c r="M580" s="104">
        <f t="shared" si="70"/>
        <v>0</v>
      </c>
      <c r="N580" s="197">
        <f t="shared" si="71"/>
        <v>2.7926533139999998</v>
      </c>
    </row>
    <row r="581" spans="1:16" ht="47.25" outlineLevel="1" x14ac:dyDescent="0.25">
      <c r="A581" s="122" t="str">
        <f t="shared" si="74"/>
        <v>viii</v>
      </c>
      <c r="B581" s="141" t="str">
        <f t="shared" si="74"/>
        <v>Supply erection commissioning of medium voltage variable frequency drive for conveyors BCN 6A,6B,7A,7B in CHP 3x660MW</v>
      </c>
      <c r="C581" s="188">
        <f t="shared" si="74"/>
        <v>0</v>
      </c>
      <c r="D581" s="189" t="str">
        <f t="shared" si="74"/>
        <v>-</v>
      </c>
      <c r="E581" s="38">
        <f t="shared" si="74"/>
        <v>17</v>
      </c>
      <c r="F581" s="104">
        <f t="shared" ref="F581:F612" si="75">F104+I104</f>
        <v>16.985863999999999</v>
      </c>
      <c r="G581" s="104">
        <f t="shared" ref="G581:G612" si="76">G104+M104</f>
        <v>16.985863999999999</v>
      </c>
      <c r="H581" s="104">
        <f t="shared" si="69"/>
        <v>0</v>
      </c>
      <c r="I581" s="38">
        <f>'F4.2'!V104</f>
        <v>0</v>
      </c>
      <c r="J581" s="38">
        <f>'F4.2'!AU104</f>
        <v>0</v>
      </c>
      <c r="K581" s="104"/>
      <c r="L581" s="104"/>
      <c r="M581" s="104">
        <f t="shared" si="70"/>
        <v>0</v>
      </c>
      <c r="N581" s="197">
        <f t="shared" si="71"/>
        <v>0</v>
      </c>
    </row>
    <row r="582" spans="1:16" ht="31.5" outlineLevel="1" x14ac:dyDescent="0.25">
      <c r="A582" s="122" t="str">
        <f t="shared" si="74"/>
        <v>ix</v>
      </c>
      <c r="B582" s="141" t="str">
        <f t="shared" si="74"/>
        <v>Supply, Installation &amp; commissioning of 3D level sensors for first two ESP field hoppers</v>
      </c>
      <c r="C582" s="188">
        <f t="shared" si="74"/>
        <v>0</v>
      </c>
      <c r="D582" s="189" t="str">
        <f t="shared" si="74"/>
        <v>-</v>
      </c>
      <c r="E582" s="38">
        <f t="shared" si="74"/>
        <v>4</v>
      </c>
      <c r="F582" s="104">
        <f t="shared" si="75"/>
        <v>0</v>
      </c>
      <c r="G582" s="104">
        <f t="shared" si="76"/>
        <v>0</v>
      </c>
      <c r="H582" s="104">
        <f t="shared" si="69"/>
        <v>0</v>
      </c>
      <c r="I582" s="38">
        <f>'F4.2'!V105</f>
        <v>0</v>
      </c>
      <c r="J582" s="38">
        <f>'F4.2'!AU105</f>
        <v>0</v>
      </c>
      <c r="K582" s="104"/>
      <c r="L582" s="104"/>
      <c r="M582" s="104">
        <f t="shared" si="70"/>
        <v>0</v>
      </c>
      <c r="N582" s="197">
        <f t="shared" si="71"/>
        <v>0</v>
      </c>
    </row>
    <row r="583" spans="1:16" ht="168.75" outlineLevel="1" x14ac:dyDescent="0.25">
      <c r="A583" s="164" t="str">
        <f t="shared" si="74"/>
        <v>F</v>
      </c>
      <c r="B583" s="165" t="str">
        <f t="shared" si="74"/>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583" s="188">
        <f t="shared" si="74"/>
        <v>0</v>
      </c>
      <c r="D583" s="189" t="str">
        <f t="shared" si="74"/>
        <v>-</v>
      </c>
      <c r="E583" s="38">
        <f t="shared" si="74"/>
        <v>86.914035400000003</v>
      </c>
      <c r="F583" s="104">
        <f t="shared" si="75"/>
        <v>88.050000000000011</v>
      </c>
      <c r="G583" s="104">
        <f t="shared" si="76"/>
        <v>92.658030400000001</v>
      </c>
      <c r="H583" s="104">
        <f t="shared" si="69"/>
        <v>-4.6080303999999899</v>
      </c>
      <c r="I583" s="38">
        <f>'F4.2'!V106</f>
        <v>0.63298149400000003</v>
      </c>
      <c r="J583" s="38">
        <f>'F4.2'!AU106</f>
        <v>0.63298149400000003</v>
      </c>
      <c r="K583" s="104"/>
      <c r="L583" s="104"/>
      <c r="M583" s="104">
        <f t="shared" si="70"/>
        <v>0.63298149400000003</v>
      </c>
      <c r="N583" s="197">
        <f t="shared" si="71"/>
        <v>-4.6080303999999899</v>
      </c>
    </row>
    <row r="584" spans="1:16" ht="18.75" outlineLevel="1" x14ac:dyDescent="0.25">
      <c r="A584" s="164" t="str">
        <f t="shared" si="74"/>
        <v>G</v>
      </c>
      <c r="B584" s="165" t="str">
        <f t="shared" si="74"/>
        <v>Discharge of UDL</v>
      </c>
      <c r="C584" s="188">
        <f t="shared" si="74"/>
        <v>0</v>
      </c>
      <c r="D584" s="189" t="str">
        <f t="shared" si="74"/>
        <v>-</v>
      </c>
      <c r="E584" s="38">
        <f t="shared" si="74"/>
        <v>0</v>
      </c>
      <c r="F584" s="104">
        <f t="shared" si="75"/>
        <v>111.97000000000001</v>
      </c>
      <c r="G584" s="104">
        <f t="shared" si="76"/>
        <v>111.48</v>
      </c>
      <c r="H584" s="104">
        <f t="shared" si="69"/>
        <v>0.49000000000000909</v>
      </c>
      <c r="I584" s="38">
        <f>'F4.2'!V107</f>
        <v>0</v>
      </c>
      <c r="J584" s="38">
        <f>'F4.2'!AU107</f>
        <v>0</v>
      </c>
      <c r="K584" s="104"/>
      <c r="L584" s="104"/>
      <c r="M584" s="104">
        <f t="shared" si="70"/>
        <v>0</v>
      </c>
      <c r="N584" s="197">
        <f t="shared" si="71"/>
        <v>0.49000000000000909</v>
      </c>
    </row>
    <row r="585" spans="1:16" ht="37.5" outlineLevel="1" x14ac:dyDescent="0.25">
      <c r="A585" s="164" t="str">
        <f t="shared" ref="A585:E594" si="77">A108</f>
        <v>H</v>
      </c>
      <c r="B585" s="165" t="str">
        <f t="shared" si="77"/>
        <v>Asset Addition due to change in classification of inventory</v>
      </c>
      <c r="C585" s="188">
        <f t="shared" si="77"/>
        <v>0</v>
      </c>
      <c r="D585" s="189" t="str">
        <f t="shared" si="77"/>
        <v>-</v>
      </c>
      <c r="E585" s="38">
        <f t="shared" si="77"/>
        <v>0</v>
      </c>
      <c r="F585" s="104">
        <f t="shared" si="75"/>
        <v>21.750271997999999</v>
      </c>
      <c r="G585" s="104">
        <f t="shared" si="76"/>
        <v>0</v>
      </c>
      <c r="H585" s="104">
        <f t="shared" si="69"/>
        <v>21.750271997999999</v>
      </c>
      <c r="I585" s="38">
        <f>'F4.2'!V108</f>
        <v>0</v>
      </c>
      <c r="J585" s="38">
        <f>'F4.2'!AU108</f>
        <v>0</v>
      </c>
      <c r="K585" s="104"/>
      <c r="L585" s="104"/>
      <c r="M585" s="104">
        <f t="shared" si="70"/>
        <v>0</v>
      </c>
      <c r="N585" s="197">
        <f t="shared" si="71"/>
        <v>21.750271997999999</v>
      </c>
    </row>
    <row r="586" spans="1:16" ht="37.5" outlineLevel="1" x14ac:dyDescent="0.25">
      <c r="A586" s="164" t="str">
        <f t="shared" si="77"/>
        <v>I</v>
      </c>
      <c r="B586" s="165" t="str">
        <f t="shared" si="77"/>
        <v>Medical Oxygen Gr&amp;Cyl Ozonization Plant (Covid Related Work)</v>
      </c>
      <c r="C586" s="188">
        <f t="shared" si="77"/>
        <v>0</v>
      </c>
      <c r="D586" s="189" t="str">
        <f t="shared" si="77"/>
        <v>-</v>
      </c>
      <c r="E586" s="38">
        <f t="shared" si="77"/>
        <v>0</v>
      </c>
      <c r="F586" s="104">
        <f t="shared" si="75"/>
        <v>11.4034</v>
      </c>
      <c r="G586" s="104">
        <f t="shared" si="76"/>
        <v>9.6702093829999995</v>
      </c>
      <c r="H586" s="104">
        <f t="shared" si="69"/>
        <v>1.733190617</v>
      </c>
      <c r="I586" s="38">
        <f>'F4.2'!V109</f>
        <v>0</v>
      </c>
      <c r="J586" s="38">
        <f>'F4.2'!AU109</f>
        <v>0</v>
      </c>
      <c r="K586" s="104"/>
      <c r="L586" s="104"/>
      <c r="M586" s="104">
        <f t="shared" si="70"/>
        <v>0</v>
      </c>
      <c r="N586" s="197">
        <f t="shared" si="71"/>
        <v>1.733190617</v>
      </c>
    </row>
    <row r="587" spans="1:16" ht="21" outlineLevel="1" x14ac:dyDescent="0.25">
      <c r="A587" s="88">
        <f t="shared" si="77"/>
        <v>0</v>
      </c>
      <c r="B587" s="118" t="str">
        <f t="shared" si="77"/>
        <v>B) DPR Schemes</v>
      </c>
      <c r="C587" s="188">
        <f t="shared" si="77"/>
        <v>0</v>
      </c>
      <c r="D587" s="189" t="str">
        <f t="shared" si="77"/>
        <v>-</v>
      </c>
      <c r="E587" s="38">
        <f t="shared" si="77"/>
        <v>0</v>
      </c>
      <c r="F587" s="104">
        <f t="shared" si="75"/>
        <v>0</v>
      </c>
      <c r="G587" s="104">
        <f t="shared" si="76"/>
        <v>0</v>
      </c>
      <c r="H587" s="104">
        <f t="shared" si="69"/>
        <v>0</v>
      </c>
      <c r="I587" s="38">
        <f>'F4.2'!V110</f>
        <v>0</v>
      </c>
      <c r="J587" s="38">
        <f>'F4.2'!AU110</f>
        <v>0</v>
      </c>
      <c r="K587" s="104"/>
      <c r="L587" s="104"/>
      <c r="M587" s="104">
        <f t="shared" si="70"/>
        <v>0</v>
      </c>
      <c r="N587" s="197">
        <f t="shared" si="71"/>
        <v>0</v>
      </c>
    </row>
    <row r="588" spans="1:16" ht="15.75" outlineLevel="1" x14ac:dyDescent="0.25">
      <c r="A588" s="89">
        <f t="shared" si="77"/>
        <v>0</v>
      </c>
      <c r="B588" s="121" t="str">
        <f t="shared" si="77"/>
        <v>(i) Submitted to MERC</v>
      </c>
      <c r="C588" s="188">
        <f t="shared" si="77"/>
        <v>0</v>
      </c>
      <c r="D588" s="189" t="str">
        <f t="shared" si="77"/>
        <v>-</v>
      </c>
      <c r="E588" s="38">
        <f t="shared" si="77"/>
        <v>0</v>
      </c>
      <c r="F588" s="104">
        <f t="shared" si="75"/>
        <v>0</v>
      </c>
      <c r="G588" s="104">
        <f t="shared" si="76"/>
        <v>0</v>
      </c>
      <c r="H588" s="104">
        <f t="shared" si="69"/>
        <v>0</v>
      </c>
      <c r="I588" s="38">
        <f>'F4.2'!V111</f>
        <v>0</v>
      </c>
      <c r="J588" s="38">
        <f>'F4.2'!AU111</f>
        <v>0</v>
      </c>
      <c r="K588" s="104"/>
      <c r="L588" s="104"/>
      <c r="M588" s="104">
        <f t="shared" si="70"/>
        <v>0</v>
      </c>
      <c r="N588" s="197">
        <f t="shared" si="71"/>
        <v>0</v>
      </c>
    </row>
    <row r="589" spans="1:16" ht="31.5" outlineLevel="1" x14ac:dyDescent="0.25">
      <c r="A589" s="66">
        <f t="shared" si="77"/>
        <v>9</v>
      </c>
      <c r="B589" s="134" t="str">
        <f t="shared" si="77"/>
        <v>Flue Gas Desulphurization FGD is for Unit 8, 9, 10 of 3x660MW Koradi TPS</v>
      </c>
      <c r="C589" s="188" t="str">
        <f t="shared" si="77"/>
        <v>MERC/CAPEX/FY 2020-21/WFH/SBR/05</v>
      </c>
      <c r="D589" s="189">
        <f t="shared" si="77"/>
        <v>43982</v>
      </c>
      <c r="E589" s="38">
        <f t="shared" si="77"/>
        <v>940.00000000000011</v>
      </c>
      <c r="F589" s="104">
        <f t="shared" si="75"/>
        <v>0</v>
      </c>
      <c r="G589" s="104">
        <f t="shared" si="76"/>
        <v>0</v>
      </c>
      <c r="H589" s="104">
        <f t="shared" si="69"/>
        <v>0</v>
      </c>
      <c r="I589" s="38">
        <f>'F4.2'!V112</f>
        <v>0</v>
      </c>
      <c r="J589" s="38">
        <f>'F4.2'!AU112</f>
        <v>0</v>
      </c>
      <c r="K589" s="104"/>
      <c r="L589" s="104"/>
      <c r="M589" s="104">
        <f t="shared" si="70"/>
        <v>0</v>
      </c>
      <c r="N589" s="197">
        <f t="shared" si="71"/>
        <v>0</v>
      </c>
      <c r="O589" s="202">
        <f t="shared" ref="O589:O613" si="78">MAX(0,IF(M589=0,0,IF(G589+M589&lt;E589,M589,E589-G589)))</f>
        <v>0</v>
      </c>
      <c r="P589" s="203">
        <f t="shared" ref="P589:P613" si="79">M589-O589</f>
        <v>0</v>
      </c>
    </row>
    <row r="590" spans="1:16" ht="31.5" outlineLevel="1" x14ac:dyDescent="0.25">
      <c r="A590" s="98">
        <f t="shared" si="77"/>
        <v>9.1</v>
      </c>
      <c r="B590" s="99" t="str">
        <f t="shared" si="77"/>
        <v>Flue Gas Desulphurization is for Unit 8, 9, 10 of 3x660MW Koradi TPS</v>
      </c>
      <c r="C590" s="188" t="str">
        <f t="shared" si="77"/>
        <v>MERC/CAPEX/FY 2020-21/WFH/SBR/05</v>
      </c>
      <c r="D590" s="189">
        <f t="shared" si="77"/>
        <v>43982</v>
      </c>
      <c r="E590" s="38">
        <f t="shared" si="77"/>
        <v>847.78000000000009</v>
      </c>
      <c r="F590" s="104">
        <f t="shared" si="75"/>
        <v>0</v>
      </c>
      <c r="G590" s="104">
        <f t="shared" si="76"/>
        <v>0</v>
      </c>
      <c r="H590" s="104">
        <f t="shared" si="69"/>
        <v>0</v>
      </c>
      <c r="I590" s="38">
        <f>'F4.2'!V113</f>
        <v>0</v>
      </c>
      <c r="J590" s="38">
        <f>'F4.2'!AU113</f>
        <v>0</v>
      </c>
      <c r="K590" s="104"/>
      <c r="L590" s="104"/>
      <c r="M590" s="104">
        <f t="shared" si="70"/>
        <v>0</v>
      </c>
      <c r="N590" s="197">
        <f t="shared" si="71"/>
        <v>0</v>
      </c>
      <c r="O590" s="202">
        <f t="shared" si="78"/>
        <v>0</v>
      </c>
      <c r="P590" s="203">
        <f t="shared" si="79"/>
        <v>0</v>
      </c>
    </row>
    <row r="591" spans="1:16" ht="30" outlineLevel="1" x14ac:dyDescent="0.25">
      <c r="A591" s="98">
        <f t="shared" si="77"/>
        <v>0</v>
      </c>
      <c r="B591" s="99" t="str">
        <f t="shared" si="77"/>
        <v>IDC</v>
      </c>
      <c r="C591" s="188" t="str">
        <f t="shared" si="77"/>
        <v>MERC/CAPEX/FY 2020-21/WFH/SBR/05</v>
      </c>
      <c r="D591" s="189">
        <f t="shared" si="77"/>
        <v>43982</v>
      </c>
      <c r="E591" s="38">
        <f t="shared" si="77"/>
        <v>92.22</v>
      </c>
      <c r="F591" s="104">
        <f t="shared" si="75"/>
        <v>0</v>
      </c>
      <c r="G591" s="104">
        <f t="shared" si="76"/>
        <v>0</v>
      </c>
      <c r="H591" s="104">
        <f t="shared" si="69"/>
        <v>0</v>
      </c>
      <c r="I591" s="38">
        <f>'F4.2'!V114</f>
        <v>0</v>
      </c>
      <c r="J591" s="38">
        <f>'F4.2'!AU114</f>
        <v>0</v>
      </c>
      <c r="K591" s="104"/>
      <c r="L591" s="104"/>
      <c r="M591" s="104">
        <f t="shared" si="70"/>
        <v>0</v>
      </c>
      <c r="N591" s="197">
        <f t="shared" si="71"/>
        <v>0</v>
      </c>
      <c r="O591" s="202">
        <f t="shared" si="78"/>
        <v>0</v>
      </c>
      <c r="P591" s="203">
        <f t="shared" si="79"/>
        <v>0</v>
      </c>
    </row>
    <row r="592" spans="1:16" ht="31.5" outlineLevel="1" x14ac:dyDescent="0.25">
      <c r="A592" s="66" t="str">
        <f t="shared" si="77"/>
        <v>HO DPR 13</v>
      </c>
      <c r="B592" s="134" t="str">
        <f t="shared" si="77"/>
        <v>Construction of new admin building at Vidyut Bhavan, Katol Road, Nagpur</v>
      </c>
      <c r="C592" s="188" t="str">
        <f t="shared" si="77"/>
        <v>MERC/Capex/2021-2022/MSPGCL/063</v>
      </c>
      <c r="D592" s="189">
        <f t="shared" si="77"/>
        <v>44610</v>
      </c>
      <c r="E592" s="38">
        <f t="shared" si="77"/>
        <v>57</v>
      </c>
      <c r="F592" s="104">
        <f t="shared" si="75"/>
        <v>0</v>
      </c>
      <c r="G592" s="104">
        <f t="shared" si="76"/>
        <v>0</v>
      </c>
      <c r="H592" s="104">
        <f t="shared" si="69"/>
        <v>0</v>
      </c>
      <c r="I592" s="38">
        <f>'F4.2'!V115</f>
        <v>0</v>
      </c>
      <c r="J592" s="38">
        <f>'F4.2'!AU115</f>
        <v>0</v>
      </c>
      <c r="K592" s="104"/>
      <c r="L592" s="104"/>
      <c r="M592" s="104">
        <f t="shared" si="70"/>
        <v>0</v>
      </c>
      <c r="N592" s="197">
        <f t="shared" si="71"/>
        <v>0</v>
      </c>
      <c r="O592" s="202">
        <f t="shared" si="78"/>
        <v>0</v>
      </c>
      <c r="P592" s="203">
        <f t="shared" si="79"/>
        <v>0</v>
      </c>
    </row>
    <row r="593" spans="1:16" ht="47.25" outlineLevel="1" x14ac:dyDescent="0.25">
      <c r="A593" s="98" t="str">
        <f t="shared" si="77"/>
        <v>HO DPR 13.1</v>
      </c>
      <c r="B593" s="99" t="str">
        <f t="shared" si="77"/>
        <v>Construction of new admin building at Vidyut Bhavan, Katol Road, Nagpur</v>
      </c>
      <c r="C593" s="188">
        <f t="shared" si="77"/>
        <v>0</v>
      </c>
      <c r="D593" s="189">
        <f t="shared" si="77"/>
        <v>44610</v>
      </c>
      <c r="E593" s="38">
        <f t="shared" si="77"/>
        <v>54.24</v>
      </c>
      <c r="F593" s="104">
        <f t="shared" si="75"/>
        <v>0</v>
      </c>
      <c r="G593" s="104">
        <f t="shared" si="76"/>
        <v>0</v>
      </c>
      <c r="H593" s="104">
        <f t="shared" si="69"/>
        <v>0</v>
      </c>
      <c r="I593" s="38">
        <f>'F4.2'!V116</f>
        <v>0</v>
      </c>
      <c r="J593" s="38">
        <f>'F4.2'!AU116</f>
        <v>0</v>
      </c>
      <c r="K593" s="104"/>
      <c r="L593" s="104"/>
      <c r="M593" s="104">
        <f t="shared" si="70"/>
        <v>0</v>
      </c>
      <c r="N593" s="197">
        <f t="shared" si="71"/>
        <v>0</v>
      </c>
      <c r="O593" s="202">
        <f t="shared" si="78"/>
        <v>0</v>
      </c>
      <c r="P593" s="203">
        <f t="shared" si="79"/>
        <v>0</v>
      </c>
    </row>
    <row r="594" spans="1:16" ht="15.75" outlineLevel="1" x14ac:dyDescent="0.25">
      <c r="A594" s="98">
        <f t="shared" si="77"/>
        <v>0</v>
      </c>
      <c r="B594" s="99" t="str">
        <f t="shared" si="77"/>
        <v>IDC</v>
      </c>
      <c r="C594" s="188">
        <f t="shared" si="77"/>
        <v>0</v>
      </c>
      <c r="D594" s="189">
        <f t="shared" si="77"/>
        <v>44610</v>
      </c>
      <c r="E594" s="38">
        <f t="shared" si="77"/>
        <v>2.76</v>
      </c>
      <c r="F594" s="104">
        <f t="shared" si="75"/>
        <v>0</v>
      </c>
      <c r="G594" s="104">
        <f t="shared" si="76"/>
        <v>0</v>
      </c>
      <c r="H594" s="104">
        <f t="shared" si="69"/>
        <v>0</v>
      </c>
      <c r="I594" s="38">
        <f>'F4.2'!V117</f>
        <v>0</v>
      </c>
      <c r="J594" s="38">
        <f>'F4.2'!AU117</f>
        <v>0</v>
      </c>
      <c r="K594" s="104"/>
      <c r="L594" s="104"/>
      <c r="M594" s="104">
        <f t="shared" si="70"/>
        <v>0</v>
      </c>
      <c r="N594" s="197">
        <f t="shared" si="71"/>
        <v>0</v>
      </c>
      <c r="O594" s="202">
        <f t="shared" si="78"/>
        <v>0</v>
      </c>
      <c r="P594" s="203">
        <f t="shared" si="79"/>
        <v>0</v>
      </c>
    </row>
    <row r="595" spans="1:16" ht="31.5" outlineLevel="1" x14ac:dyDescent="0.25">
      <c r="A595" s="66">
        <f t="shared" ref="A595:E604" si="80">A118</f>
        <v>18</v>
      </c>
      <c r="B595" s="134" t="str">
        <f t="shared" si="80"/>
        <v>Improvement in Regenerative Air Pre-heater Performance at Unit # 9 of 3x660 MW, Koradi TPS</v>
      </c>
      <c r="C595" s="188" t="str">
        <f t="shared" si="80"/>
        <v>MERC/CAPEX/2022-2023/0469</v>
      </c>
      <c r="D595" s="189">
        <f t="shared" si="80"/>
        <v>44840</v>
      </c>
      <c r="E595" s="38">
        <f t="shared" si="80"/>
        <v>15.869</v>
      </c>
      <c r="F595" s="104">
        <f t="shared" si="75"/>
        <v>0</v>
      </c>
      <c r="G595" s="104">
        <f t="shared" si="76"/>
        <v>0</v>
      </c>
      <c r="H595" s="104">
        <f t="shared" si="69"/>
        <v>0</v>
      </c>
      <c r="I595" s="38">
        <f>'F4.2'!V118</f>
        <v>0</v>
      </c>
      <c r="J595" s="38">
        <f>'F4.2'!AU118</f>
        <v>0</v>
      </c>
      <c r="K595" s="104"/>
      <c r="L595" s="104"/>
      <c r="M595" s="104">
        <f t="shared" si="70"/>
        <v>0</v>
      </c>
      <c r="N595" s="197">
        <f t="shared" si="71"/>
        <v>0</v>
      </c>
      <c r="O595" s="202">
        <f t="shared" si="78"/>
        <v>0</v>
      </c>
      <c r="P595" s="203">
        <f t="shared" si="79"/>
        <v>0</v>
      </c>
    </row>
    <row r="596" spans="1:16" ht="31.5" outlineLevel="1" x14ac:dyDescent="0.25">
      <c r="A596" s="98">
        <f t="shared" si="80"/>
        <v>18.100000000000001</v>
      </c>
      <c r="B596" s="99" t="str">
        <f t="shared" si="80"/>
        <v>Procurement of heating elements for RAPH installed in Unit 9 (660MW) at KTPS Koradi THROUGH LIMITED TENDER</v>
      </c>
      <c r="C596" s="188" t="str">
        <f t="shared" si="80"/>
        <v>MERC/CAPEX/2022-2023/0469</v>
      </c>
      <c r="D596" s="189">
        <f t="shared" si="80"/>
        <v>44840</v>
      </c>
      <c r="E596" s="38">
        <f t="shared" si="80"/>
        <v>15.33</v>
      </c>
      <c r="F596" s="104">
        <f t="shared" si="75"/>
        <v>11.8</v>
      </c>
      <c r="G596" s="104">
        <f t="shared" si="76"/>
        <v>11.8</v>
      </c>
      <c r="H596" s="104">
        <f t="shared" si="69"/>
        <v>0</v>
      </c>
      <c r="I596" s="38">
        <f>'F4.2'!V119</f>
        <v>0</v>
      </c>
      <c r="J596" s="38">
        <f>'F4.2'!AU119</f>
        <v>0</v>
      </c>
      <c r="K596" s="104"/>
      <c r="L596" s="104"/>
      <c r="M596" s="104">
        <f t="shared" si="70"/>
        <v>0</v>
      </c>
      <c r="N596" s="197">
        <f t="shared" si="71"/>
        <v>0</v>
      </c>
      <c r="O596" s="202">
        <f t="shared" si="78"/>
        <v>0</v>
      </c>
      <c r="P596" s="203">
        <f t="shared" si="79"/>
        <v>0</v>
      </c>
    </row>
    <row r="597" spans="1:16" ht="31.5" outlineLevel="1" x14ac:dyDescent="0.25">
      <c r="A597" s="98">
        <f t="shared" si="80"/>
        <v>18.2</v>
      </c>
      <c r="B597" s="99" t="str">
        <f t="shared" si="80"/>
        <v xml:space="preserve">Replacement of heating elements for RAPH installed in Unit 9 (660MW) at KTPS Koradi </v>
      </c>
      <c r="C597" s="188" t="str">
        <f t="shared" si="80"/>
        <v>MERC/CAPEX/2022-2023/0469</v>
      </c>
      <c r="D597" s="189">
        <f t="shared" si="80"/>
        <v>44840</v>
      </c>
      <c r="E597" s="38">
        <f t="shared" si="80"/>
        <v>0.34899999999999998</v>
      </c>
      <c r="F597" s="104">
        <f t="shared" si="75"/>
        <v>0.37</v>
      </c>
      <c r="G597" s="104">
        <f t="shared" si="76"/>
        <v>0.37</v>
      </c>
      <c r="H597" s="104">
        <f t="shared" si="69"/>
        <v>0</v>
      </c>
      <c r="I597" s="38">
        <f>'F4.2'!V120</f>
        <v>0</v>
      </c>
      <c r="J597" s="38">
        <f>'F4.2'!AU120</f>
        <v>0</v>
      </c>
      <c r="K597" s="104"/>
      <c r="L597" s="104"/>
      <c r="M597" s="104">
        <f t="shared" si="70"/>
        <v>0</v>
      </c>
      <c r="N597" s="197">
        <f t="shared" si="71"/>
        <v>0</v>
      </c>
      <c r="O597" s="202">
        <f t="shared" si="78"/>
        <v>0</v>
      </c>
      <c r="P597" s="203">
        <f t="shared" si="79"/>
        <v>0</v>
      </c>
    </row>
    <row r="598" spans="1:16" ht="15.75" outlineLevel="1" x14ac:dyDescent="0.25">
      <c r="A598" s="98">
        <f t="shared" si="80"/>
        <v>0</v>
      </c>
      <c r="B598" s="99" t="str">
        <f t="shared" si="80"/>
        <v>IDC</v>
      </c>
      <c r="C598" s="188" t="str">
        <f t="shared" si="80"/>
        <v>MERC/CAPEX/2022-2023/0469</v>
      </c>
      <c r="D598" s="189">
        <f t="shared" si="80"/>
        <v>44840</v>
      </c>
      <c r="E598" s="38">
        <f t="shared" si="80"/>
        <v>0.19</v>
      </c>
      <c r="F598" s="104">
        <f t="shared" si="75"/>
        <v>0</v>
      </c>
      <c r="G598" s="104">
        <f t="shared" si="76"/>
        <v>0</v>
      </c>
      <c r="H598" s="104">
        <f t="shared" si="69"/>
        <v>0</v>
      </c>
      <c r="I598" s="38">
        <f>'F4.2'!V121</f>
        <v>0</v>
      </c>
      <c r="J598" s="38">
        <f>'F4.2'!AU121</f>
        <v>0</v>
      </c>
      <c r="K598" s="104"/>
      <c r="L598" s="104"/>
      <c r="M598" s="104">
        <f t="shared" si="70"/>
        <v>0</v>
      </c>
      <c r="N598" s="197">
        <f t="shared" si="71"/>
        <v>0</v>
      </c>
      <c r="O598" s="202">
        <f t="shared" si="78"/>
        <v>0</v>
      </c>
      <c r="P598" s="203">
        <f t="shared" si="79"/>
        <v>0</v>
      </c>
    </row>
    <row r="599" spans="1:16" ht="47.25" outlineLevel="1" x14ac:dyDescent="0.25">
      <c r="A599" s="174">
        <f t="shared" si="80"/>
        <v>19</v>
      </c>
      <c r="B599" s="175" t="str">
        <f t="shared" si="80"/>
        <v>CHP Improvement (7 Nos) Schemes &amp; Procurement of Bulldozers, Wheel Loaders and Hydraulic Cranes at CHP 3X660MW, KTPS, Koradi</v>
      </c>
      <c r="C599" s="188" t="str">
        <f t="shared" si="80"/>
        <v>MERC/CAPEX/MSPGCL/2024-25/0252</v>
      </c>
      <c r="D599" s="189">
        <f t="shared" si="80"/>
        <v>45400</v>
      </c>
      <c r="E599" s="38">
        <f t="shared" si="80"/>
        <v>38.869999999999997</v>
      </c>
      <c r="F599" s="104">
        <f t="shared" si="75"/>
        <v>0</v>
      </c>
      <c r="G599" s="104">
        <f t="shared" si="76"/>
        <v>0</v>
      </c>
      <c r="H599" s="104">
        <f t="shared" si="69"/>
        <v>0</v>
      </c>
      <c r="I599" s="38">
        <f>'F4.2'!V122</f>
        <v>0</v>
      </c>
      <c r="J599" s="38">
        <f>'F4.2'!AU122</f>
        <v>0</v>
      </c>
      <c r="K599" s="104"/>
      <c r="L599" s="104"/>
      <c r="M599" s="104">
        <f t="shared" si="70"/>
        <v>0</v>
      </c>
      <c r="N599" s="197">
        <f t="shared" si="71"/>
        <v>0</v>
      </c>
      <c r="O599" s="202">
        <f t="shared" si="78"/>
        <v>0</v>
      </c>
      <c r="P599" s="203">
        <f t="shared" si="79"/>
        <v>0</v>
      </c>
    </row>
    <row r="600" spans="1:16" ht="31.5" outlineLevel="1" x14ac:dyDescent="0.25">
      <c r="A600" s="98">
        <f t="shared" si="80"/>
        <v>19.100000000000001</v>
      </c>
      <c r="B600" s="182" t="str">
        <f t="shared" si="80"/>
        <v xml:space="preserve">Sch-1: Revamping of Apron Feeder in CHP at 3X660MW, KTPS, Koradi. </v>
      </c>
      <c r="C600" s="188" t="str">
        <f t="shared" si="80"/>
        <v>MERC/CAPEX/MSPGCL/2024-25/0252</v>
      </c>
      <c r="D600" s="189">
        <f t="shared" si="80"/>
        <v>45400</v>
      </c>
      <c r="E600" s="38">
        <f t="shared" si="80"/>
        <v>4.68</v>
      </c>
      <c r="F600" s="104">
        <f t="shared" si="75"/>
        <v>0</v>
      </c>
      <c r="G600" s="104">
        <f t="shared" si="76"/>
        <v>0</v>
      </c>
      <c r="H600" s="104">
        <f t="shared" si="69"/>
        <v>0</v>
      </c>
      <c r="I600" s="38">
        <f>'F4.2'!V123</f>
        <v>0</v>
      </c>
      <c r="J600" s="38">
        <f>'F4.2'!AU123</f>
        <v>0</v>
      </c>
      <c r="K600" s="104"/>
      <c r="L600" s="104"/>
      <c r="M600" s="104">
        <f t="shared" si="70"/>
        <v>0</v>
      </c>
      <c r="N600" s="197">
        <f t="shared" si="71"/>
        <v>0</v>
      </c>
      <c r="O600" s="202">
        <f t="shared" si="78"/>
        <v>0</v>
      </c>
      <c r="P600" s="203">
        <f t="shared" si="79"/>
        <v>0</v>
      </c>
    </row>
    <row r="601" spans="1:16" ht="31.5" outlineLevel="1" x14ac:dyDescent="0.25">
      <c r="A601" s="98">
        <f t="shared" si="80"/>
        <v>19.2</v>
      </c>
      <c r="B601" s="182" t="str">
        <f t="shared" si="80"/>
        <v>Sch-2: Procurement of Hydraulic motors and pumps in CHP at 3X660 MW, KTPS, Koradi</v>
      </c>
      <c r="C601" s="188" t="str">
        <f t="shared" si="80"/>
        <v>MERC/CAPEX/MSPGCL/2024-25/0252</v>
      </c>
      <c r="D601" s="189">
        <f t="shared" si="80"/>
        <v>45400</v>
      </c>
      <c r="E601" s="38">
        <f t="shared" si="80"/>
        <v>4.4400000000000004</v>
      </c>
      <c r="F601" s="104">
        <f t="shared" si="75"/>
        <v>0</v>
      </c>
      <c r="G601" s="104">
        <f t="shared" si="76"/>
        <v>0</v>
      </c>
      <c r="H601" s="104">
        <f t="shared" si="69"/>
        <v>0</v>
      </c>
      <c r="I601" s="38">
        <f>'F4.2'!V124</f>
        <v>0</v>
      </c>
      <c r="J601" s="38">
        <f>'F4.2'!AU124</f>
        <v>0</v>
      </c>
      <c r="K601" s="104"/>
      <c r="L601" s="104"/>
      <c r="M601" s="104">
        <f t="shared" si="70"/>
        <v>0</v>
      </c>
      <c r="N601" s="197">
        <f t="shared" si="71"/>
        <v>0</v>
      </c>
      <c r="O601" s="202">
        <f t="shared" si="78"/>
        <v>0</v>
      </c>
      <c r="P601" s="203">
        <f t="shared" si="79"/>
        <v>0</v>
      </c>
    </row>
    <row r="602" spans="1:16" ht="31.5" outlineLevel="1" x14ac:dyDescent="0.25">
      <c r="A602" s="98">
        <f t="shared" si="80"/>
        <v>19.3</v>
      </c>
      <c r="B602" s="182" t="str">
        <f t="shared" si="80"/>
        <v>Sch-3: Capacity enhancement of Hydraulic motor of Apron Feeder in CHP, 3X660 MW, KTPS, Koradi</v>
      </c>
      <c r="C602" s="188" t="str">
        <f t="shared" si="80"/>
        <v>MERC/CAPEX/MSPGCL/2024-25/0252</v>
      </c>
      <c r="D602" s="189">
        <f t="shared" si="80"/>
        <v>45400</v>
      </c>
      <c r="E602" s="38">
        <f t="shared" si="80"/>
        <v>2.0099999999999998</v>
      </c>
      <c r="F602" s="104">
        <f t="shared" si="75"/>
        <v>0</v>
      </c>
      <c r="G602" s="104">
        <f t="shared" si="76"/>
        <v>0</v>
      </c>
      <c r="H602" s="104">
        <f t="shared" si="69"/>
        <v>0</v>
      </c>
      <c r="I602" s="38">
        <f>'F4.2'!V125</f>
        <v>0</v>
      </c>
      <c r="J602" s="38">
        <f>'F4.2'!AU125</f>
        <v>0</v>
      </c>
      <c r="K602" s="104"/>
      <c r="L602" s="104"/>
      <c r="M602" s="104">
        <f t="shared" si="70"/>
        <v>0</v>
      </c>
      <c r="N602" s="197">
        <f t="shared" si="71"/>
        <v>0</v>
      </c>
      <c r="O602" s="202">
        <f t="shared" si="78"/>
        <v>0</v>
      </c>
      <c r="P602" s="203">
        <f t="shared" si="79"/>
        <v>0</v>
      </c>
    </row>
    <row r="603" spans="1:16" ht="31.5" outlineLevel="1" x14ac:dyDescent="0.25">
      <c r="A603" s="98">
        <f t="shared" si="80"/>
        <v>19.399999999999999</v>
      </c>
      <c r="B603" s="182" t="str">
        <f t="shared" si="80"/>
        <v>Sch-4: Modification, supply and replacement of Transfer chutes in CHP 3x660MW KTPS, Koradi.</v>
      </c>
      <c r="C603" s="188" t="str">
        <f t="shared" si="80"/>
        <v>MERC/CAPEX/MSPGCL/2024-25/0252</v>
      </c>
      <c r="D603" s="189">
        <f t="shared" si="80"/>
        <v>45400</v>
      </c>
      <c r="E603" s="38">
        <f t="shared" si="80"/>
        <v>4.3899999999999997</v>
      </c>
      <c r="F603" s="104">
        <f t="shared" si="75"/>
        <v>0</v>
      </c>
      <c r="G603" s="104">
        <f t="shared" si="76"/>
        <v>0</v>
      </c>
      <c r="H603" s="104">
        <f t="shared" si="69"/>
        <v>0</v>
      </c>
      <c r="I603" s="38">
        <f>'F4.2'!V126</f>
        <v>0</v>
      </c>
      <c r="J603" s="38">
        <f>'F4.2'!AU126</f>
        <v>0</v>
      </c>
      <c r="K603" s="104"/>
      <c r="L603" s="104"/>
      <c r="M603" s="104">
        <f t="shared" si="70"/>
        <v>0</v>
      </c>
      <c r="N603" s="197">
        <f t="shared" si="71"/>
        <v>0</v>
      </c>
      <c r="O603" s="202">
        <f t="shared" si="78"/>
        <v>0</v>
      </c>
      <c r="P603" s="203">
        <f t="shared" si="79"/>
        <v>0</v>
      </c>
    </row>
    <row r="604" spans="1:16" ht="47.25" outlineLevel="1" x14ac:dyDescent="0.25">
      <c r="A604" s="98">
        <f t="shared" si="80"/>
        <v>19.5</v>
      </c>
      <c r="B604" s="182" t="str">
        <f t="shared" si="80"/>
        <v>Sch-5: Design, supply, installation &amp; commissioning of High performance IGUS energy chain system with chain flex cable for Tripper trolleys at CHP at 3x660 MW, KTPS, Koradi.</v>
      </c>
      <c r="C604" s="188" t="str">
        <f t="shared" si="80"/>
        <v>MERC/CAPEX/MSPGCL/2024-25/0252</v>
      </c>
      <c r="D604" s="189">
        <f t="shared" si="80"/>
        <v>45400</v>
      </c>
      <c r="E604" s="38">
        <f t="shared" si="80"/>
        <v>4.37</v>
      </c>
      <c r="F604" s="104">
        <f t="shared" si="75"/>
        <v>0</v>
      </c>
      <c r="G604" s="104">
        <f t="shared" si="76"/>
        <v>0</v>
      </c>
      <c r="H604" s="104">
        <f t="shared" si="69"/>
        <v>0</v>
      </c>
      <c r="I604" s="38">
        <f>'F4.2'!V127</f>
        <v>0</v>
      </c>
      <c r="J604" s="38">
        <f>'F4.2'!AU127</f>
        <v>0</v>
      </c>
      <c r="K604" s="104"/>
      <c r="L604" s="104"/>
      <c r="M604" s="104">
        <f t="shared" si="70"/>
        <v>0</v>
      </c>
      <c r="N604" s="197">
        <f t="shared" si="71"/>
        <v>0</v>
      </c>
      <c r="O604" s="202">
        <f t="shared" si="78"/>
        <v>0</v>
      </c>
      <c r="P604" s="203">
        <f t="shared" si="79"/>
        <v>0</v>
      </c>
    </row>
    <row r="605" spans="1:16" ht="31.5" outlineLevel="1" x14ac:dyDescent="0.25">
      <c r="A605" s="98">
        <f t="shared" ref="A605:E614" si="81">A128</f>
        <v>19.600000000000001</v>
      </c>
      <c r="B605" s="182" t="str">
        <f t="shared" si="81"/>
        <v>Sch-6: Procurement of B3-630 gear box for BCN 6 A/B in CHP at 3x660 MW, KTPS, Koradi.</v>
      </c>
      <c r="C605" s="188" t="str">
        <f t="shared" si="81"/>
        <v>MERC/CAPEX/MSPGCL/2024-25/0252</v>
      </c>
      <c r="D605" s="189">
        <f t="shared" si="81"/>
        <v>45400</v>
      </c>
      <c r="E605" s="38">
        <f t="shared" si="81"/>
        <v>0.56999999999999995</v>
      </c>
      <c r="F605" s="104">
        <f t="shared" si="75"/>
        <v>0</v>
      </c>
      <c r="G605" s="104">
        <f t="shared" si="76"/>
        <v>0</v>
      </c>
      <c r="H605" s="104">
        <f t="shared" si="69"/>
        <v>0</v>
      </c>
      <c r="I605" s="38">
        <f>'F4.2'!V128</f>
        <v>0</v>
      </c>
      <c r="J605" s="38">
        <f>'F4.2'!AU128</f>
        <v>0</v>
      </c>
      <c r="K605" s="104"/>
      <c r="L605" s="104"/>
      <c r="M605" s="104">
        <f t="shared" si="70"/>
        <v>0</v>
      </c>
      <c r="N605" s="197">
        <f t="shared" si="71"/>
        <v>0</v>
      </c>
      <c r="O605" s="202">
        <f t="shared" si="78"/>
        <v>0</v>
      </c>
      <c r="P605" s="203">
        <f t="shared" si="79"/>
        <v>0</v>
      </c>
    </row>
    <row r="606" spans="1:16" ht="31.5" outlineLevel="1" x14ac:dyDescent="0.25">
      <c r="A606" s="98">
        <f t="shared" si="81"/>
        <v>19.7</v>
      </c>
      <c r="B606" s="182" t="str">
        <f t="shared" si="81"/>
        <v>Sch-7: Supply and installation of Belt tear detector system for conveyor belt in CHP 3x660 MW, KTPS, Koradi.</v>
      </c>
      <c r="C606" s="188" t="str">
        <f t="shared" si="81"/>
        <v>MERC/CAPEX/MSPGCL/2024-25/0252</v>
      </c>
      <c r="D606" s="189">
        <f t="shared" si="81"/>
        <v>45400</v>
      </c>
      <c r="E606" s="38">
        <f t="shared" si="81"/>
        <v>1.18</v>
      </c>
      <c r="F606" s="104">
        <f t="shared" si="75"/>
        <v>0</v>
      </c>
      <c r="G606" s="104">
        <f t="shared" si="76"/>
        <v>0</v>
      </c>
      <c r="H606" s="104">
        <f t="shared" si="69"/>
        <v>0</v>
      </c>
      <c r="I606" s="38">
        <f>'F4.2'!V129</f>
        <v>0</v>
      </c>
      <c r="J606" s="38">
        <f>'F4.2'!AU129</f>
        <v>0</v>
      </c>
      <c r="K606" s="104"/>
      <c r="L606" s="104"/>
      <c r="M606" s="104">
        <f t="shared" si="70"/>
        <v>0</v>
      </c>
      <c r="N606" s="197">
        <f t="shared" si="71"/>
        <v>0</v>
      </c>
      <c r="O606" s="202">
        <f t="shared" si="78"/>
        <v>0</v>
      </c>
      <c r="P606" s="203">
        <f t="shared" si="79"/>
        <v>0</v>
      </c>
    </row>
    <row r="607" spans="1:16" ht="31.5" outlineLevel="1" x14ac:dyDescent="0.25">
      <c r="A607" s="98">
        <f t="shared" si="81"/>
        <v>19.8</v>
      </c>
      <c r="B607" s="182" t="str">
        <f t="shared" si="81"/>
        <v>Sch-8: Procurement of 5 Nos of Bulldozers BD 155 at CHP 3X660 MW Koradi Thermal Power station.</v>
      </c>
      <c r="C607" s="188" t="str">
        <f t="shared" si="81"/>
        <v>MERC/CAPEX/MSPGCL/2024-25/0252</v>
      </c>
      <c r="D607" s="189">
        <f t="shared" si="81"/>
        <v>45400</v>
      </c>
      <c r="E607" s="38">
        <f t="shared" si="81"/>
        <v>12.83</v>
      </c>
      <c r="F607" s="104">
        <f t="shared" si="75"/>
        <v>0</v>
      </c>
      <c r="G607" s="104">
        <f t="shared" si="76"/>
        <v>0</v>
      </c>
      <c r="H607" s="104">
        <f t="shared" si="69"/>
        <v>0</v>
      </c>
      <c r="I607" s="38">
        <f>'F4.2'!V130</f>
        <v>0</v>
      </c>
      <c r="J607" s="38">
        <f>'F4.2'!AU130</f>
        <v>0</v>
      </c>
      <c r="K607" s="104"/>
      <c r="L607" s="104"/>
      <c r="M607" s="104">
        <f t="shared" si="70"/>
        <v>0</v>
      </c>
      <c r="N607" s="197">
        <f t="shared" si="71"/>
        <v>0</v>
      </c>
      <c r="O607" s="202">
        <f t="shared" si="78"/>
        <v>0</v>
      </c>
      <c r="P607" s="203">
        <f t="shared" si="79"/>
        <v>0</v>
      </c>
    </row>
    <row r="608" spans="1:16" ht="31.5" outlineLevel="1" x14ac:dyDescent="0.25">
      <c r="A608" s="98">
        <f t="shared" si="81"/>
        <v>19.899999999999999</v>
      </c>
      <c r="B608" s="182" t="str">
        <f t="shared" si="81"/>
        <v>Sch-9:-  Procurement of 02 nos. of Wheel loaders at CHP 3X660 MW, KTPS, Koradi.</v>
      </c>
      <c r="C608" s="188" t="str">
        <f t="shared" si="81"/>
        <v>MERC/CAPEX/MSPGCL/2024-25/0252</v>
      </c>
      <c r="D608" s="189">
        <f t="shared" si="81"/>
        <v>45400</v>
      </c>
      <c r="E608" s="38">
        <f t="shared" si="81"/>
        <v>3.07</v>
      </c>
      <c r="F608" s="104">
        <f t="shared" si="75"/>
        <v>0</v>
      </c>
      <c r="G608" s="104">
        <f t="shared" si="76"/>
        <v>0</v>
      </c>
      <c r="H608" s="104">
        <f t="shared" si="69"/>
        <v>0</v>
      </c>
      <c r="I608" s="38">
        <f>'F4.2'!V131</f>
        <v>0</v>
      </c>
      <c r="J608" s="38">
        <f>'F4.2'!AU131</f>
        <v>0</v>
      </c>
      <c r="K608" s="104"/>
      <c r="L608" s="104"/>
      <c r="M608" s="104">
        <f t="shared" si="70"/>
        <v>0</v>
      </c>
      <c r="N608" s="197">
        <f t="shared" si="71"/>
        <v>0</v>
      </c>
      <c r="O608" s="202">
        <f t="shared" si="78"/>
        <v>0</v>
      </c>
      <c r="P608" s="203">
        <f t="shared" si="79"/>
        <v>0</v>
      </c>
    </row>
    <row r="609" spans="1:16" ht="31.5" outlineLevel="1" x14ac:dyDescent="0.25">
      <c r="A609" s="206">
        <f t="shared" si="81"/>
        <v>19.100000000000001</v>
      </c>
      <c r="B609" s="182" t="str">
        <f t="shared" si="81"/>
        <v>Sch-10:-  Procurement of 15 Ton &amp; 20 Ton capacity hydraulic Cranes at CHP 3X660 MW, KTPS, Koradi.</v>
      </c>
      <c r="C609" s="188" t="str">
        <f t="shared" si="81"/>
        <v>MERC/CAPEX/MSPGCL/2024-25/0252</v>
      </c>
      <c r="D609" s="189">
        <f t="shared" si="81"/>
        <v>45400</v>
      </c>
      <c r="E609" s="38">
        <f t="shared" si="81"/>
        <v>0.69</v>
      </c>
      <c r="F609" s="104">
        <f t="shared" si="75"/>
        <v>0</v>
      </c>
      <c r="G609" s="104">
        <f t="shared" si="76"/>
        <v>0</v>
      </c>
      <c r="H609" s="104">
        <f t="shared" si="69"/>
        <v>0</v>
      </c>
      <c r="I609" s="38">
        <f>'F4.2'!V132</f>
        <v>0</v>
      </c>
      <c r="J609" s="38">
        <f>'F4.2'!AU132</f>
        <v>0</v>
      </c>
      <c r="K609" s="104"/>
      <c r="L609" s="104"/>
      <c r="M609" s="104">
        <f t="shared" si="70"/>
        <v>0</v>
      </c>
      <c r="N609" s="197">
        <f t="shared" si="71"/>
        <v>0</v>
      </c>
      <c r="O609" s="202">
        <f t="shared" si="78"/>
        <v>0</v>
      </c>
      <c r="P609" s="203">
        <f t="shared" si="79"/>
        <v>0</v>
      </c>
    </row>
    <row r="610" spans="1:16" ht="30" outlineLevel="1" x14ac:dyDescent="0.25">
      <c r="A610" s="98">
        <f t="shared" si="81"/>
        <v>0</v>
      </c>
      <c r="B610" s="182" t="str">
        <f t="shared" si="81"/>
        <v>IDC</v>
      </c>
      <c r="C610" s="188" t="str">
        <f t="shared" si="81"/>
        <v>MERC/CAPEX/MSPGCL/2024-25/0252</v>
      </c>
      <c r="D610" s="189">
        <f t="shared" si="81"/>
        <v>45400</v>
      </c>
      <c r="E610" s="38">
        <f t="shared" si="81"/>
        <v>0.64</v>
      </c>
      <c r="F610" s="104">
        <f t="shared" si="75"/>
        <v>0</v>
      </c>
      <c r="G610" s="104">
        <f t="shared" si="76"/>
        <v>0</v>
      </c>
      <c r="H610" s="104">
        <f t="shared" si="69"/>
        <v>0</v>
      </c>
      <c r="I610" s="38">
        <f>'F4.2'!V133</f>
        <v>0</v>
      </c>
      <c r="J610" s="38">
        <f>'F4.2'!AU133</f>
        <v>0</v>
      </c>
      <c r="K610" s="104"/>
      <c r="L610" s="104"/>
      <c r="M610" s="104">
        <f t="shared" si="70"/>
        <v>0</v>
      </c>
      <c r="N610" s="197">
        <f t="shared" si="71"/>
        <v>0</v>
      </c>
      <c r="O610" s="202">
        <f t="shared" si="78"/>
        <v>0</v>
      </c>
      <c r="P610" s="203">
        <f t="shared" si="79"/>
        <v>0</v>
      </c>
    </row>
    <row r="611" spans="1:16" ht="31.5" outlineLevel="1" x14ac:dyDescent="0.25">
      <c r="A611" s="174">
        <f t="shared" si="81"/>
        <v>20</v>
      </c>
      <c r="B611" s="175" t="str">
        <f t="shared" si="81"/>
        <v>Construction of bridge cum bandhara across Pond No. 3 and allied works at Pond No. 3 at Koradi TPS</v>
      </c>
      <c r="C611" s="188" t="str">
        <f t="shared" si="81"/>
        <v>MERC/CAPEX/2024-25/MSPGCL/0250</v>
      </c>
      <c r="D611" s="189">
        <f t="shared" si="81"/>
        <v>45400</v>
      </c>
      <c r="E611" s="38">
        <f t="shared" si="81"/>
        <v>33.116000000000007</v>
      </c>
      <c r="F611" s="104">
        <f t="shared" si="75"/>
        <v>0</v>
      </c>
      <c r="G611" s="104">
        <f t="shared" si="76"/>
        <v>0</v>
      </c>
      <c r="H611" s="104">
        <f t="shared" si="69"/>
        <v>0</v>
      </c>
      <c r="I611" s="38">
        <f>'F4.2'!V134</f>
        <v>0</v>
      </c>
      <c r="J611" s="38">
        <f>'F4.2'!AU134</f>
        <v>0</v>
      </c>
      <c r="K611" s="104"/>
      <c r="L611" s="104"/>
      <c r="M611" s="104">
        <f t="shared" si="70"/>
        <v>0</v>
      </c>
      <c r="N611" s="197">
        <f t="shared" si="71"/>
        <v>0</v>
      </c>
      <c r="O611" s="202">
        <f t="shared" si="78"/>
        <v>0</v>
      </c>
      <c r="P611" s="203">
        <f t="shared" si="79"/>
        <v>0</v>
      </c>
    </row>
    <row r="612" spans="1:16" ht="31.5" outlineLevel="1" x14ac:dyDescent="0.25">
      <c r="A612" s="98">
        <f t="shared" si="81"/>
        <v>20.100000000000001</v>
      </c>
      <c r="B612" s="129" t="str">
        <f t="shared" si="81"/>
        <v>Construction of cement concrete bridge cum bandhara alongwith gated arrangement.</v>
      </c>
      <c r="C612" s="188" t="str">
        <f t="shared" si="81"/>
        <v>MERC/CAPEX/2024-25/MSPGCL/0250</v>
      </c>
      <c r="D612" s="189">
        <f t="shared" si="81"/>
        <v>45400</v>
      </c>
      <c r="E612" s="38">
        <f t="shared" si="81"/>
        <v>14.75</v>
      </c>
      <c r="F612" s="104">
        <f t="shared" si="75"/>
        <v>0</v>
      </c>
      <c r="G612" s="104">
        <f t="shared" si="76"/>
        <v>0</v>
      </c>
      <c r="H612" s="104">
        <f t="shared" si="69"/>
        <v>0</v>
      </c>
      <c r="I612" s="38">
        <f>'F4.2'!V135</f>
        <v>0</v>
      </c>
      <c r="J612" s="38">
        <f>'F4.2'!AU135</f>
        <v>0</v>
      </c>
      <c r="K612" s="104"/>
      <c r="L612" s="104"/>
      <c r="M612" s="104">
        <f t="shared" si="70"/>
        <v>0</v>
      </c>
      <c r="N612" s="197">
        <f t="shared" si="71"/>
        <v>0</v>
      </c>
      <c r="O612" s="202">
        <f t="shared" si="78"/>
        <v>0</v>
      </c>
      <c r="P612" s="203">
        <f t="shared" si="79"/>
        <v>0</v>
      </c>
    </row>
    <row r="613" spans="1:16" ht="47.25" outlineLevel="1" x14ac:dyDescent="0.25">
      <c r="A613" s="98">
        <f t="shared" si="81"/>
        <v>20.2</v>
      </c>
      <c r="B613" s="129" t="str">
        <f t="shared" si="81"/>
        <v>Construction of earthen embankment connecting bridge cum bandhara on both side of embankment by excavating soil / typha / silt from Pond No.3 &amp; tree plantation.</v>
      </c>
      <c r="C613" s="188" t="str">
        <f t="shared" si="81"/>
        <v>MERC/CAPEX/2024-25/MSPGCL/0250</v>
      </c>
      <c r="D613" s="189">
        <f t="shared" si="81"/>
        <v>45400</v>
      </c>
      <c r="E613" s="38">
        <f t="shared" si="81"/>
        <v>14.325200000000001</v>
      </c>
      <c r="F613" s="104">
        <f t="shared" ref="F613:F644" si="82">F136+I136</f>
        <v>0</v>
      </c>
      <c r="G613" s="104">
        <f t="shared" ref="G613:G644" si="83">G136+M136</f>
        <v>0</v>
      </c>
      <c r="H613" s="104">
        <f t="shared" si="69"/>
        <v>0</v>
      </c>
      <c r="I613" s="38">
        <f>'F4.2'!V136</f>
        <v>0</v>
      </c>
      <c r="J613" s="38">
        <f>'F4.2'!AU136</f>
        <v>0</v>
      </c>
      <c r="K613" s="104"/>
      <c r="L613" s="104"/>
      <c r="M613" s="104">
        <f t="shared" si="70"/>
        <v>0</v>
      </c>
      <c r="N613" s="197">
        <f t="shared" si="71"/>
        <v>0</v>
      </c>
      <c r="O613" s="202">
        <f t="shared" si="78"/>
        <v>0</v>
      </c>
      <c r="P613" s="203">
        <f t="shared" si="79"/>
        <v>0</v>
      </c>
    </row>
    <row r="614" spans="1:16" ht="47.25" outlineLevel="1" x14ac:dyDescent="0.25">
      <c r="A614" s="98">
        <f t="shared" si="81"/>
        <v>20.3</v>
      </c>
      <c r="B614" s="129" t="str">
        <f t="shared" si="81"/>
        <v>Providing structural steel pathway on the existing waste weir (west side of the Pond No.3) and roads connecting to bridge behind Pond No.3 and bridge cum bandhara.</v>
      </c>
      <c r="C614" s="188" t="str">
        <f t="shared" si="81"/>
        <v>MERC/CAPEX/2024-25/MSPGCL/0250</v>
      </c>
      <c r="D614" s="189">
        <f t="shared" si="81"/>
        <v>45400</v>
      </c>
      <c r="E614" s="38">
        <f t="shared" si="81"/>
        <v>2.4308000000000001</v>
      </c>
      <c r="F614" s="104">
        <f t="shared" si="82"/>
        <v>0</v>
      </c>
      <c r="G614" s="104">
        <f t="shared" si="83"/>
        <v>0</v>
      </c>
      <c r="H614" s="104">
        <f t="shared" ref="H614:H928" si="84">F614-G614</f>
        <v>0</v>
      </c>
      <c r="I614" s="38">
        <f>'F4.2'!V137</f>
        <v>0</v>
      </c>
      <c r="J614" s="38">
        <f>'F4.2'!AU137</f>
        <v>0</v>
      </c>
      <c r="K614" s="104"/>
      <c r="L614" s="104"/>
      <c r="M614" s="104">
        <f t="shared" ref="M614:M928" si="85">SUM(J614:L614)</f>
        <v>0</v>
      </c>
      <c r="N614" s="197">
        <f t="shared" ref="N614:N928" si="86">H614+I614-M614</f>
        <v>0</v>
      </c>
      <c r="O614" s="202"/>
      <c r="P614" s="203"/>
    </row>
    <row r="615" spans="1:16" ht="30" outlineLevel="1" x14ac:dyDescent="0.25">
      <c r="A615" s="98">
        <f t="shared" ref="A615:E624" si="87">A138</f>
        <v>0</v>
      </c>
      <c r="B615" s="129" t="str">
        <f t="shared" si="87"/>
        <v>IDC</v>
      </c>
      <c r="C615" s="188" t="str">
        <f t="shared" si="87"/>
        <v>MERC/CAPEX/2024-25/MSPGCL/0250</v>
      </c>
      <c r="D615" s="189">
        <f t="shared" si="87"/>
        <v>45400</v>
      </c>
      <c r="E615" s="38">
        <f t="shared" si="87"/>
        <v>1.61</v>
      </c>
      <c r="F615" s="104">
        <f t="shared" si="82"/>
        <v>0</v>
      </c>
      <c r="G615" s="104">
        <f t="shared" si="83"/>
        <v>0</v>
      </c>
      <c r="H615" s="104">
        <f t="shared" si="84"/>
        <v>0</v>
      </c>
      <c r="I615" s="38">
        <f>'F4.2'!V138</f>
        <v>0</v>
      </c>
      <c r="J615" s="38">
        <f>'F4.2'!AU138</f>
        <v>0</v>
      </c>
      <c r="K615" s="104"/>
      <c r="L615" s="104"/>
      <c r="M615" s="104">
        <f t="shared" si="85"/>
        <v>0</v>
      </c>
      <c r="N615" s="197">
        <f t="shared" si="86"/>
        <v>0</v>
      </c>
    </row>
    <row r="616" spans="1:16" ht="47.25" outlineLevel="1" x14ac:dyDescent="0.25">
      <c r="A616" s="453">
        <f t="shared" si="87"/>
        <v>6</v>
      </c>
      <c r="B616" s="454" t="str">
        <f t="shared" si="87"/>
        <v>Procurement &amp; replacement of Superheater Pass Economizer Coils (Modified Design) for Unit 8, 9 &amp; 10 at 3x660MW KTPS, Koradi</v>
      </c>
      <c r="C616" s="188" t="str">
        <f t="shared" si="87"/>
        <v>Not Approved</v>
      </c>
      <c r="D616" s="189" t="str">
        <f t="shared" si="87"/>
        <v>-</v>
      </c>
      <c r="E616" s="38">
        <f t="shared" si="87"/>
        <v>0</v>
      </c>
      <c r="F616" s="104">
        <f t="shared" si="82"/>
        <v>0</v>
      </c>
      <c r="G616" s="104">
        <f t="shared" si="83"/>
        <v>0</v>
      </c>
      <c r="H616" s="104">
        <f t="shared" si="84"/>
        <v>0</v>
      </c>
      <c r="I616" s="38">
        <f>'F4.2'!V139</f>
        <v>0</v>
      </c>
      <c r="J616" s="38">
        <f>'F4.2'!AU139</f>
        <v>0</v>
      </c>
      <c r="K616" s="104"/>
      <c r="L616" s="104"/>
      <c r="M616" s="104">
        <f t="shared" si="85"/>
        <v>0</v>
      </c>
      <c r="N616" s="197">
        <f t="shared" si="86"/>
        <v>0</v>
      </c>
    </row>
    <row r="617" spans="1:16" ht="47.25" outlineLevel="1" x14ac:dyDescent="0.25">
      <c r="A617" s="453">
        <f t="shared" si="87"/>
        <v>6.1</v>
      </c>
      <c r="B617" s="473" t="str">
        <f t="shared" si="87"/>
        <v>Procurement &amp; replacement of Superheater Pass Economizer Coils (Modified Design) for Unit 8, 9 &amp; 10 at 3x660MW KTPS, Koradi</v>
      </c>
      <c r="C617" s="188" t="str">
        <f t="shared" si="87"/>
        <v>Not Approved</v>
      </c>
      <c r="D617" s="189" t="str">
        <f t="shared" si="87"/>
        <v>-</v>
      </c>
      <c r="E617" s="38">
        <f t="shared" si="87"/>
        <v>0</v>
      </c>
      <c r="F617" s="104">
        <f t="shared" si="82"/>
        <v>0</v>
      </c>
      <c r="G617" s="104">
        <f t="shared" si="83"/>
        <v>0</v>
      </c>
      <c r="H617" s="104">
        <f t="shared" si="84"/>
        <v>0</v>
      </c>
      <c r="I617" s="38">
        <f>'F4.2'!V140</f>
        <v>0</v>
      </c>
      <c r="J617" s="38">
        <f>'F4.2'!AU140</f>
        <v>0</v>
      </c>
      <c r="K617" s="104"/>
      <c r="L617" s="104"/>
      <c r="M617" s="104">
        <f t="shared" si="85"/>
        <v>0</v>
      </c>
      <c r="N617" s="197">
        <f t="shared" si="86"/>
        <v>0</v>
      </c>
    </row>
    <row r="618" spans="1:16" ht="15.75" outlineLevel="1" x14ac:dyDescent="0.25">
      <c r="A618" s="453">
        <f t="shared" si="87"/>
        <v>0</v>
      </c>
      <c r="B618" s="477" t="str">
        <f t="shared" si="87"/>
        <v>IDC</v>
      </c>
      <c r="C618" s="188" t="str">
        <f t="shared" si="87"/>
        <v>Not Approved</v>
      </c>
      <c r="D618" s="189" t="str">
        <f t="shared" si="87"/>
        <v>-</v>
      </c>
      <c r="E618" s="38">
        <f t="shared" si="87"/>
        <v>0</v>
      </c>
      <c r="F618" s="104">
        <f t="shared" si="82"/>
        <v>0</v>
      </c>
      <c r="G618" s="104">
        <f t="shared" si="83"/>
        <v>0</v>
      </c>
      <c r="H618" s="104">
        <f t="shared" si="84"/>
        <v>0</v>
      </c>
      <c r="I618" s="38">
        <f>'F4.2'!V141</f>
        <v>0</v>
      </c>
      <c r="J618" s="38">
        <f>'F4.2'!AU141</f>
        <v>0</v>
      </c>
      <c r="K618" s="104"/>
      <c r="L618" s="104"/>
      <c r="M618" s="104">
        <f t="shared" si="85"/>
        <v>0</v>
      </c>
      <c r="N618" s="197">
        <f t="shared" si="86"/>
        <v>0</v>
      </c>
    </row>
    <row r="619" spans="1:16" ht="31.5" outlineLevel="1" x14ac:dyDescent="0.25">
      <c r="A619" s="453">
        <f t="shared" si="87"/>
        <v>7</v>
      </c>
      <c r="B619" s="454" t="str">
        <f t="shared" si="87"/>
        <v>Improvement in Boiler Performance at U-8,9 &amp; 10 KTPS, Koradi</v>
      </c>
      <c r="C619" s="188" t="str">
        <f t="shared" si="87"/>
        <v>MERC/CAPEX/MSPGCL/2023-24/0638</v>
      </c>
      <c r="D619" s="189" t="str">
        <f t="shared" si="87"/>
        <v>-</v>
      </c>
      <c r="E619" s="38">
        <f t="shared" si="87"/>
        <v>62.928999999999995</v>
      </c>
      <c r="F619" s="104">
        <f t="shared" si="82"/>
        <v>0</v>
      </c>
      <c r="G619" s="104">
        <f t="shared" si="83"/>
        <v>0</v>
      </c>
      <c r="H619" s="104">
        <f t="shared" si="84"/>
        <v>0</v>
      </c>
      <c r="I619" s="38">
        <f>'F4.2'!V142</f>
        <v>0</v>
      </c>
      <c r="J619" s="38">
        <f>'F4.2'!AU142</f>
        <v>0</v>
      </c>
      <c r="K619" s="104"/>
      <c r="L619" s="104"/>
      <c r="M619" s="104">
        <f t="shared" si="85"/>
        <v>0</v>
      </c>
      <c r="N619" s="197">
        <f t="shared" si="86"/>
        <v>0</v>
      </c>
    </row>
    <row r="620" spans="1:16" ht="31.5" outlineLevel="1" x14ac:dyDescent="0.25">
      <c r="A620" s="453">
        <f t="shared" si="87"/>
        <v>7.1</v>
      </c>
      <c r="B620" s="473" t="str">
        <f t="shared" si="87"/>
        <v>Scheme-1: Procurement of Blade Sets for ID, FD &amp; PA Fans at 3x660MW Units.</v>
      </c>
      <c r="C620" s="188" t="str">
        <f t="shared" si="87"/>
        <v>MERC/CAPEX/MSPGCL/2023-24/0638</v>
      </c>
      <c r="D620" s="189" t="str">
        <f t="shared" si="87"/>
        <v>-</v>
      </c>
      <c r="E620" s="38">
        <f t="shared" si="87"/>
        <v>11.34</v>
      </c>
      <c r="F620" s="104">
        <f t="shared" si="82"/>
        <v>0</v>
      </c>
      <c r="G620" s="104">
        <f t="shared" si="83"/>
        <v>0</v>
      </c>
      <c r="H620" s="104">
        <f t="shared" si="84"/>
        <v>0</v>
      </c>
      <c r="I620" s="38">
        <f>'F4.2'!V143</f>
        <v>0</v>
      </c>
      <c r="J620" s="38">
        <f>'F4.2'!AU143</f>
        <v>0</v>
      </c>
      <c r="K620" s="104"/>
      <c r="L620" s="104"/>
      <c r="M620" s="104">
        <f t="shared" si="85"/>
        <v>0</v>
      </c>
      <c r="N620" s="197">
        <f t="shared" si="86"/>
        <v>0</v>
      </c>
    </row>
    <row r="621" spans="1:16" ht="31.5" outlineLevel="1" x14ac:dyDescent="0.25">
      <c r="A621" s="453">
        <f t="shared" si="87"/>
        <v>7.2</v>
      </c>
      <c r="B621" s="473" t="str">
        <f t="shared" si="87"/>
        <v>Scheme-2: Procurement of RAPH Bottom Support Bearing Assembly at 3X660MW Units.</v>
      </c>
      <c r="C621" s="188" t="str">
        <f t="shared" si="87"/>
        <v>MERC/CAPEX/MSPGCL/2023-24/0638</v>
      </c>
      <c r="D621" s="189" t="str">
        <f t="shared" si="87"/>
        <v>-</v>
      </c>
      <c r="E621" s="38">
        <f t="shared" si="87"/>
        <v>2.4780000000000002</v>
      </c>
      <c r="F621" s="104">
        <f t="shared" si="82"/>
        <v>0</v>
      </c>
      <c r="G621" s="104">
        <f t="shared" si="83"/>
        <v>0</v>
      </c>
      <c r="H621" s="104">
        <f t="shared" si="84"/>
        <v>0</v>
      </c>
      <c r="I621" s="38">
        <f>'F4.2'!V144</f>
        <v>0</v>
      </c>
      <c r="J621" s="38">
        <f>'F4.2'!AU144</f>
        <v>0</v>
      </c>
      <c r="K621" s="104"/>
      <c r="L621" s="104"/>
      <c r="M621" s="104">
        <f t="shared" si="85"/>
        <v>0</v>
      </c>
      <c r="N621" s="197">
        <f t="shared" si="86"/>
        <v>0</v>
      </c>
    </row>
    <row r="622" spans="1:16" ht="31.5" outlineLevel="1" x14ac:dyDescent="0.25">
      <c r="A622" s="453">
        <f t="shared" si="87"/>
        <v>7.3</v>
      </c>
      <c r="B622" s="473" t="str">
        <f t="shared" si="87"/>
        <v>Scheme-3: Procurement of RAPH Top Guide Bearing Assembly at 3x660MW Units.</v>
      </c>
      <c r="C622" s="188" t="str">
        <f t="shared" si="87"/>
        <v>MERC/CAPEX/MSPGCL/2023-24/0638</v>
      </c>
      <c r="D622" s="189" t="str">
        <f t="shared" si="87"/>
        <v>-</v>
      </c>
      <c r="E622" s="38">
        <f t="shared" si="87"/>
        <v>0.68400000000000005</v>
      </c>
      <c r="F622" s="104">
        <f t="shared" si="82"/>
        <v>0</v>
      </c>
      <c r="G622" s="104">
        <f t="shared" si="83"/>
        <v>0</v>
      </c>
      <c r="H622" s="104">
        <f t="shared" si="84"/>
        <v>0</v>
      </c>
      <c r="I622" s="38">
        <f>'F4.2'!V145</f>
        <v>0</v>
      </c>
      <c r="J622" s="38">
        <f>'F4.2'!AU145</f>
        <v>0</v>
      </c>
      <c r="K622" s="104"/>
      <c r="L622" s="104"/>
      <c r="M622" s="104">
        <f t="shared" si="85"/>
        <v>0</v>
      </c>
      <c r="N622" s="197">
        <f t="shared" si="86"/>
        <v>0</v>
      </c>
    </row>
    <row r="623" spans="1:16" ht="30" outlineLevel="1" x14ac:dyDescent="0.25">
      <c r="A623" s="453">
        <f t="shared" si="87"/>
        <v>7.4</v>
      </c>
      <c r="B623" s="473" t="str">
        <f t="shared" si="87"/>
        <v>Scheme-4: Procurement of RAPH Gear Box at 3x660MW Units.</v>
      </c>
      <c r="C623" s="188" t="str">
        <f t="shared" si="87"/>
        <v>MERC/CAPEX/MSPGCL/2023-24/0638</v>
      </c>
      <c r="D623" s="189" t="str">
        <f t="shared" si="87"/>
        <v>-</v>
      </c>
      <c r="E623" s="38">
        <f t="shared" si="87"/>
        <v>3.44</v>
      </c>
      <c r="F623" s="104">
        <f t="shared" si="82"/>
        <v>0</v>
      </c>
      <c r="G623" s="104">
        <f t="shared" si="83"/>
        <v>0</v>
      </c>
      <c r="H623" s="104">
        <f t="shared" si="84"/>
        <v>0</v>
      </c>
      <c r="I623" s="38">
        <f>'F4.2'!V146</f>
        <v>0</v>
      </c>
      <c r="J623" s="38">
        <f>'F4.2'!AU146</f>
        <v>0</v>
      </c>
      <c r="K623" s="104"/>
      <c r="L623" s="104"/>
      <c r="M623" s="104">
        <f t="shared" si="85"/>
        <v>0</v>
      </c>
      <c r="N623" s="197">
        <f t="shared" si="86"/>
        <v>0</v>
      </c>
    </row>
    <row r="624" spans="1:16" ht="30" outlineLevel="1" x14ac:dyDescent="0.25">
      <c r="A624" s="453">
        <f t="shared" si="87"/>
        <v>7.5</v>
      </c>
      <c r="B624" s="473" t="str">
        <f t="shared" si="87"/>
        <v>Scheme-5: Procurement of RAPH Spares at 3x660MW Units.</v>
      </c>
      <c r="C624" s="188" t="str">
        <f t="shared" si="87"/>
        <v>MERC/CAPEX/MSPGCL/2023-24/0638</v>
      </c>
      <c r="D624" s="189" t="str">
        <f t="shared" si="87"/>
        <v>-</v>
      </c>
      <c r="E624" s="38">
        <f t="shared" si="87"/>
        <v>1.1299999999999999</v>
      </c>
      <c r="F624" s="104">
        <f t="shared" si="82"/>
        <v>0</v>
      </c>
      <c r="G624" s="104">
        <f t="shared" si="83"/>
        <v>0</v>
      </c>
      <c r="H624" s="104">
        <f t="shared" si="84"/>
        <v>0</v>
      </c>
      <c r="I624" s="38">
        <f>'F4.2'!V147</f>
        <v>0</v>
      </c>
      <c r="J624" s="38">
        <f>'F4.2'!AU147</f>
        <v>0</v>
      </c>
      <c r="K624" s="104"/>
      <c r="L624" s="104"/>
      <c r="M624" s="104">
        <f t="shared" si="85"/>
        <v>0</v>
      </c>
      <c r="N624" s="197">
        <f t="shared" si="86"/>
        <v>0</v>
      </c>
    </row>
    <row r="625" spans="1:14" ht="31.5" outlineLevel="1" x14ac:dyDescent="0.25">
      <c r="A625" s="453">
        <f t="shared" ref="A625:E634" si="88">A148</f>
        <v>7.6</v>
      </c>
      <c r="B625" s="473" t="str">
        <f t="shared" si="88"/>
        <v>Scheme-6: Procurement of Coal Burner Assembly with windbox air nozzles for Unit 8 &amp; 9 at 3x660MW.</v>
      </c>
      <c r="C625" s="188" t="str">
        <f t="shared" si="88"/>
        <v>MERC/CAPEX/MSPGCL/2023-24/0638</v>
      </c>
      <c r="D625" s="189" t="str">
        <f t="shared" si="88"/>
        <v>-</v>
      </c>
      <c r="E625" s="38">
        <f t="shared" si="88"/>
        <v>15.407</v>
      </c>
      <c r="F625" s="104">
        <f t="shared" si="82"/>
        <v>0</v>
      </c>
      <c r="G625" s="104">
        <f t="shared" si="83"/>
        <v>0</v>
      </c>
      <c r="H625" s="104">
        <f t="shared" si="84"/>
        <v>0</v>
      </c>
      <c r="I625" s="38">
        <f>'F4.2'!V148</f>
        <v>0</v>
      </c>
      <c r="J625" s="38">
        <f>'F4.2'!AU148</f>
        <v>0</v>
      </c>
      <c r="K625" s="104"/>
      <c r="L625" s="104"/>
      <c r="M625" s="104">
        <f t="shared" si="85"/>
        <v>0</v>
      </c>
      <c r="N625" s="197">
        <f t="shared" si="86"/>
        <v>0</v>
      </c>
    </row>
    <row r="626" spans="1:14" ht="31.5" outlineLevel="1" x14ac:dyDescent="0.25">
      <c r="A626" s="453">
        <f t="shared" si="88"/>
        <v>7.7</v>
      </c>
      <c r="B626" s="473" t="str">
        <f t="shared" si="88"/>
        <v>Scheme-7: Procurement of Boiler Circulation Pump (BCP) with Impeller &amp; Diffuser at 3x660MW Units.</v>
      </c>
      <c r="C626" s="188" t="str">
        <f t="shared" si="88"/>
        <v>MERC/CAPEX/MSPGCL/2023-24/0638</v>
      </c>
      <c r="D626" s="189" t="str">
        <f t="shared" si="88"/>
        <v>-</v>
      </c>
      <c r="E626" s="38">
        <f t="shared" si="88"/>
        <v>11.12</v>
      </c>
      <c r="F626" s="104">
        <f t="shared" si="82"/>
        <v>0</v>
      </c>
      <c r="G626" s="104">
        <f t="shared" si="83"/>
        <v>0</v>
      </c>
      <c r="H626" s="104">
        <f t="shared" si="84"/>
        <v>0</v>
      </c>
      <c r="I626" s="38">
        <f>'F4.2'!V149</f>
        <v>0</v>
      </c>
      <c r="J626" s="38">
        <f>'F4.2'!AU149</f>
        <v>0</v>
      </c>
      <c r="K626" s="104"/>
      <c r="L626" s="104"/>
      <c r="M626" s="104">
        <f t="shared" si="85"/>
        <v>0</v>
      </c>
      <c r="N626" s="197">
        <f t="shared" si="86"/>
        <v>0</v>
      </c>
    </row>
    <row r="627" spans="1:14" ht="31.5" outlineLevel="1" x14ac:dyDescent="0.25">
      <c r="A627" s="453">
        <f t="shared" si="88"/>
        <v>7.8</v>
      </c>
      <c r="B627" s="473" t="str">
        <f t="shared" si="88"/>
        <v>Scheme-8: Procurement and Replacement of Heating Elements for RAPH Installed for Unit 8 at 3x660MW.</v>
      </c>
      <c r="C627" s="188" t="str">
        <f t="shared" si="88"/>
        <v>MERC/CAPEX/MSPGCL/2023-24/0638</v>
      </c>
      <c r="D627" s="189" t="str">
        <f t="shared" si="88"/>
        <v>-</v>
      </c>
      <c r="E627" s="38">
        <f t="shared" si="88"/>
        <v>15.96</v>
      </c>
      <c r="F627" s="104">
        <f t="shared" si="82"/>
        <v>0</v>
      </c>
      <c r="G627" s="104">
        <f t="shared" si="83"/>
        <v>0</v>
      </c>
      <c r="H627" s="104">
        <f t="shared" si="84"/>
        <v>0</v>
      </c>
      <c r="I627" s="38">
        <f>'F4.2'!V150</f>
        <v>0</v>
      </c>
      <c r="J627" s="38">
        <f>'F4.2'!AU150</f>
        <v>0</v>
      </c>
      <c r="K627" s="104"/>
      <c r="L627" s="104"/>
      <c r="M627" s="104">
        <f t="shared" si="85"/>
        <v>0</v>
      </c>
      <c r="N627" s="197">
        <f t="shared" si="86"/>
        <v>0</v>
      </c>
    </row>
    <row r="628" spans="1:14" ht="30" outlineLevel="1" x14ac:dyDescent="0.25">
      <c r="A628" s="453">
        <f t="shared" si="88"/>
        <v>0</v>
      </c>
      <c r="B628" s="477" t="str">
        <f t="shared" si="88"/>
        <v>IDC</v>
      </c>
      <c r="C628" s="188" t="str">
        <f t="shared" si="88"/>
        <v>MERC/CAPEX/MSPGCL/2023-24/0638</v>
      </c>
      <c r="D628" s="189" t="str">
        <f t="shared" si="88"/>
        <v>-</v>
      </c>
      <c r="E628" s="38">
        <f t="shared" si="88"/>
        <v>1.37</v>
      </c>
      <c r="F628" s="104">
        <f t="shared" si="82"/>
        <v>0</v>
      </c>
      <c r="G628" s="104">
        <f t="shared" si="83"/>
        <v>0</v>
      </c>
      <c r="H628" s="104">
        <f t="shared" si="84"/>
        <v>0</v>
      </c>
      <c r="I628" s="38">
        <f>'F4.2'!V151</f>
        <v>0</v>
      </c>
      <c r="J628" s="38">
        <f>'F4.2'!AU151</f>
        <v>0</v>
      </c>
      <c r="K628" s="104"/>
      <c r="L628" s="104"/>
      <c r="M628" s="104">
        <f t="shared" si="85"/>
        <v>0</v>
      </c>
      <c r="N628" s="197">
        <f t="shared" si="86"/>
        <v>0</v>
      </c>
    </row>
    <row r="629" spans="1:14" ht="63" outlineLevel="1" x14ac:dyDescent="0.25">
      <c r="A629" s="174">
        <f t="shared" si="88"/>
        <v>23</v>
      </c>
      <c r="B629" s="175" t="str">
        <f t="shared" si="88"/>
        <v>Design, Engineering, Supply, Installation, Testing, Commissioning including all civil works for Natural resource treatment and Laboratory equipment with mandatory spares at Koradi TPS, 3 X 660 MW</v>
      </c>
      <c r="C629" s="188" t="str">
        <f t="shared" si="88"/>
        <v>MERC/CAPEX/MSPGCL/2023-24/0177</v>
      </c>
      <c r="D629" s="189">
        <f t="shared" si="88"/>
        <v>45362</v>
      </c>
      <c r="E629" s="38">
        <f t="shared" si="88"/>
        <v>49.06</v>
      </c>
      <c r="F629" s="104">
        <f t="shared" si="82"/>
        <v>0</v>
      </c>
      <c r="G629" s="104">
        <f t="shared" si="83"/>
        <v>0</v>
      </c>
      <c r="H629" s="104">
        <f t="shared" si="84"/>
        <v>0</v>
      </c>
      <c r="I629" s="38">
        <f>'F4.2'!V152</f>
        <v>0</v>
      </c>
      <c r="J629" s="38">
        <f>'F4.2'!AU152</f>
        <v>0</v>
      </c>
      <c r="K629" s="104"/>
      <c r="L629" s="104"/>
      <c r="M629" s="104">
        <f t="shared" si="85"/>
        <v>0</v>
      </c>
      <c r="N629" s="197">
        <f t="shared" si="86"/>
        <v>0</v>
      </c>
    </row>
    <row r="630" spans="1:14" ht="47.25" outlineLevel="1" x14ac:dyDescent="0.25">
      <c r="A630" s="181">
        <f t="shared" si="88"/>
        <v>23.1</v>
      </c>
      <c r="B630" s="182" t="str">
        <f t="shared" si="88"/>
        <v>Supply of Natural resource treatment and lab equipment for Water, Coal, Oil, Meteorology with supporting AI computing, all auxiliaries, and accessories.</v>
      </c>
      <c r="C630" s="188" t="str">
        <f t="shared" si="88"/>
        <v>MERC/CAPEX/MSPGCL/2023-24/0177</v>
      </c>
      <c r="D630" s="189">
        <f t="shared" si="88"/>
        <v>45362</v>
      </c>
      <c r="E630" s="38">
        <f t="shared" si="88"/>
        <v>35.28</v>
      </c>
      <c r="F630" s="104">
        <f t="shared" si="82"/>
        <v>0</v>
      </c>
      <c r="G630" s="104">
        <f t="shared" si="83"/>
        <v>0</v>
      </c>
      <c r="H630" s="104">
        <f t="shared" si="84"/>
        <v>0</v>
      </c>
      <c r="I630" s="38">
        <f>'F4.2'!V153</f>
        <v>0</v>
      </c>
      <c r="J630" s="38">
        <f>'F4.2'!AU153</f>
        <v>0</v>
      </c>
      <c r="K630" s="104"/>
      <c r="L630" s="104"/>
      <c r="M630" s="104">
        <f t="shared" si="85"/>
        <v>0</v>
      </c>
      <c r="N630" s="197">
        <f t="shared" si="86"/>
        <v>0</v>
      </c>
    </row>
    <row r="631" spans="1:14" ht="30" outlineLevel="1" x14ac:dyDescent="0.25">
      <c r="A631" s="181">
        <f t="shared" si="88"/>
        <v>23.2</v>
      </c>
      <c r="B631" s="182" t="str">
        <f t="shared" si="88"/>
        <v>Supply of Mandatory spares on lump-sum basis.</v>
      </c>
      <c r="C631" s="188" t="str">
        <f t="shared" si="88"/>
        <v>MERC/CAPEX/MSPGCL/2023-24/0177</v>
      </c>
      <c r="D631" s="189">
        <f t="shared" si="88"/>
        <v>45362</v>
      </c>
      <c r="E631" s="38">
        <f t="shared" si="88"/>
        <v>0.8</v>
      </c>
      <c r="F631" s="104">
        <f t="shared" si="82"/>
        <v>0</v>
      </c>
      <c r="G631" s="104">
        <f t="shared" si="83"/>
        <v>0</v>
      </c>
      <c r="H631" s="104">
        <f t="shared" si="84"/>
        <v>0</v>
      </c>
      <c r="I631" s="38">
        <f>'F4.2'!V154</f>
        <v>0</v>
      </c>
      <c r="J631" s="38">
        <f>'F4.2'!AU154</f>
        <v>0</v>
      </c>
      <c r="K631" s="104"/>
      <c r="L631" s="104"/>
      <c r="M631" s="104">
        <f t="shared" si="85"/>
        <v>0</v>
      </c>
      <c r="N631" s="197">
        <f t="shared" si="86"/>
        <v>0</v>
      </c>
    </row>
    <row r="632" spans="1:14" ht="30" outlineLevel="1" x14ac:dyDescent="0.25">
      <c r="A632" s="181">
        <f t="shared" si="88"/>
        <v>23.3</v>
      </c>
      <c r="B632" s="182" t="str">
        <f t="shared" si="88"/>
        <v>Supply of Tools and Tackles on lump-sum basis.</v>
      </c>
      <c r="C632" s="188" t="str">
        <f t="shared" si="88"/>
        <v>MERC/CAPEX/MSPGCL/2023-24/0177</v>
      </c>
      <c r="D632" s="189">
        <f t="shared" si="88"/>
        <v>45362</v>
      </c>
      <c r="E632" s="38">
        <f t="shared" si="88"/>
        <v>0.15</v>
      </c>
      <c r="F632" s="104">
        <f t="shared" si="82"/>
        <v>0</v>
      </c>
      <c r="G632" s="104">
        <f t="shared" si="83"/>
        <v>0</v>
      </c>
      <c r="H632" s="104">
        <f t="shared" si="84"/>
        <v>0</v>
      </c>
      <c r="I632" s="38">
        <f>'F4.2'!V155</f>
        <v>0</v>
      </c>
      <c r="J632" s="38">
        <f>'F4.2'!AU155</f>
        <v>0</v>
      </c>
      <c r="K632" s="104"/>
      <c r="L632" s="104"/>
      <c r="M632" s="104">
        <f t="shared" si="85"/>
        <v>0</v>
      </c>
      <c r="N632" s="197">
        <f t="shared" si="86"/>
        <v>0</v>
      </c>
    </row>
    <row r="633" spans="1:14" ht="31.5" outlineLevel="1" x14ac:dyDescent="0.25">
      <c r="A633" s="181">
        <f t="shared" si="88"/>
        <v>23.4</v>
      </c>
      <c r="B633" s="182" t="str">
        <f t="shared" si="88"/>
        <v>Complete Civil Work with 10 KLD ETP/ STP on lump-sum basis.</v>
      </c>
      <c r="C633" s="188" t="str">
        <f t="shared" si="88"/>
        <v>MERC/CAPEX/MSPGCL/2023-24/0177</v>
      </c>
      <c r="D633" s="189">
        <f t="shared" si="88"/>
        <v>45362</v>
      </c>
      <c r="E633" s="38">
        <f t="shared" si="88"/>
        <v>3.6</v>
      </c>
      <c r="F633" s="104">
        <f t="shared" si="82"/>
        <v>0</v>
      </c>
      <c r="G633" s="104">
        <f t="shared" si="83"/>
        <v>0</v>
      </c>
      <c r="H633" s="104">
        <f t="shared" si="84"/>
        <v>0</v>
      </c>
      <c r="I633" s="38">
        <f>'F4.2'!V156</f>
        <v>0</v>
      </c>
      <c r="J633" s="38">
        <f>'F4.2'!AU156</f>
        <v>0</v>
      </c>
      <c r="K633" s="104"/>
      <c r="L633" s="104"/>
      <c r="M633" s="104">
        <f t="shared" si="85"/>
        <v>0</v>
      </c>
      <c r="N633" s="197">
        <f t="shared" si="86"/>
        <v>0</v>
      </c>
    </row>
    <row r="634" spans="1:14" ht="31.5" outlineLevel="1" x14ac:dyDescent="0.25">
      <c r="A634" s="181">
        <f t="shared" si="88"/>
        <v>23.5</v>
      </c>
      <c r="B634" s="182" t="str">
        <f t="shared" si="88"/>
        <v>Services - Charges of Inland transport of plant and equipment on lump-sum basis.</v>
      </c>
      <c r="C634" s="188" t="str">
        <f t="shared" si="88"/>
        <v>MERC/CAPEX/MSPGCL/2023-24/0177</v>
      </c>
      <c r="D634" s="189">
        <f t="shared" si="88"/>
        <v>45362</v>
      </c>
      <c r="E634" s="38">
        <f t="shared" si="88"/>
        <v>0.2</v>
      </c>
      <c r="F634" s="104">
        <f t="shared" si="82"/>
        <v>0</v>
      </c>
      <c r="G634" s="104">
        <f t="shared" si="83"/>
        <v>0</v>
      </c>
      <c r="H634" s="104">
        <f t="shared" si="84"/>
        <v>0</v>
      </c>
      <c r="I634" s="38">
        <f>'F4.2'!V157</f>
        <v>0</v>
      </c>
      <c r="J634" s="38">
        <f>'F4.2'!AU157</f>
        <v>0</v>
      </c>
      <c r="K634" s="104"/>
      <c r="L634" s="104"/>
      <c r="M634" s="104">
        <f t="shared" si="85"/>
        <v>0</v>
      </c>
      <c r="N634" s="197">
        <f t="shared" si="86"/>
        <v>0</v>
      </c>
    </row>
    <row r="635" spans="1:14" ht="31.5" outlineLevel="1" x14ac:dyDescent="0.25">
      <c r="A635" s="181">
        <f t="shared" ref="A635:E644" si="89">A158</f>
        <v>23.6</v>
      </c>
      <c r="B635" s="182" t="str">
        <f t="shared" si="89"/>
        <v>Charges for Testing, Commissioning and PG Test of plant and equipment.</v>
      </c>
      <c r="C635" s="188" t="str">
        <f t="shared" si="89"/>
        <v>MERC/CAPEX/MSPGCL/2023-24/0177</v>
      </c>
      <c r="D635" s="189">
        <f t="shared" si="89"/>
        <v>45362</v>
      </c>
      <c r="E635" s="38">
        <f t="shared" si="89"/>
        <v>0.05</v>
      </c>
      <c r="F635" s="104">
        <f t="shared" si="82"/>
        <v>0</v>
      </c>
      <c r="G635" s="104">
        <f t="shared" si="83"/>
        <v>0</v>
      </c>
      <c r="H635" s="104">
        <f t="shared" si="84"/>
        <v>0</v>
      </c>
      <c r="I635" s="38">
        <f>'F4.2'!V158</f>
        <v>0</v>
      </c>
      <c r="J635" s="38">
        <f>'F4.2'!AU158</f>
        <v>0</v>
      </c>
      <c r="K635" s="104"/>
      <c r="L635" s="104"/>
      <c r="M635" s="104">
        <f t="shared" si="85"/>
        <v>0</v>
      </c>
      <c r="N635" s="197">
        <f t="shared" si="86"/>
        <v>0</v>
      </c>
    </row>
    <row r="636" spans="1:14" ht="30" outlineLevel="1" x14ac:dyDescent="0.25">
      <c r="A636" s="98">
        <f t="shared" si="89"/>
        <v>0</v>
      </c>
      <c r="B636" s="182" t="str">
        <f t="shared" si="89"/>
        <v>IDC</v>
      </c>
      <c r="C636" s="188" t="str">
        <f t="shared" si="89"/>
        <v>MERC/CAPEX/MSPGCL/2023-24/0177</v>
      </c>
      <c r="D636" s="189">
        <f t="shared" si="89"/>
        <v>45362</v>
      </c>
      <c r="E636" s="38">
        <f t="shared" si="89"/>
        <v>0.82</v>
      </c>
      <c r="F636" s="104">
        <f t="shared" si="82"/>
        <v>0</v>
      </c>
      <c r="G636" s="104">
        <f t="shared" si="83"/>
        <v>0</v>
      </c>
      <c r="H636" s="104">
        <f t="shared" si="84"/>
        <v>0</v>
      </c>
      <c r="I636" s="38">
        <f>'F4.2'!V159</f>
        <v>0</v>
      </c>
      <c r="J636" s="38">
        <f>'F4.2'!AU159</f>
        <v>0</v>
      </c>
      <c r="K636" s="104"/>
      <c r="L636" s="104"/>
      <c r="M636" s="104">
        <f t="shared" si="85"/>
        <v>0</v>
      </c>
      <c r="N636" s="197">
        <f t="shared" si="86"/>
        <v>0</v>
      </c>
    </row>
    <row r="637" spans="1:14" ht="31.5" outlineLevel="1" x14ac:dyDescent="0.25">
      <c r="A637" s="174">
        <f t="shared" si="89"/>
        <v>24</v>
      </c>
      <c r="B637" s="175" t="str">
        <f t="shared" si="89"/>
        <v>Improvement in Regenerative Air Preheater Performance &amp; Complete Replacement of NDCT fills at Unit # 10, Koradi TPS</v>
      </c>
      <c r="C637" s="188" t="str">
        <f t="shared" si="89"/>
        <v>MERC/CAPEX/MSPGCL/2023-24/0249</v>
      </c>
      <c r="D637" s="189">
        <f t="shared" si="89"/>
        <v>45400</v>
      </c>
      <c r="E637" s="38">
        <f t="shared" si="89"/>
        <v>25.45</v>
      </c>
      <c r="F637" s="104">
        <f t="shared" si="82"/>
        <v>0</v>
      </c>
      <c r="G637" s="104">
        <f t="shared" si="83"/>
        <v>0</v>
      </c>
      <c r="H637" s="104">
        <f t="shared" si="84"/>
        <v>0</v>
      </c>
      <c r="I637" s="38">
        <f>'F4.2'!V160</f>
        <v>0</v>
      </c>
      <c r="J637" s="38">
        <f>'F4.2'!AU160</f>
        <v>0</v>
      </c>
      <c r="K637" s="104"/>
      <c r="L637" s="104"/>
      <c r="M637" s="104">
        <f t="shared" si="85"/>
        <v>0</v>
      </c>
      <c r="N637" s="197">
        <f t="shared" si="86"/>
        <v>0</v>
      </c>
    </row>
    <row r="638" spans="1:14" ht="31.5" outlineLevel="1" x14ac:dyDescent="0.25">
      <c r="A638" s="98">
        <f t="shared" si="89"/>
        <v>24.1</v>
      </c>
      <c r="B638" s="182" t="str">
        <f t="shared" si="89"/>
        <v>Procurement of heating elements for RAPH installed in Unit 10 (660MW) at KTPS Koradi through OEM</v>
      </c>
      <c r="C638" s="188" t="str">
        <f t="shared" si="89"/>
        <v>MERC/CAPEX/MSPGCL/2023-24/0249</v>
      </c>
      <c r="D638" s="189">
        <f t="shared" si="89"/>
        <v>45400</v>
      </c>
      <c r="E638" s="38">
        <f t="shared" si="89"/>
        <v>12.23</v>
      </c>
      <c r="F638" s="104">
        <f t="shared" si="82"/>
        <v>0</v>
      </c>
      <c r="G638" s="104">
        <f t="shared" si="83"/>
        <v>0</v>
      </c>
      <c r="H638" s="104">
        <f t="shared" si="84"/>
        <v>0</v>
      </c>
      <c r="I638" s="38">
        <f>'F4.2'!V161</f>
        <v>14.521007312</v>
      </c>
      <c r="J638" s="38">
        <f>'F4.2'!AU161</f>
        <v>14.521007312</v>
      </c>
      <c r="K638" s="104"/>
      <c r="L638" s="104"/>
      <c r="M638" s="104">
        <f t="shared" si="85"/>
        <v>14.521007312</v>
      </c>
      <c r="N638" s="197">
        <f t="shared" si="86"/>
        <v>0</v>
      </c>
    </row>
    <row r="639" spans="1:14" ht="30" outlineLevel="1" x14ac:dyDescent="0.25">
      <c r="A639" s="98">
        <f t="shared" si="89"/>
        <v>24.2</v>
      </c>
      <c r="B639" s="182" t="str">
        <f t="shared" si="89"/>
        <v>Complete Supply &amp; Replacement of NDCT fills of U#10.</v>
      </c>
      <c r="C639" s="188" t="str">
        <f t="shared" si="89"/>
        <v>MERC/CAPEX/MSPGCL/2023-24/0249</v>
      </c>
      <c r="D639" s="189">
        <f t="shared" si="89"/>
        <v>45400</v>
      </c>
      <c r="E639" s="38">
        <f t="shared" si="89"/>
        <v>13</v>
      </c>
      <c r="F639" s="104">
        <f t="shared" si="82"/>
        <v>0</v>
      </c>
      <c r="G639" s="104">
        <f t="shared" si="83"/>
        <v>0</v>
      </c>
      <c r="H639" s="104">
        <f t="shared" si="84"/>
        <v>0</v>
      </c>
      <c r="I639" s="38">
        <f>'F4.2'!V162</f>
        <v>0</v>
      </c>
      <c r="J639" s="38">
        <f>'F4.2'!AU162</f>
        <v>0</v>
      </c>
      <c r="K639" s="104"/>
      <c r="L639" s="104"/>
      <c r="M639" s="104">
        <f t="shared" si="85"/>
        <v>0</v>
      </c>
      <c r="N639" s="197">
        <f t="shared" si="86"/>
        <v>0</v>
      </c>
    </row>
    <row r="640" spans="1:14" ht="30" outlineLevel="1" x14ac:dyDescent="0.25">
      <c r="A640" s="98">
        <f t="shared" si="89"/>
        <v>0</v>
      </c>
      <c r="B640" s="182" t="str">
        <f t="shared" si="89"/>
        <v>IDC</v>
      </c>
      <c r="C640" s="188" t="str">
        <f t="shared" si="89"/>
        <v>MERC/CAPEX/MSPGCL/2023-24/0249</v>
      </c>
      <c r="D640" s="189">
        <f t="shared" si="89"/>
        <v>45400</v>
      </c>
      <c r="E640" s="38">
        <f t="shared" si="89"/>
        <v>0.22</v>
      </c>
      <c r="F640" s="104">
        <f t="shared" si="82"/>
        <v>0</v>
      </c>
      <c r="G640" s="104">
        <f t="shared" si="83"/>
        <v>0</v>
      </c>
      <c r="H640" s="104">
        <f t="shared" si="84"/>
        <v>0</v>
      </c>
      <c r="I640" s="38">
        <f>'F4.2'!V163</f>
        <v>0</v>
      </c>
      <c r="J640" s="38">
        <f>'F4.2'!AU163</f>
        <v>0</v>
      </c>
      <c r="K640" s="104"/>
      <c r="L640" s="104"/>
      <c r="M640" s="104">
        <f t="shared" si="85"/>
        <v>0</v>
      </c>
      <c r="N640" s="197">
        <f t="shared" si="86"/>
        <v>0</v>
      </c>
    </row>
    <row r="641" spans="1:14" ht="31.5" outlineLevel="1" x14ac:dyDescent="0.25">
      <c r="A641" s="207" t="str">
        <f t="shared" si="89"/>
        <v>HO
DPR 14</v>
      </c>
      <c r="B641" s="208" t="str">
        <f t="shared" si="89"/>
        <v>Centralized Monitoring Solution</v>
      </c>
      <c r="C641" s="188" t="str">
        <f t="shared" si="89"/>
        <v>MERC/CAPEX/MSPGCL/2023-24/0576</v>
      </c>
      <c r="D641" s="189">
        <f t="shared" si="89"/>
        <v>45232</v>
      </c>
      <c r="E641" s="38">
        <f t="shared" si="89"/>
        <v>69.308999999999997</v>
      </c>
      <c r="F641" s="104">
        <f t="shared" si="82"/>
        <v>0</v>
      </c>
      <c r="G641" s="104">
        <f t="shared" si="83"/>
        <v>0</v>
      </c>
      <c r="H641" s="104">
        <f t="shared" si="84"/>
        <v>0</v>
      </c>
      <c r="I641" s="38">
        <f>'F4.2'!V164</f>
        <v>0</v>
      </c>
      <c r="J641" s="38">
        <f>'F4.2'!AU164</f>
        <v>0</v>
      </c>
      <c r="K641" s="104"/>
      <c r="L641" s="104"/>
      <c r="M641" s="104">
        <f t="shared" si="85"/>
        <v>0</v>
      </c>
      <c r="N641" s="197">
        <f t="shared" si="86"/>
        <v>0</v>
      </c>
    </row>
    <row r="642" spans="1:14" ht="47.25" outlineLevel="1" x14ac:dyDescent="0.25">
      <c r="A642" s="98" t="str">
        <f t="shared" si="89"/>
        <v>HO DPR 14.1</v>
      </c>
      <c r="B642" s="209" t="str">
        <f t="shared" si="89"/>
        <v>Centralized Monitoring Solution</v>
      </c>
      <c r="C642" s="188" t="str">
        <f t="shared" si="89"/>
        <v>MERC/CAPEX/MSPGCL/2023-24/0576</v>
      </c>
      <c r="D642" s="189">
        <f t="shared" si="89"/>
        <v>45232</v>
      </c>
      <c r="E642" s="38">
        <f t="shared" si="89"/>
        <v>66.009</v>
      </c>
      <c r="F642" s="104">
        <f t="shared" si="82"/>
        <v>0</v>
      </c>
      <c r="G642" s="104">
        <f t="shared" si="83"/>
        <v>0</v>
      </c>
      <c r="H642" s="104">
        <f t="shared" si="84"/>
        <v>0</v>
      </c>
      <c r="I642" s="38">
        <f>'F4.2'!V165</f>
        <v>0</v>
      </c>
      <c r="J642" s="38">
        <f>'F4.2'!AU165</f>
        <v>0</v>
      </c>
      <c r="K642" s="104"/>
      <c r="L642" s="104"/>
      <c r="M642" s="104">
        <f t="shared" si="85"/>
        <v>0</v>
      </c>
      <c r="N642" s="197">
        <f t="shared" si="86"/>
        <v>0</v>
      </c>
    </row>
    <row r="643" spans="1:14" ht="30" outlineLevel="1" x14ac:dyDescent="0.25">
      <c r="A643" s="183">
        <f t="shared" si="89"/>
        <v>0</v>
      </c>
      <c r="B643" s="209" t="str">
        <f t="shared" si="89"/>
        <v>IDC</v>
      </c>
      <c r="C643" s="188" t="str">
        <f t="shared" si="89"/>
        <v>MERC/CAPEX/MSPGCL/2023-24/0576</v>
      </c>
      <c r="D643" s="189">
        <f t="shared" si="89"/>
        <v>45232</v>
      </c>
      <c r="E643" s="38">
        <f t="shared" si="89"/>
        <v>3.3</v>
      </c>
      <c r="F643" s="104">
        <f t="shared" si="82"/>
        <v>0</v>
      </c>
      <c r="G643" s="104">
        <f t="shared" si="83"/>
        <v>0</v>
      </c>
      <c r="H643" s="104">
        <f t="shared" si="84"/>
        <v>0</v>
      </c>
      <c r="I643" s="38">
        <f>'F4.2'!V166</f>
        <v>0</v>
      </c>
      <c r="J643" s="38">
        <f>'F4.2'!AU166</f>
        <v>0</v>
      </c>
      <c r="K643" s="104"/>
      <c r="L643" s="104"/>
      <c r="M643" s="104">
        <f t="shared" si="85"/>
        <v>0</v>
      </c>
      <c r="N643" s="197">
        <f t="shared" si="86"/>
        <v>0</v>
      </c>
    </row>
    <row r="644" spans="1:14" ht="78.75" outlineLevel="1" x14ac:dyDescent="0.25">
      <c r="A644" s="207" t="str">
        <f t="shared" si="89"/>
        <v>HO
DPR 15</v>
      </c>
      <c r="B644" s="208" t="str">
        <f t="shared" si="89"/>
        <v>HMI (Human Machine Interface) Upgradation of ‘SSPA-T3000’ DCS (Distribution Control System), Rockwell make PLC System installed at 3x660MW Unit No. 8, 9 &amp; 10 at Koradi TPS and HMI (Human Machine Interface) Upgradation of MaxDNA DCS System at Unit 8-9, CSTPS, Chandrapur</v>
      </c>
      <c r="C644" s="188" t="str">
        <f t="shared" si="89"/>
        <v>MERC/CAPEX/2023-2024/MSPGCL/0515</v>
      </c>
      <c r="D644" s="189">
        <f t="shared" si="89"/>
        <v>45208</v>
      </c>
      <c r="E644" s="38">
        <f t="shared" si="89"/>
        <v>55.609999999999992</v>
      </c>
      <c r="F644" s="104">
        <f t="shared" si="82"/>
        <v>0</v>
      </c>
      <c r="G644" s="104">
        <f t="shared" si="83"/>
        <v>0</v>
      </c>
      <c r="H644" s="104">
        <f t="shared" si="84"/>
        <v>0</v>
      </c>
      <c r="I644" s="38">
        <f>'F4.2'!V167</f>
        <v>0</v>
      </c>
      <c r="J644" s="38">
        <f>'F4.2'!AU167</f>
        <v>0</v>
      </c>
      <c r="K644" s="104"/>
      <c r="L644" s="104"/>
      <c r="M644" s="104">
        <f t="shared" si="85"/>
        <v>0</v>
      </c>
      <c r="N644" s="197">
        <f t="shared" si="86"/>
        <v>0</v>
      </c>
    </row>
    <row r="645" spans="1:14" ht="47.25" outlineLevel="1" x14ac:dyDescent="0.25">
      <c r="A645" s="98" t="str">
        <f t="shared" ref="A645:E650" si="90">A168</f>
        <v>HO DPR 15.1</v>
      </c>
      <c r="B645" s="209" t="str">
        <f t="shared" si="90"/>
        <v>Supply: HMI (Human machine Interface) up gradation of maxDNA DCS system at Unit – 8 &amp; 9, CSTPS, Chandrapur.</v>
      </c>
      <c r="C645" s="188" t="str">
        <f t="shared" si="90"/>
        <v>MERC/CAPEX/2023-2024/MSPGCL/0515</v>
      </c>
      <c r="D645" s="189">
        <f t="shared" si="90"/>
        <v>45208</v>
      </c>
      <c r="E645" s="38">
        <f t="shared" si="90"/>
        <v>10.52</v>
      </c>
      <c r="F645" s="104">
        <f t="shared" ref="F645:F650" si="91">F168+I168</f>
        <v>0</v>
      </c>
      <c r="G645" s="104">
        <f t="shared" ref="G645:G650" si="92">G168+M168</f>
        <v>0</v>
      </c>
      <c r="H645" s="104">
        <f t="shared" si="84"/>
        <v>0</v>
      </c>
      <c r="I645" s="38">
        <f>'F4.2'!V168</f>
        <v>0</v>
      </c>
      <c r="J645" s="38">
        <f>'F4.2'!AU168</f>
        <v>0</v>
      </c>
      <c r="K645" s="104"/>
      <c r="L645" s="104"/>
      <c r="M645" s="104">
        <f t="shared" si="85"/>
        <v>0</v>
      </c>
      <c r="N645" s="197">
        <f t="shared" si="86"/>
        <v>0</v>
      </c>
    </row>
    <row r="646" spans="1:14" ht="47.25" outlineLevel="1" x14ac:dyDescent="0.25">
      <c r="A646" s="98" t="str">
        <f t="shared" si="90"/>
        <v>HO DPR 15.2</v>
      </c>
      <c r="B646" s="209" t="str">
        <f t="shared" si="90"/>
        <v>Works: HMI (Human machine Interface) up gradation of maxDNA DCS system at Unit – 8 &amp; 9, CSTPS, Chandrapur.</v>
      </c>
      <c r="C646" s="188" t="str">
        <f t="shared" si="90"/>
        <v>MERC/CAPEX/2023-2024/MSPGCL/0515</v>
      </c>
      <c r="D646" s="189">
        <f t="shared" si="90"/>
        <v>45208</v>
      </c>
      <c r="E646" s="38">
        <f t="shared" si="90"/>
        <v>0.41</v>
      </c>
      <c r="F646" s="104">
        <f t="shared" si="91"/>
        <v>0</v>
      </c>
      <c r="G646" s="104">
        <f t="shared" si="92"/>
        <v>0</v>
      </c>
      <c r="H646" s="104">
        <f t="shared" si="84"/>
        <v>0</v>
      </c>
      <c r="I646" s="38">
        <f>'F4.2'!V169</f>
        <v>0</v>
      </c>
      <c r="J646" s="38">
        <f>'F4.2'!AU169</f>
        <v>0</v>
      </c>
      <c r="K646" s="104"/>
      <c r="L646" s="104"/>
      <c r="M646" s="104">
        <f t="shared" si="85"/>
        <v>0</v>
      </c>
      <c r="N646" s="197">
        <f t="shared" si="86"/>
        <v>0</v>
      </c>
    </row>
    <row r="647" spans="1:14" ht="63" outlineLevel="1" x14ac:dyDescent="0.25">
      <c r="A647" s="98">
        <f t="shared" si="90"/>
        <v>15.3</v>
      </c>
      <c r="B647" s="209" t="str">
        <f t="shared" si="90"/>
        <v>HMI (Human Machine Interface) Upgradation of ‘SPPA-T3000’ DCS (Distributed Control System) installed at 3x660MW Unit- 8, 9 &amp; 10 at Koradi TPS to match with the external aspects and process improvement</v>
      </c>
      <c r="C647" s="188" t="str">
        <f t="shared" si="90"/>
        <v>MERC/CAPEX/2023-2024/MSPGCL/0515</v>
      </c>
      <c r="D647" s="189">
        <f t="shared" si="90"/>
        <v>45208</v>
      </c>
      <c r="E647" s="38">
        <f t="shared" si="90"/>
        <v>24.33</v>
      </c>
      <c r="F647" s="104">
        <f t="shared" si="91"/>
        <v>0</v>
      </c>
      <c r="G647" s="104">
        <f t="shared" si="92"/>
        <v>0</v>
      </c>
      <c r="H647" s="104">
        <f t="shared" si="84"/>
        <v>0</v>
      </c>
      <c r="I647" s="38">
        <f>'F4.2'!V170</f>
        <v>0</v>
      </c>
      <c r="J647" s="38">
        <f>'F4.2'!AU170</f>
        <v>0</v>
      </c>
      <c r="K647" s="104"/>
      <c r="L647" s="104"/>
      <c r="M647" s="104">
        <f t="shared" si="85"/>
        <v>0</v>
      </c>
      <c r="N647" s="197">
        <f t="shared" si="86"/>
        <v>0</v>
      </c>
    </row>
    <row r="648" spans="1:14" ht="63" outlineLevel="1" x14ac:dyDescent="0.25">
      <c r="A648" s="98">
        <f t="shared" si="90"/>
        <v>15.4</v>
      </c>
      <c r="B648" s="209" t="str">
        <f t="shared" si="90"/>
        <v xml:space="preserve">Upgradation of Rockwell Make PLC System installed at 3x660MW  ,Koradi TPS to match with the external aspects and process improvement.(C&amp;I)
</v>
      </c>
      <c r="C648" s="188" t="str">
        <f t="shared" si="90"/>
        <v>MERC/CAPEX/2023-2024/MSPGCL/0515</v>
      </c>
      <c r="D648" s="189">
        <f t="shared" si="90"/>
        <v>45208</v>
      </c>
      <c r="E648" s="38">
        <f t="shared" si="90"/>
        <v>20.2</v>
      </c>
      <c r="F648" s="104">
        <f t="shared" si="91"/>
        <v>0</v>
      </c>
      <c r="G648" s="104">
        <f t="shared" si="92"/>
        <v>0</v>
      </c>
      <c r="H648" s="104">
        <f t="shared" si="84"/>
        <v>0</v>
      </c>
      <c r="I648" s="38">
        <f>'F4.2'!V171</f>
        <v>0</v>
      </c>
      <c r="J648" s="38">
        <f>'F4.2'!AU171</f>
        <v>0</v>
      </c>
      <c r="K648" s="104"/>
      <c r="L648" s="104"/>
      <c r="M648" s="104">
        <f t="shared" si="85"/>
        <v>0</v>
      </c>
      <c r="N648" s="197">
        <f t="shared" si="86"/>
        <v>0</v>
      </c>
    </row>
    <row r="649" spans="1:14" ht="30" outlineLevel="1" x14ac:dyDescent="0.25">
      <c r="A649" s="212">
        <f t="shared" si="90"/>
        <v>0</v>
      </c>
      <c r="B649" s="213" t="str">
        <f t="shared" si="90"/>
        <v>IDC</v>
      </c>
      <c r="C649" s="188" t="str">
        <f t="shared" si="90"/>
        <v>MERC/CAPEX/2023-2024/MSPGCL/0515</v>
      </c>
      <c r="D649" s="189">
        <f t="shared" si="90"/>
        <v>45208</v>
      </c>
      <c r="E649" s="38">
        <f t="shared" si="90"/>
        <v>0.15</v>
      </c>
      <c r="F649" s="104">
        <f t="shared" si="91"/>
        <v>0</v>
      </c>
      <c r="G649" s="104">
        <f t="shared" si="92"/>
        <v>0</v>
      </c>
      <c r="H649" s="104">
        <f t="shared" si="84"/>
        <v>0</v>
      </c>
      <c r="I649" s="38">
        <f>'F4.2'!V172</f>
        <v>0</v>
      </c>
      <c r="J649" s="38">
        <f>'F4.2'!AU172</f>
        <v>0</v>
      </c>
      <c r="K649" s="104"/>
      <c r="L649" s="104"/>
      <c r="M649" s="104">
        <f t="shared" si="85"/>
        <v>0</v>
      </c>
      <c r="N649" s="197">
        <f t="shared" si="86"/>
        <v>0</v>
      </c>
    </row>
    <row r="650" spans="1:14" ht="63" outlineLevel="1" x14ac:dyDescent="0.25">
      <c r="A650" s="98">
        <f t="shared" si="90"/>
        <v>0</v>
      </c>
      <c r="B650" s="209" t="str">
        <f t="shared" si="90"/>
        <v>Work of provision of platform beside railway siding at backside of chord cabin for loading of fly ash in railway wagon for ash
utilization at 3x660 MW TPS, Koradi</v>
      </c>
      <c r="C650" s="188">
        <f t="shared" si="90"/>
        <v>0</v>
      </c>
      <c r="D650" s="189" t="str">
        <f t="shared" si="90"/>
        <v>-</v>
      </c>
      <c r="E650" s="38">
        <f t="shared" si="90"/>
        <v>0</v>
      </c>
      <c r="F650" s="104">
        <f t="shared" si="91"/>
        <v>1.2838355539999999</v>
      </c>
      <c r="G650" s="104">
        <f t="shared" si="92"/>
        <v>1.2838355539999999</v>
      </c>
      <c r="H650" s="104">
        <f t="shared" si="84"/>
        <v>0</v>
      </c>
      <c r="I650" s="38">
        <f>'F4.2'!V173</f>
        <v>-1.28</v>
      </c>
      <c r="J650" s="38">
        <f>'F4.2'!AU173</f>
        <v>-1.28</v>
      </c>
      <c r="K650" s="104"/>
      <c r="L650" s="104"/>
      <c r="M650" s="104">
        <f t="shared" si="85"/>
        <v>-1.28</v>
      </c>
      <c r="N650" s="197">
        <f t="shared" si="86"/>
        <v>0</v>
      </c>
    </row>
    <row r="651" spans="1:14" ht="63" outlineLevel="1" x14ac:dyDescent="0.25">
      <c r="A651" s="134">
        <f t="shared" ref="A651:E651" si="93">A174</f>
        <v>13</v>
      </c>
      <c r="B651" s="134" t="str">
        <f t="shared" si="93"/>
        <v xml:space="preserve">Capital Exenditure schemes for in-principle clearance regarding "EPC contract for the wok of construction of quarters and development of KTPS colony at Koradi" under CAPEX scheme </v>
      </c>
      <c r="C651" s="188" t="str">
        <f t="shared" si="93"/>
        <v>MERC/CAPEX/MSPGCL/2024-12/0569 DTD.13.09.2024</v>
      </c>
      <c r="D651" s="189">
        <f t="shared" si="93"/>
        <v>45548</v>
      </c>
      <c r="E651" s="38">
        <f t="shared" si="93"/>
        <v>210.48</v>
      </c>
      <c r="F651" s="104">
        <f t="shared" ref="F651:F657" si="94">F174+I174</f>
        <v>0</v>
      </c>
      <c r="G651" s="104">
        <f t="shared" ref="G651:G657" si="95">G174+M174</f>
        <v>0</v>
      </c>
      <c r="H651" s="104">
        <f t="shared" ref="H651:H657" si="96">F651-G651</f>
        <v>0</v>
      </c>
      <c r="I651" s="38">
        <f>'F4.2'!V174</f>
        <v>0</v>
      </c>
      <c r="J651" s="38">
        <f>'F4.2'!AU174</f>
        <v>0</v>
      </c>
      <c r="K651" s="104"/>
      <c r="L651" s="104"/>
      <c r="M651" s="104">
        <f t="shared" ref="M651:M657" si="97">SUM(J651:L651)</f>
        <v>0</v>
      </c>
      <c r="N651" s="197">
        <f t="shared" ref="N651:N657" si="98">H651+I651-M651</f>
        <v>0</v>
      </c>
    </row>
    <row r="652" spans="1:14" ht="15.75" outlineLevel="1" x14ac:dyDescent="0.25">
      <c r="A652" s="98">
        <f t="shared" ref="A652:E652" si="99">A175</f>
        <v>0</v>
      </c>
      <c r="B652" s="364" t="str">
        <f t="shared" si="99"/>
        <v>IDC</v>
      </c>
      <c r="C652" s="188">
        <f t="shared" si="99"/>
        <v>0</v>
      </c>
      <c r="D652" s="189" t="str">
        <f t="shared" si="99"/>
        <v>-</v>
      </c>
      <c r="E652" s="38">
        <f t="shared" si="99"/>
        <v>0</v>
      </c>
      <c r="F652" s="104">
        <f t="shared" si="94"/>
        <v>0</v>
      </c>
      <c r="G652" s="104">
        <f t="shared" si="95"/>
        <v>0</v>
      </c>
      <c r="H652" s="104">
        <f t="shared" si="96"/>
        <v>0</v>
      </c>
      <c r="I652" s="38">
        <f>'F4.2'!V175</f>
        <v>0</v>
      </c>
      <c r="J652" s="38">
        <f>'F4.2'!AU175</f>
        <v>0</v>
      </c>
      <c r="K652" s="104"/>
      <c r="L652" s="104"/>
      <c r="M652" s="104">
        <f t="shared" si="97"/>
        <v>0</v>
      </c>
      <c r="N652" s="197">
        <f t="shared" si="98"/>
        <v>0</v>
      </c>
    </row>
    <row r="653" spans="1:14" ht="31.5" outlineLevel="1" x14ac:dyDescent="0.25">
      <c r="A653" s="368">
        <f t="shared" ref="A653:E653" si="100">A176</f>
        <v>3</v>
      </c>
      <c r="B653" s="369" t="str">
        <f t="shared" si="100"/>
        <v xml:space="preserve">Procurement of spares for L&amp;T-MHI make Turbine for COH work of Turbine at KTPS, 3x660MW units Koradi  </v>
      </c>
      <c r="C653" s="188" t="str">
        <f t="shared" si="100"/>
        <v>MERC/CAPEX/MSPGCL/2023-24/0639</v>
      </c>
      <c r="D653" s="189" t="str">
        <f t="shared" si="100"/>
        <v>-</v>
      </c>
      <c r="E653" s="38">
        <f t="shared" si="100"/>
        <v>0</v>
      </c>
      <c r="F653" s="104">
        <f t="shared" si="94"/>
        <v>0</v>
      </c>
      <c r="G653" s="104">
        <f t="shared" si="95"/>
        <v>0</v>
      </c>
      <c r="H653" s="104">
        <f t="shared" si="96"/>
        <v>0</v>
      </c>
      <c r="I653" s="38">
        <f>'F4.2'!V176</f>
        <v>0</v>
      </c>
      <c r="J653" s="38">
        <f>'F4.2'!AU176</f>
        <v>0</v>
      </c>
      <c r="K653" s="104"/>
      <c r="L653" s="104"/>
      <c r="M653" s="104">
        <f t="shared" si="97"/>
        <v>0</v>
      </c>
      <c r="N653" s="197">
        <f t="shared" si="98"/>
        <v>0</v>
      </c>
    </row>
    <row r="654" spans="1:14" ht="31.5" outlineLevel="1" x14ac:dyDescent="0.25">
      <c r="A654" s="380">
        <f t="shared" ref="A654:E654" si="101">A177</f>
        <v>3.1</v>
      </c>
      <c r="B654" s="381" t="str">
        <f t="shared" si="101"/>
        <v>Procurement of spares for L&amp;T-MHI make Turbine for COH work of Turbine at KTPS, 3x660MW units Koradi</v>
      </c>
      <c r="C654" s="188" t="str">
        <f t="shared" si="101"/>
        <v>MERC/CAPEX/MSPGCL/2023-24/0639</v>
      </c>
      <c r="D654" s="189" t="str">
        <f t="shared" si="101"/>
        <v>-</v>
      </c>
      <c r="E654" s="38">
        <f t="shared" si="101"/>
        <v>0</v>
      </c>
      <c r="F654" s="104">
        <f t="shared" si="94"/>
        <v>0</v>
      </c>
      <c r="G654" s="104">
        <f t="shared" si="95"/>
        <v>0</v>
      </c>
      <c r="H654" s="104">
        <f t="shared" si="96"/>
        <v>0</v>
      </c>
      <c r="I654" s="38">
        <f>'F4.2'!V177</f>
        <v>0</v>
      </c>
      <c r="J654" s="38">
        <f>'F4.2'!AU177</f>
        <v>0</v>
      </c>
      <c r="K654" s="104"/>
      <c r="L654" s="104"/>
      <c r="M654" s="104">
        <f t="shared" si="97"/>
        <v>0</v>
      </c>
      <c r="N654" s="197">
        <f t="shared" si="98"/>
        <v>0</v>
      </c>
    </row>
    <row r="655" spans="1:14" ht="31.5" outlineLevel="1" x14ac:dyDescent="0.25">
      <c r="A655" s="380">
        <f t="shared" ref="A655:E655" si="102">A178</f>
        <v>3.2</v>
      </c>
      <c r="B655" s="381" t="str">
        <f t="shared" si="102"/>
        <v>Procurement of HP Nozzle assembly for L&amp;T-MHI Make Turbine installed at 3x660MW Units Koradi</v>
      </c>
      <c r="C655" s="188" t="str">
        <f t="shared" si="102"/>
        <v>MERC/CAPEX/MSPGCL/2023-24/0639</v>
      </c>
      <c r="D655" s="189" t="str">
        <f t="shared" si="102"/>
        <v>-</v>
      </c>
      <c r="E655" s="38">
        <f t="shared" si="102"/>
        <v>0</v>
      </c>
      <c r="F655" s="104">
        <f t="shared" si="94"/>
        <v>0</v>
      </c>
      <c r="G655" s="104">
        <f t="shared" si="95"/>
        <v>0</v>
      </c>
      <c r="H655" s="104">
        <f t="shared" si="96"/>
        <v>0</v>
      </c>
      <c r="I655" s="38">
        <f>'F4.2'!V178</f>
        <v>0</v>
      </c>
      <c r="J655" s="38">
        <f>'F4.2'!AU178</f>
        <v>0</v>
      </c>
      <c r="K655" s="104"/>
      <c r="L655" s="104"/>
      <c r="M655" s="104">
        <f t="shared" si="97"/>
        <v>0</v>
      </c>
      <c r="N655" s="197">
        <f t="shared" si="98"/>
        <v>0</v>
      </c>
    </row>
    <row r="656" spans="1:14" ht="15.75" outlineLevel="1" x14ac:dyDescent="0.25">
      <c r="A656" s="98">
        <f t="shared" ref="A656:E656" si="103">A179</f>
        <v>0</v>
      </c>
      <c r="B656" s="175">
        <f t="shared" si="103"/>
        <v>0</v>
      </c>
      <c r="C656" s="188">
        <f t="shared" si="103"/>
        <v>0</v>
      </c>
      <c r="D656" s="189" t="str">
        <f t="shared" si="103"/>
        <v>-</v>
      </c>
      <c r="E656" s="38">
        <f t="shared" si="103"/>
        <v>0</v>
      </c>
      <c r="F656" s="104">
        <f t="shared" si="94"/>
        <v>0</v>
      </c>
      <c r="G656" s="104">
        <f t="shared" si="95"/>
        <v>0</v>
      </c>
      <c r="H656" s="104">
        <f t="shared" si="96"/>
        <v>0</v>
      </c>
      <c r="I656" s="38">
        <f>'F4.2'!V179</f>
        <v>0</v>
      </c>
      <c r="J656" s="38">
        <f>'F4.2'!AU179</f>
        <v>0</v>
      </c>
      <c r="K656" s="104"/>
      <c r="L656" s="104"/>
      <c r="M656" s="104">
        <f t="shared" si="97"/>
        <v>0</v>
      </c>
      <c r="N656" s="197">
        <f t="shared" si="98"/>
        <v>0</v>
      </c>
    </row>
    <row r="657" spans="1:14" ht="21" outlineLevel="1" x14ac:dyDescent="0.25">
      <c r="A657" s="344">
        <f t="shared" ref="A657:E657" si="104">A180</f>
        <v>0</v>
      </c>
      <c r="B657" s="118" t="str">
        <f t="shared" si="104"/>
        <v>C) DPRs Yet to be submitted to MERC</v>
      </c>
      <c r="C657" s="188">
        <f t="shared" si="104"/>
        <v>0</v>
      </c>
      <c r="D657" s="189" t="str">
        <f t="shared" si="104"/>
        <v>-</v>
      </c>
      <c r="E657" s="38">
        <f t="shared" si="104"/>
        <v>0</v>
      </c>
      <c r="F657" s="104">
        <f t="shared" si="94"/>
        <v>0</v>
      </c>
      <c r="G657" s="104">
        <f t="shared" si="95"/>
        <v>0</v>
      </c>
      <c r="H657" s="104">
        <f t="shared" si="96"/>
        <v>0</v>
      </c>
      <c r="I657" s="38">
        <f>'F4.2'!V180</f>
        <v>0</v>
      </c>
      <c r="J657" s="38">
        <f>'F4.2'!AU180</f>
        <v>0</v>
      </c>
      <c r="K657" s="104"/>
      <c r="L657" s="104"/>
      <c r="M657" s="104">
        <f t="shared" si="97"/>
        <v>0</v>
      </c>
      <c r="N657" s="197">
        <f t="shared" si="98"/>
        <v>0</v>
      </c>
    </row>
    <row r="658" spans="1:14" ht="63" outlineLevel="1" x14ac:dyDescent="0.25">
      <c r="A658" s="369">
        <f t="shared" ref="A658:E658" si="105">A181</f>
        <v>2</v>
      </c>
      <c r="B658" s="369" t="str">
        <f t="shared" si="105"/>
        <v>Control &amp; instrumentation related Various  Upgradation schemes viz.Emission Monitoring &amp; Water Quality Analysers ,Vibration Monitoring Schemes,Water Flow Monitoring etc. at 3X660MW, KTPS, Koradi</v>
      </c>
      <c r="C658" s="188">
        <f t="shared" si="105"/>
        <v>0</v>
      </c>
      <c r="D658" s="189" t="str">
        <f t="shared" si="105"/>
        <v>-</v>
      </c>
      <c r="E658" s="38">
        <f t="shared" si="105"/>
        <v>0</v>
      </c>
      <c r="F658" s="104">
        <f t="shared" ref="F658:F721" si="106">F181+I181</f>
        <v>0</v>
      </c>
      <c r="G658" s="104">
        <f t="shared" ref="G658:G721" si="107">G181+M181</f>
        <v>0</v>
      </c>
      <c r="H658" s="104">
        <f t="shared" ref="H658:H721" si="108">F658-G658</f>
        <v>0</v>
      </c>
      <c r="I658" s="38">
        <f>'F4.2'!V181</f>
        <v>0</v>
      </c>
      <c r="J658" s="38">
        <f>'F4.2'!AU181</f>
        <v>0</v>
      </c>
      <c r="K658" s="104"/>
      <c r="L658" s="104"/>
      <c r="M658" s="104">
        <f t="shared" ref="M658:M721" si="109">SUM(J658:L658)</f>
        <v>0</v>
      </c>
      <c r="N658" s="197">
        <f t="shared" ref="N658:N721" si="110">H658+I658-M658</f>
        <v>0</v>
      </c>
    </row>
    <row r="659" spans="1:14" ht="15.75" outlineLevel="1" x14ac:dyDescent="0.25">
      <c r="A659" s="89">
        <f t="shared" ref="A659:E659" si="111">A182</f>
        <v>2.1</v>
      </c>
      <c r="B659" s="389" t="str">
        <f t="shared" si="111"/>
        <v xml:space="preserve">Upgradation of Emission Monitoring Analysers </v>
      </c>
      <c r="C659" s="188">
        <f t="shared" si="111"/>
        <v>0</v>
      </c>
      <c r="D659" s="189" t="str">
        <f t="shared" si="111"/>
        <v>-</v>
      </c>
      <c r="E659" s="38">
        <f t="shared" si="111"/>
        <v>0</v>
      </c>
      <c r="F659" s="104">
        <f t="shared" si="106"/>
        <v>0</v>
      </c>
      <c r="G659" s="104">
        <f t="shared" si="107"/>
        <v>0</v>
      </c>
      <c r="H659" s="104">
        <f t="shared" si="108"/>
        <v>0</v>
      </c>
      <c r="I659" s="38">
        <f>'F4.2'!V182</f>
        <v>0</v>
      </c>
      <c r="J659" s="38">
        <f>'F4.2'!AU182</f>
        <v>0</v>
      </c>
      <c r="K659" s="104"/>
      <c r="L659" s="104"/>
      <c r="M659" s="104">
        <f t="shared" si="109"/>
        <v>0</v>
      </c>
      <c r="N659" s="197">
        <f t="shared" si="110"/>
        <v>0</v>
      </c>
    </row>
    <row r="660" spans="1:14" ht="15.75" outlineLevel="1" x14ac:dyDescent="0.25">
      <c r="A660" s="89">
        <f t="shared" ref="A660:E660" si="112">A183</f>
        <v>2.2000000000000002</v>
      </c>
      <c r="B660" s="389" t="str">
        <f t="shared" si="112"/>
        <v xml:space="preserve">Upgradation of Water Quality Analysers </v>
      </c>
      <c r="C660" s="188">
        <f t="shared" si="112"/>
        <v>0</v>
      </c>
      <c r="D660" s="189" t="str">
        <f t="shared" si="112"/>
        <v>-</v>
      </c>
      <c r="E660" s="38">
        <f t="shared" si="112"/>
        <v>0</v>
      </c>
      <c r="F660" s="104">
        <f t="shared" si="106"/>
        <v>0</v>
      </c>
      <c r="G660" s="104">
        <f t="shared" si="107"/>
        <v>0</v>
      </c>
      <c r="H660" s="104">
        <f t="shared" si="108"/>
        <v>0</v>
      </c>
      <c r="I660" s="38">
        <f>'F4.2'!V183</f>
        <v>0</v>
      </c>
      <c r="J660" s="38">
        <f>'F4.2'!AU183</f>
        <v>0</v>
      </c>
      <c r="K660" s="104"/>
      <c r="L660" s="104"/>
      <c r="M660" s="104">
        <f t="shared" si="109"/>
        <v>0</v>
      </c>
      <c r="N660" s="197">
        <f t="shared" si="110"/>
        <v>0</v>
      </c>
    </row>
    <row r="661" spans="1:14" ht="31.5" outlineLevel="1" x14ac:dyDescent="0.25">
      <c r="A661" s="89">
        <f t="shared" ref="A661:E661" si="113">A184</f>
        <v>2.2999999999999998</v>
      </c>
      <c r="B661" s="389" t="str">
        <f t="shared" si="113"/>
        <v xml:space="preserve">Revamping &amp; Supply Of Upgraded VM7B Version of Vibration Monitoring Rack </v>
      </c>
      <c r="C661" s="188">
        <f t="shared" si="113"/>
        <v>0</v>
      </c>
      <c r="D661" s="189" t="str">
        <f t="shared" si="113"/>
        <v>-</v>
      </c>
      <c r="E661" s="38">
        <f t="shared" si="113"/>
        <v>0</v>
      </c>
      <c r="F661" s="104">
        <f t="shared" si="106"/>
        <v>0</v>
      </c>
      <c r="G661" s="104">
        <f t="shared" si="107"/>
        <v>0</v>
      </c>
      <c r="H661" s="104">
        <f t="shared" si="108"/>
        <v>0</v>
      </c>
      <c r="I661" s="38">
        <f>'F4.2'!V184</f>
        <v>0</v>
      </c>
      <c r="J661" s="38">
        <f>'F4.2'!AU184</f>
        <v>0</v>
      </c>
      <c r="K661" s="104"/>
      <c r="L661" s="104"/>
      <c r="M661" s="104">
        <f t="shared" si="109"/>
        <v>0</v>
      </c>
      <c r="N661" s="197">
        <f t="shared" si="110"/>
        <v>0</v>
      </c>
    </row>
    <row r="662" spans="1:14" ht="31.5" outlineLevel="1" x14ac:dyDescent="0.25">
      <c r="A662" s="89">
        <f t="shared" ref="A662:E662" si="114">A185</f>
        <v>2.4</v>
      </c>
      <c r="B662" s="389" t="str">
        <f t="shared" si="114"/>
        <v>Implementation of ‘Flow Monitoring System’ at 3x660MW Balance of Plant (BOP) Unit- 8, 9 &amp; 10 at Koradi TPS</v>
      </c>
      <c r="C662" s="188">
        <f t="shared" si="114"/>
        <v>0</v>
      </c>
      <c r="D662" s="189" t="str">
        <f t="shared" si="114"/>
        <v>-</v>
      </c>
      <c r="E662" s="38">
        <f t="shared" si="114"/>
        <v>0</v>
      </c>
      <c r="F662" s="104">
        <f t="shared" si="106"/>
        <v>0</v>
      </c>
      <c r="G662" s="104">
        <f t="shared" si="107"/>
        <v>0</v>
      </c>
      <c r="H662" s="104">
        <f t="shared" si="108"/>
        <v>0</v>
      </c>
      <c r="I662" s="38">
        <f>'F4.2'!V185</f>
        <v>0</v>
      </c>
      <c r="J662" s="38">
        <f>'F4.2'!AU185</f>
        <v>0</v>
      </c>
      <c r="K662" s="104"/>
      <c r="L662" s="104"/>
      <c r="M662" s="104">
        <f t="shared" si="109"/>
        <v>0</v>
      </c>
      <c r="N662" s="197">
        <f t="shared" si="110"/>
        <v>0</v>
      </c>
    </row>
    <row r="663" spans="1:14" ht="15.75" outlineLevel="1" x14ac:dyDescent="0.25">
      <c r="A663" s="369">
        <f t="shared" ref="A663:E663" si="115">A186</f>
        <v>3</v>
      </c>
      <c r="B663" s="369" t="str">
        <f t="shared" si="115"/>
        <v xml:space="preserve">     CHP Improvement Scheme-I</v>
      </c>
      <c r="C663" s="188">
        <f t="shared" si="115"/>
        <v>0</v>
      </c>
      <c r="D663" s="189" t="str">
        <f t="shared" si="115"/>
        <v>-</v>
      </c>
      <c r="E663" s="38">
        <f t="shared" si="115"/>
        <v>0</v>
      </c>
      <c r="F663" s="104">
        <f t="shared" si="106"/>
        <v>0</v>
      </c>
      <c r="G663" s="104">
        <f t="shared" si="107"/>
        <v>0</v>
      </c>
      <c r="H663" s="104">
        <f t="shared" si="108"/>
        <v>0</v>
      </c>
      <c r="I663" s="38">
        <f>'F4.2'!V186</f>
        <v>0</v>
      </c>
      <c r="J663" s="38">
        <f>'F4.2'!AU186</f>
        <v>0</v>
      </c>
      <c r="K663" s="104"/>
      <c r="L663" s="104"/>
      <c r="M663" s="104">
        <f t="shared" si="109"/>
        <v>0</v>
      </c>
      <c r="N663" s="197">
        <f t="shared" si="110"/>
        <v>0</v>
      </c>
    </row>
    <row r="664" spans="1:14" ht="31.5" outlineLevel="1" x14ac:dyDescent="0.25">
      <c r="A664" s="89">
        <f t="shared" ref="A664:E664" si="116">A187</f>
        <v>3.1</v>
      </c>
      <c r="B664" s="389" t="str">
        <f t="shared" si="116"/>
        <v>Supply, Erection, Commissioning of set of Internals for Wagon Tipplers at CHP 3X660MW, KTPS, Koradi.</v>
      </c>
      <c r="C664" s="188">
        <f t="shared" si="116"/>
        <v>0</v>
      </c>
      <c r="D664" s="189" t="str">
        <f t="shared" si="116"/>
        <v>-</v>
      </c>
      <c r="E664" s="38">
        <f t="shared" si="116"/>
        <v>0</v>
      </c>
      <c r="F664" s="104">
        <f t="shared" si="106"/>
        <v>0</v>
      </c>
      <c r="G664" s="104">
        <f t="shared" si="107"/>
        <v>0</v>
      </c>
      <c r="H664" s="104">
        <f t="shared" si="108"/>
        <v>0</v>
      </c>
      <c r="I664" s="38">
        <f>'F4.2'!V187</f>
        <v>0</v>
      </c>
      <c r="J664" s="38">
        <f>'F4.2'!AU187</f>
        <v>0</v>
      </c>
      <c r="K664" s="104"/>
      <c r="L664" s="104"/>
      <c r="M664" s="104">
        <f t="shared" si="109"/>
        <v>0</v>
      </c>
      <c r="N664" s="197">
        <f t="shared" si="110"/>
        <v>0</v>
      </c>
    </row>
    <row r="665" spans="1:14" ht="31.5" outlineLevel="1" x14ac:dyDescent="0.25">
      <c r="A665" s="89">
        <f t="shared" ref="A665:E665" si="117">A188</f>
        <v>3.2</v>
      </c>
      <c r="B665" s="389" t="str">
        <f t="shared" si="117"/>
        <v xml:space="preserve">Supply, Erection, Commissioning of set of Internals for Side Arm Chargers at CHP 3X660MW, KTPS, Koradi. </v>
      </c>
      <c r="C665" s="188">
        <f t="shared" si="117"/>
        <v>0</v>
      </c>
      <c r="D665" s="189" t="str">
        <f t="shared" si="117"/>
        <v>-</v>
      </c>
      <c r="E665" s="38">
        <f t="shared" si="117"/>
        <v>0</v>
      </c>
      <c r="F665" s="104">
        <f t="shared" si="106"/>
        <v>0</v>
      </c>
      <c r="G665" s="104">
        <f t="shared" si="107"/>
        <v>0</v>
      </c>
      <c r="H665" s="104">
        <f t="shared" si="108"/>
        <v>0</v>
      </c>
      <c r="I665" s="38">
        <f>'F4.2'!V188</f>
        <v>0</v>
      </c>
      <c r="J665" s="38">
        <f>'F4.2'!AU188</f>
        <v>0</v>
      </c>
      <c r="K665" s="104"/>
      <c r="L665" s="104"/>
      <c r="M665" s="104">
        <f t="shared" si="109"/>
        <v>0</v>
      </c>
      <c r="N665" s="197">
        <f t="shared" si="110"/>
        <v>0</v>
      </c>
    </row>
    <row r="666" spans="1:14" ht="31.5" outlineLevel="1" x14ac:dyDescent="0.25">
      <c r="A666" s="89">
        <f t="shared" ref="A666:E666" si="118">A189</f>
        <v>3.3</v>
      </c>
      <c r="B666" s="389" t="str">
        <f t="shared" si="118"/>
        <v>Supply, Erection, Commissioning of set of Internals for Wobbler Feeders at CHP 3X660MW, KTPS, Koradi.</v>
      </c>
      <c r="C666" s="188">
        <f t="shared" si="118"/>
        <v>0</v>
      </c>
      <c r="D666" s="189" t="str">
        <f t="shared" si="118"/>
        <v>-</v>
      </c>
      <c r="E666" s="38">
        <f t="shared" si="118"/>
        <v>0</v>
      </c>
      <c r="F666" s="104">
        <f t="shared" si="106"/>
        <v>0</v>
      </c>
      <c r="G666" s="104">
        <f t="shared" si="107"/>
        <v>0</v>
      </c>
      <c r="H666" s="104">
        <f t="shared" si="108"/>
        <v>0</v>
      </c>
      <c r="I666" s="38">
        <f>'F4.2'!V189</f>
        <v>0</v>
      </c>
      <c r="J666" s="38">
        <f>'F4.2'!AU189</f>
        <v>0</v>
      </c>
      <c r="K666" s="104"/>
      <c r="L666" s="104"/>
      <c r="M666" s="104">
        <f t="shared" si="109"/>
        <v>0</v>
      </c>
      <c r="N666" s="197">
        <f t="shared" si="110"/>
        <v>0</v>
      </c>
    </row>
    <row r="667" spans="1:14" ht="31.5" outlineLevel="1" x14ac:dyDescent="0.25">
      <c r="A667" s="89">
        <f t="shared" ref="A667:E667" si="119">A190</f>
        <v>3.4</v>
      </c>
      <c r="B667" s="389" t="str">
        <f t="shared" si="119"/>
        <v>Supply, Erection, Commissioning of set of Internals for Apron Feeders at CHP 3X660MW, KTPS, Koradi.</v>
      </c>
      <c r="C667" s="188">
        <f t="shared" si="119"/>
        <v>0</v>
      </c>
      <c r="D667" s="189" t="str">
        <f t="shared" si="119"/>
        <v>-</v>
      </c>
      <c r="E667" s="38">
        <f t="shared" si="119"/>
        <v>0</v>
      </c>
      <c r="F667" s="104">
        <f t="shared" si="106"/>
        <v>0</v>
      </c>
      <c r="G667" s="104">
        <f t="shared" si="107"/>
        <v>0</v>
      </c>
      <c r="H667" s="104">
        <f t="shared" si="108"/>
        <v>0</v>
      </c>
      <c r="I667" s="38">
        <f>'F4.2'!V190</f>
        <v>0</v>
      </c>
      <c r="J667" s="38">
        <f>'F4.2'!AU190</f>
        <v>0</v>
      </c>
      <c r="K667" s="104"/>
      <c r="L667" s="104"/>
      <c r="M667" s="104">
        <f t="shared" si="109"/>
        <v>0</v>
      </c>
      <c r="N667" s="197">
        <f t="shared" si="110"/>
        <v>0</v>
      </c>
    </row>
    <row r="668" spans="1:14" ht="31.5" outlineLevel="1" x14ac:dyDescent="0.25">
      <c r="A668" s="89">
        <f t="shared" ref="A668:E668" si="120">A191</f>
        <v>3.5</v>
      </c>
      <c r="B668" s="389" t="str">
        <f t="shared" si="120"/>
        <v>Supply, Erection, Commissioning of set of Internals for Impact Crushers at CHP 3X660MW, KTPS, Koradi.</v>
      </c>
      <c r="C668" s="188">
        <f t="shared" si="120"/>
        <v>0</v>
      </c>
      <c r="D668" s="189" t="str">
        <f t="shared" si="120"/>
        <v>-</v>
      </c>
      <c r="E668" s="38">
        <f t="shared" si="120"/>
        <v>0</v>
      </c>
      <c r="F668" s="104">
        <f t="shared" si="106"/>
        <v>0</v>
      </c>
      <c r="G668" s="104">
        <f t="shared" si="107"/>
        <v>0</v>
      </c>
      <c r="H668" s="104">
        <f t="shared" si="108"/>
        <v>0</v>
      </c>
      <c r="I668" s="38">
        <f>'F4.2'!V191</f>
        <v>0</v>
      </c>
      <c r="J668" s="38">
        <f>'F4.2'!AU191</f>
        <v>0</v>
      </c>
      <c r="K668" s="104"/>
      <c r="L668" s="104"/>
      <c r="M668" s="104">
        <f t="shared" si="109"/>
        <v>0</v>
      </c>
      <c r="N668" s="197">
        <f t="shared" si="110"/>
        <v>0</v>
      </c>
    </row>
    <row r="669" spans="1:14" ht="31.5" outlineLevel="1" x14ac:dyDescent="0.25">
      <c r="A669" s="89">
        <f t="shared" ref="A669:E669" si="121">A192</f>
        <v>3.6</v>
      </c>
      <c r="B669" s="389" t="str">
        <f t="shared" si="121"/>
        <v>Supply, Erection, Commissioning of set of Internals for Stacker cum Reclaimers at CHP 3X660MW, KTPS, Koradi.</v>
      </c>
      <c r="C669" s="188">
        <f t="shared" si="121"/>
        <v>0</v>
      </c>
      <c r="D669" s="189" t="str">
        <f t="shared" si="121"/>
        <v>-</v>
      </c>
      <c r="E669" s="38">
        <f t="shared" si="121"/>
        <v>0</v>
      </c>
      <c r="F669" s="104">
        <f t="shared" si="106"/>
        <v>0</v>
      </c>
      <c r="G669" s="104">
        <f t="shared" si="107"/>
        <v>0</v>
      </c>
      <c r="H669" s="104">
        <f t="shared" si="108"/>
        <v>0</v>
      </c>
      <c r="I669" s="38">
        <f>'F4.2'!V192</f>
        <v>0</v>
      </c>
      <c r="J669" s="38">
        <f>'F4.2'!AU192</f>
        <v>0</v>
      </c>
      <c r="K669" s="104"/>
      <c r="L669" s="104"/>
      <c r="M669" s="104">
        <f t="shared" si="109"/>
        <v>0</v>
      </c>
      <c r="N669" s="197">
        <f t="shared" si="110"/>
        <v>0</v>
      </c>
    </row>
    <row r="670" spans="1:14" ht="31.5" outlineLevel="1" x14ac:dyDescent="0.25">
      <c r="A670" s="364">
        <f t="shared" ref="A670:E670" si="122">A193</f>
        <v>4</v>
      </c>
      <c r="B670" s="364" t="str">
        <f t="shared" si="122"/>
        <v>Performance improvement and availability of various Auxiliaries of TG at 3x660MW KTPS Koradi.</v>
      </c>
      <c r="C670" s="188">
        <f t="shared" si="122"/>
        <v>0</v>
      </c>
      <c r="D670" s="189" t="str">
        <f t="shared" si="122"/>
        <v>-</v>
      </c>
      <c r="E670" s="38">
        <f t="shared" si="122"/>
        <v>0</v>
      </c>
      <c r="F670" s="104">
        <f t="shared" si="106"/>
        <v>0</v>
      </c>
      <c r="G670" s="104">
        <f t="shared" si="107"/>
        <v>0</v>
      </c>
      <c r="H670" s="104">
        <f t="shared" si="108"/>
        <v>0</v>
      </c>
      <c r="I670" s="38">
        <f>'F4.2'!V193</f>
        <v>0</v>
      </c>
      <c r="J670" s="38">
        <f>'F4.2'!AU193</f>
        <v>0</v>
      </c>
      <c r="K670" s="104"/>
      <c r="L670" s="104"/>
      <c r="M670" s="104">
        <f t="shared" si="109"/>
        <v>0</v>
      </c>
      <c r="N670" s="197">
        <f t="shared" si="110"/>
        <v>0</v>
      </c>
    </row>
    <row r="671" spans="1:14" ht="31.5" outlineLevel="1" x14ac:dyDescent="0.25">
      <c r="A671" s="89">
        <f t="shared" ref="A671:E671" si="123">A194</f>
        <v>4.0999999999999996</v>
      </c>
      <c r="B671" s="389" t="str">
        <f t="shared" si="123"/>
        <v>Performance improvement and availability of various Auxiliaries for Oil Systems of Main Turbine.</v>
      </c>
      <c r="C671" s="188">
        <f t="shared" si="123"/>
        <v>0</v>
      </c>
      <c r="D671" s="189" t="str">
        <f t="shared" si="123"/>
        <v>-</v>
      </c>
      <c r="E671" s="38">
        <f t="shared" si="123"/>
        <v>0</v>
      </c>
      <c r="F671" s="104">
        <f t="shared" si="106"/>
        <v>0</v>
      </c>
      <c r="G671" s="104">
        <f t="shared" si="107"/>
        <v>0</v>
      </c>
      <c r="H671" s="104">
        <f t="shared" si="108"/>
        <v>0</v>
      </c>
      <c r="I671" s="38">
        <f>'F4.2'!V194</f>
        <v>0</v>
      </c>
      <c r="J671" s="38">
        <f>'F4.2'!AU194</f>
        <v>0</v>
      </c>
      <c r="K671" s="104"/>
      <c r="L671" s="104"/>
      <c r="M671" s="104">
        <f t="shared" si="109"/>
        <v>0</v>
      </c>
      <c r="N671" s="197">
        <f t="shared" si="110"/>
        <v>0</v>
      </c>
    </row>
    <row r="672" spans="1:14" ht="31.5" outlineLevel="1" x14ac:dyDescent="0.25">
      <c r="A672" s="89">
        <f t="shared" ref="A672:E672" si="124">A195</f>
        <v>4.2</v>
      </c>
      <c r="B672" s="389" t="str">
        <f t="shared" si="124"/>
        <v>Performance improvement and availability of various Auxiliaries of Generator System.</v>
      </c>
      <c r="C672" s="188">
        <f t="shared" si="124"/>
        <v>0</v>
      </c>
      <c r="D672" s="189" t="str">
        <f t="shared" si="124"/>
        <v>-</v>
      </c>
      <c r="E672" s="38">
        <f t="shared" si="124"/>
        <v>0</v>
      </c>
      <c r="F672" s="104">
        <f t="shared" si="106"/>
        <v>0</v>
      </c>
      <c r="G672" s="104">
        <f t="shared" si="107"/>
        <v>0</v>
      </c>
      <c r="H672" s="104">
        <f t="shared" si="108"/>
        <v>0</v>
      </c>
      <c r="I672" s="38">
        <f>'F4.2'!V195</f>
        <v>0</v>
      </c>
      <c r="J672" s="38">
        <f>'F4.2'!AU195</f>
        <v>0</v>
      </c>
      <c r="K672" s="104"/>
      <c r="L672" s="104"/>
      <c r="M672" s="104">
        <f t="shared" si="109"/>
        <v>0</v>
      </c>
      <c r="N672" s="197">
        <f t="shared" si="110"/>
        <v>0</v>
      </c>
    </row>
    <row r="673" spans="1:14" ht="31.5" outlineLevel="1" x14ac:dyDescent="0.25">
      <c r="A673" s="89">
        <f t="shared" ref="A673:E673" si="125">A196</f>
        <v>4.3</v>
      </c>
      <c r="B673" s="389" t="str">
        <f t="shared" si="125"/>
        <v>Performance improvement and availability of Feed Water System.</v>
      </c>
      <c r="C673" s="188">
        <f t="shared" si="125"/>
        <v>0</v>
      </c>
      <c r="D673" s="189" t="str">
        <f t="shared" si="125"/>
        <v>-</v>
      </c>
      <c r="E673" s="38">
        <f t="shared" si="125"/>
        <v>0</v>
      </c>
      <c r="F673" s="104">
        <f t="shared" si="106"/>
        <v>0</v>
      </c>
      <c r="G673" s="104">
        <f t="shared" si="107"/>
        <v>0</v>
      </c>
      <c r="H673" s="104">
        <f t="shared" si="108"/>
        <v>0</v>
      </c>
      <c r="I673" s="38">
        <f>'F4.2'!V196</f>
        <v>0</v>
      </c>
      <c r="J673" s="38">
        <f>'F4.2'!AU196</f>
        <v>0</v>
      </c>
      <c r="K673" s="104"/>
      <c r="L673" s="104"/>
      <c r="M673" s="104">
        <f t="shared" si="109"/>
        <v>0</v>
      </c>
      <c r="N673" s="197">
        <f t="shared" si="110"/>
        <v>0</v>
      </c>
    </row>
    <row r="674" spans="1:14" ht="15.75" outlineLevel="1" x14ac:dyDescent="0.25">
      <c r="A674" s="89">
        <f t="shared" ref="A674:E674" si="126">A197</f>
        <v>4.4000000000000004</v>
      </c>
      <c r="B674" s="389" t="str">
        <f t="shared" si="126"/>
        <v>Performance improvement and availability of Vacuum System.</v>
      </c>
      <c r="C674" s="188">
        <f t="shared" si="126"/>
        <v>0</v>
      </c>
      <c r="D674" s="189" t="str">
        <f t="shared" si="126"/>
        <v>-</v>
      </c>
      <c r="E674" s="38">
        <f t="shared" si="126"/>
        <v>0</v>
      </c>
      <c r="F674" s="104">
        <f t="shared" si="106"/>
        <v>0</v>
      </c>
      <c r="G674" s="104">
        <f t="shared" si="107"/>
        <v>0</v>
      </c>
      <c r="H674" s="104">
        <f t="shared" si="108"/>
        <v>0</v>
      </c>
      <c r="I674" s="38">
        <f>'F4.2'!V197</f>
        <v>0</v>
      </c>
      <c r="J674" s="38">
        <f>'F4.2'!AU197</f>
        <v>0</v>
      </c>
      <c r="K674" s="104"/>
      <c r="L674" s="104"/>
      <c r="M674" s="104">
        <f t="shared" si="109"/>
        <v>0</v>
      </c>
      <c r="N674" s="197">
        <f t="shared" si="110"/>
        <v>0</v>
      </c>
    </row>
    <row r="675" spans="1:14" ht="15.75" outlineLevel="1" x14ac:dyDescent="0.25">
      <c r="A675" s="89">
        <f t="shared" ref="A675:E675" si="127">A198</f>
        <v>4.5</v>
      </c>
      <c r="B675" s="389" t="str">
        <f t="shared" si="127"/>
        <v>Performance improvement and availability of CEP System.</v>
      </c>
      <c r="C675" s="188">
        <f t="shared" si="127"/>
        <v>0</v>
      </c>
      <c r="D675" s="189" t="str">
        <f t="shared" si="127"/>
        <v>-</v>
      </c>
      <c r="E675" s="38">
        <f t="shared" si="127"/>
        <v>0</v>
      </c>
      <c r="F675" s="104">
        <f t="shared" si="106"/>
        <v>0</v>
      </c>
      <c r="G675" s="104">
        <f t="shared" si="107"/>
        <v>0</v>
      </c>
      <c r="H675" s="104">
        <f t="shared" si="108"/>
        <v>0</v>
      </c>
      <c r="I675" s="38">
        <f>'F4.2'!V198</f>
        <v>0</v>
      </c>
      <c r="J675" s="38">
        <f>'F4.2'!AU198</f>
        <v>0</v>
      </c>
      <c r="K675" s="104"/>
      <c r="L675" s="104"/>
      <c r="M675" s="104">
        <f t="shared" si="109"/>
        <v>0</v>
      </c>
      <c r="N675" s="197">
        <f t="shared" si="110"/>
        <v>0</v>
      </c>
    </row>
    <row r="676" spans="1:14" ht="31.5" outlineLevel="1" x14ac:dyDescent="0.25">
      <c r="A676" s="89">
        <f t="shared" ref="A676:E676" si="128">A199</f>
        <v>4.5999999999999996</v>
      </c>
      <c r="B676" s="389" t="str">
        <f t="shared" si="128"/>
        <v>Procurement of Complete Pull out Assembly along with Impeller and wear ring of Cooling Water Pump.</v>
      </c>
      <c r="C676" s="188">
        <f t="shared" si="128"/>
        <v>0</v>
      </c>
      <c r="D676" s="189" t="str">
        <f t="shared" si="128"/>
        <v>-</v>
      </c>
      <c r="E676" s="38">
        <f t="shared" si="128"/>
        <v>0</v>
      </c>
      <c r="F676" s="104">
        <f t="shared" si="106"/>
        <v>0</v>
      </c>
      <c r="G676" s="104">
        <f t="shared" si="107"/>
        <v>0</v>
      </c>
      <c r="H676" s="104">
        <f t="shared" si="108"/>
        <v>0</v>
      </c>
      <c r="I676" s="38">
        <f>'F4.2'!V199</f>
        <v>0</v>
      </c>
      <c r="J676" s="38">
        <f>'F4.2'!AU199</f>
        <v>0</v>
      </c>
      <c r="K676" s="104"/>
      <c r="L676" s="104"/>
      <c r="M676" s="104">
        <f t="shared" si="109"/>
        <v>0</v>
      </c>
      <c r="N676" s="197">
        <f t="shared" si="110"/>
        <v>0</v>
      </c>
    </row>
    <row r="677" spans="1:14" ht="31.5" outlineLevel="1" x14ac:dyDescent="0.25">
      <c r="A677" s="89">
        <f t="shared" ref="A677:E677" si="129">A200</f>
        <v>4.7</v>
      </c>
      <c r="B677" s="389" t="str">
        <f t="shared" si="129"/>
        <v>Procurement of complete assembly of HP and LP Elements for Atlas Copco make Compressors.</v>
      </c>
      <c r="C677" s="188">
        <f t="shared" si="129"/>
        <v>0</v>
      </c>
      <c r="D677" s="189" t="str">
        <f t="shared" si="129"/>
        <v>-</v>
      </c>
      <c r="E677" s="38">
        <f t="shared" si="129"/>
        <v>0</v>
      </c>
      <c r="F677" s="104">
        <f t="shared" si="106"/>
        <v>0</v>
      </c>
      <c r="G677" s="104">
        <f t="shared" si="107"/>
        <v>0</v>
      </c>
      <c r="H677" s="104">
        <f t="shared" si="108"/>
        <v>0</v>
      </c>
      <c r="I677" s="38">
        <f>'F4.2'!V200</f>
        <v>0</v>
      </c>
      <c r="J677" s="38">
        <f>'F4.2'!AU200</f>
        <v>0</v>
      </c>
      <c r="K677" s="104"/>
      <c r="L677" s="104"/>
      <c r="M677" s="104">
        <f t="shared" si="109"/>
        <v>0</v>
      </c>
      <c r="N677" s="197">
        <f t="shared" si="110"/>
        <v>0</v>
      </c>
    </row>
    <row r="678" spans="1:14" ht="31.5" outlineLevel="1" x14ac:dyDescent="0.25">
      <c r="A678" s="364">
        <f t="shared" ref="A678:E678" si="130">A201</f>
        <v>5</v>
      </c>
      <c r="B678" s="364" t="str">
        <f t="shared" si="130"/>
        <v>Improvement in Wet ash evacuation system at 3x660MW Units, KTPS, Koradi</v>
      </c>
      <c r="C678" s="188">
        <f t="shared" si="130"/>
        <v>0</v>
      </c>
      <c r="D678" s="189" t="str">
        <f t="shared" si="130"/>
        <v>-</v>
      </c>
      <c r="E678" s="38">
        <f t="shared" si="130"/>
        <v>0</v>
      </c>
      <c r="F678" s="104">
        <f t="shared" si="106"/>
        <v>0</v>
      </c>
      <c r="G678" s="104">
        <f t="shared" si="107"/>
        <v>0</v>
      </c>
      <c r="H678" s="104">
        <f t="shared" si="108"/>
        <v>0</v>
      </c>
      <c r="I678" s="38">
        <f>'F4.2'!V201</f>
        <v>0</v>
      </c>
      <c r="J678" s="38">
        <f>'F4.2'!AU201</f>
        <v>0</v>
      </c>
      <c r="K678" s="104"/>
      <c r="L678" s="104"/>
      <c r="M678" s="104">
        <f t="shared" si="109"/>
        <v>0</v>
      </c>
      <c r="N678" s="197">
        <f t="shared" si="110"/>
        <v>0</v>
      </c>
    </row>
    <row r="679" spans="1:14" ht="47.25" outlineLevel="1" x14ac:dyDescent="0.25">
      <c r="A679" s="89">
        <f t="shared" ref="A679:E679" si="131">A202</f>
        <v>5.0999999999999996</v>
      </c>
      <c r="B679" s="389" t="str">
        <f t="shared" si="131"/>
        <v>Procurement &amp; installation of Ash Slurry Series Pump Assembly with modified metallurgy and Critical Wet End Sub Assembly to enhance the performance &amp; slurry disposal capacity.</v>
      </c>
      <c r="C679" s="188">
        <f t="shared" si="131"/>
        <v>0</v>
      </c>
      <c r="D679" s="189" t="str">
        <f t="shared" si="131"/>
        <v>-</v>
      </c>
      <c r="E679" s="38">
        <f t="shared" si="131"/>
        <v>0</v>
      </c>
      <c r="F679" s="104">
        <f t="shared" si="106"/>
        <v>0</v>
      </c>
      <c r="G679" s="104">
        <f t="shared" si="107"/>
        <v>0</v>
      </c>
      <c r="H679" s="104">
        <f t="shared" si="108"/>
        <v>0</v>
      </c>
      <c r="I679" s="38">
        <f>'F4.2'!V202</f>
        <v>0</v>
      </c>
      <c r="J679" s="38">
        <f>'F4.2'!AU202</f>
        <v>0</v>
      </c>
      <c r="K679" s="104"/>
      <c r="L679" s="104"/>
      <c r="M679" s="104">
        <f t="shared" si="109"/>
        <v>0</v>
      </c>
      <c r="N679" s="197">
        <f t="shared" si="110"/>
        <v>0</v>
      </c>
    </row>
    <row r="680" spans="1:14" ht="63" outlineLevel="1" x14ac:dyDescent="0.25">
      <c r="A680" s="89">
        <f t="shared" ref="A680:E680" si="132">A203</f>
        <v>5.2</v>
      </c>
      <c r="B680" s="389" t="str">
        <f t="shared" si="132"/>
        <v>Procurement &amp; installation of Ash Slurry Series Pump Assembly with modified metallurgy along with Gear Box, Fluid Coupling &amp; Motor (4’th Series) and Critical Wet End Sub Assembly to enhance the performance &amp; slurry disposal capacity.</v>
      </c>
      <c r="C680" s="188">
        <f t="shared" si="132"/>
        <v>0</v>
      </c>
      <c r="D680" s="189" t="str">
        <f t="shared" si="132"/>
        <v>-</v>
      </c>
      <c r="E680" s="38">
        <f t="shared" si="132"/>
        <v>0</v>
      </c>
      <c r="F680" s="104">
        <f t="shared" si="106"/>
        <v>0</v>
      </c>
      <c r="G680" s="104">
        <f t="shared" si="107"/>
        <v>0</v>
      </c>
      <c r="H680" s="104">
        <f t="shared" si="108"/>
        <v>0</v>
      </c>
      <c r="I680" s="38">
        <f>'F4.2'!V203</f>
        <v>0</v>
      </c>
      <c r="J680" s="38">
        <f>'F4.2'!AU203</f>
        <v>0</v>
      </c>
      <c r="K680" s="104"/>
      <c r="L680" s="104"/>
      <c r="M680" s="104">
        <f t="shared" si="109"/>
        <v>0</v>
      </c>
      <c r="N680" s="197">
        <f t="shared" si="110"/>
        <v>0</v>
      </c>
    </row>
    <row r="681" spans="1:14" ht="47.25" outlineLevel="1" x14ac:dyDescent="0.25">
      <c r="A681" s="89">
        <f t="shared" ref="A681:E681" si="133">A204</f>
        <v>5.3</v>
      </c>
      <c r="B681" s="389" t="str">
        <f t="shared" si="133"/>
        <v>Procurement &amp; installation of Overflow Transfer Pump Assembly with upgradation in metallurgy and Critical Wet End Sub Assembly to enhance the performance.</v>
      </c>
      <c r="C681" s="188">
        <f t="shared" si="133"/>
        <v>0</v>
      </c>
      <c r="D681" s="189" t="str">
        <f t="shared" si="133"/>
        <v>-</v>
      </c>
      <c r="E681" s="38">
        <f t="shared" si="133"/>
        <v>0</v>
      </c>
      <c r="F681" s="104">
        <f t="shared" si="106"/>
        <v>0</v>
      </c>
      <c r="G681" s="104">
        <f t="shared" si="107"/>
        <v>0</v>
      </c>
      <c r="H681" s="104">
        <f t="shared" si="108"/>
        <v>0</v>
      </c>
      <c r="I681" s="38">
        <f>'F4.2'!V204</f>
        <v>0</v>
      </c>
      <c r="J681" s="38">
        <f>'F4.2'!AU204</f>
        <v>0</v>
      </c>
      <c r="K681" s="104"/>
      <c r="L681" s="104"/>
      <c r="M681" s="104">
        <f t="shared" si="109"/>
        <v>0</v>
      </c>
      <c r="N681" s="197">
        <f t="shared" si="110"/>
        <v>0</v>
      </c>
    </row>
    <row r="682" spans="1:14" ht="78.75" outlineLevel="1" x14ac:dyDescent="0.25">
      <c r="A682" s="89">
        <f t="shared" ref="A682:E682" si="134">A205</f>
        <v>5.4</v>
      </c>
      <c r="B682" s="389" t="str">
        <f t="shared" si="134"/>
        <v>Procurement &amp; installation of IAC Compressor Assembly: Model –ZR110 STD 7.5 IMD Atlas Copco Make Oil free water cooled screw air compressor with inbuilt atlas copco make heat of compression single drum rotator air dryer to enhance the performance.</v>
      </c>
      <c r="C682" s="188">
        <f t="shared" si="134"/>
        <v>0</v>
      </c>
      <c r="D682" s="189" t="str">
        <f t="shared" si="134"/>
        <v>-</v>
      </c>
      <c r="E682" s="38">
        <f t="shared" si="134"/>
        <v>0</v>
      </c>
      <c r="F682" s="104">
        <f t="shared" si="106"/>
        <v>0</v>
      </c>
      <c r="G682" s="104">
        <f t="shared" si="107"/>
        <v>0</v>
      </c>
      <c r="H682" s="104">
        <f t="shared" si="108"/>
        <v>0</v>
      </c>
      <c r="I682" s="38">
        <f>'F4.2'!V205</f>
        <v>0</v>
      </c>
      <c r="J682" s="38">
        <f>'F4.2'!AU205</f>
        <v>0</v>
      </c>
      <c r="K682" s="104"/>
      <c r="L682" s="104"/>
      <c r="M682" s="104">
        <f t="shared" si="109"/>
        <v>0</v>
      </c>
      <c r="N682" s="197">
        <f t="shared" si="110"/>
        <v>0</v>
      </c>
    </row>
    <row r="683" spans="1:14" ht="31.5" outlineLevel="1" x14ac:dyDescent="0.25">
      <c r="A683" s="364">
        <f t="shared" ref="A683:E683" si="135">A206</f>
        <v>6</v>
      </c>
      <c r="B683" s="364" t="str">
        <f t="shared" si="135"/>
        <v>HMI Upgradation of Diasys Netmation DCS at 3x660MW KTPS Koradi Units 8,9 &amp; 9</v>
      </c>
      <c r="C683" s="188">
        <f t="shared" si="135"/>
        <v>0</v>
      </c>
      <c r="D683" s="189" t="str">
        <f t="shared" si="135"/>
        <v>-</v>
      </c>
      <c r="E683" s="38">
        <f t="shared" si="135"/>
        <v>0</v>
      </c>
      <c r="F683" s="104">
        <f t="shared" si="106"/>
        <v>0</v>
      </c>
      <c r="G683" s="104">
        <f t="shared" si="107"/>
        <v>0</v>
      </c>
      <c r="H683" s="104">
        <f t="shared" si="108"/>
        <v>0</v>
      </c>
      <c r="I683" s="38">
        <f>'F4.2'!V206</f>
        <v>0</v>
      </c>
      <c r="J683" s="38">
        <f>'F4.2'!AU206</f>
        <v>0</v>
      </c>
      <c r="K683" s="104"/>
      <c r="L683" s="104"/>
      <c r="M683" s="104">
        <f t="shared" si="109"/>
        <v>0</v>
      </c>
      <c r="N683" s="197">
        <f t="shared" si="110"/>
        <v>0</v>
      </c>
    </row>
    <row r="684" spans="1:14" ht="31.5" outlineLevel="1" x14ac:dyDescent="0.25">
      <c r="A684" s="89">
        <f t="shared" ref="A684:E684" si="136">A207</f>
        <v>6.1</v>
      </c>
      <c r="B684" s="402" t="str">
        <f t="shared" si="136"/>
        <v>HMI Upgradation of Diasys Netmation DCS at 3x660MW KTPS Koradi Units 8,9 &amp; 10</v>
      </c>
      <c r="C684" s="188">
        <f t="shared" si="136"/>
        <v>0</v>
      </c>
      <c r="D684" s="189" t="str">
        <f t="shared" si="136"/>
        <v>-</v>
      </c>
      <c r="E684" s="38">
        <f t="shared" si="136"/>
        <v>0</v>
      </c>
      <c r="F684" s="104">
        <f t="shared" si="106"/>
        <v>0</v>
      </c>
      <c r="G684" s="104">
        <f t="shared" si="107"/>
        <v>0</v>
      </c>
      <c r="H684" s="104">
        <f t="shared" si="108"/>
        <v>0</v>
      </c>
      <c r="I684" s="38">
        <f>'F4.2'!V207</f>
        <v>0</v>
      </c>
      <c r="J684" s="38">
        <f>'F4.2'!AU207</f>
        <v>0</v>
      </c>
      <c r="K684" s="104"/>
      <c r="L684" s="104"/>
      <c r="M684" s="104">
        <f t="shared" si="109"/>
        <v>0</v>
      </c>
      <c r="N684" s="197">
        <f t="shared" si="110"/>
        <v>0</v>
      </c>
    </row>
    <row r="685" spans="1:14" ht="31.5" outlineLevel="1" x14ac:dyDescent="0.25">
      <c r="A685" s="364">
        <f t="shared" ref="A685:E685" si="137">A208</f>
        <v>7</v>
      </c>
      <c r="B685" s="364" t="str">
        <f t="shared" si="137"/>
        <v>Improvement in   Dry ash evacuation system at 3x660MW Units, KTPS, Koradi</v>
      </c>
      <c r="C685" s="188">
        <f t="shared" si="137"/>
        <v>0</v>
      </c>
      <c r="D685" s="189" t="str">
        <f t="shared" si="137"/>
        <v>-</v>
      </c>
      <c r="E685" s="38">
        <f t="shared" si="137"/>
        <v>0</v>
      </c>
      <c r="F685" s="104">
        <f t="shared" si="106"/>
        <v>0</v>
      </c>
      <c r="G685" s="104">
        <f t="shared" si="107"/>
        <v>0</v>
      </c>
      <c r="H685" s="104">
        <f t="shared" si="108"/>
        <v>0</v>
      </c>
      <c r="I685" s="38">
        <f>'F4.2'!V208</f>
        <v>0</v>
      </c>
      <c r="J685" s="38">
        <f>'F4.2'!AU208</f>
        <v>0</v>
      </c>
      <c r="K685" s="104"/>
      <c r="L685" s="104"/>
      <c r="M685" s="104">
        <f t="shared" si="109"/>
        <v>0</v>
      </c>
      <c r="N685" s="197">
        <f t="shared" si="110"/>
        <v>0</v>
      </c>
    </row>
    <row r="686" spans="1:14" ht="47.25" outlineLevel="1" x14ac:dyDescent="0.25">
      <c r="A686" s="89">
        <f t="shared" ref="A686:E686" si="138">A209</f>
        <v>7.1</v>
      </c>
      <c r="B686" s="389" t="str">
        <f t="shared" si="138"/>
        <v>Procurement of Ingersoll Rand Make Transport Air Compressors Critical/Non-Critical Spares sub-assembly for performance improvement.</v>
      </c>
      <c r="C686" s="188">
        <f t="shared" si="138"/>
        <v>0</v>
      </c>
      <c r="D686" s="189" t="str">
        <f t="shared" si="138"/>
        <v>-</v>
      </c>
      <c r="E686" s="38">
        <f t="shared" si="138"/>
        <v>0</v>
      </c>
      <c r="F686" s="104">
        <f t="shared" si="106"/>
        <v>0</v>
      </c>
      <c r="G686" s="104">
        <f t="shared" si="107"/>
        <v>0</v>
      </c>
      <c r="H686" s="104">
        <f t="shared" si="108"/>
        <v>0</v>
      </c>
      <c r="I686" s="38">
        <f>'F4.2'!V209</f>
        <v>0</v>
      </c>
      <c r="J686" s="38">
        <f>'F4.2'!AU209</f>
        <v>0</v>
      </c>
      <c r="K686" s="104"/>
      <c r="L686" s="104"/>
      <c r="M686" s="104">
        <f t="shared" si="109"/>
        <v>0</v>
      </c>
      <c r="N686" s="197">
        <f t="shared" si="110"/>
        <v>0</v>
      </c>
    </row>
    <row r="687" spans="1:14" ht="15.75" outlineLevel="1" x14ac:dyDescent="0.25">
      <c r="A687" s="364">
        <f t="shared" ref="A687:E687" si="139">A210</f>
        <v>8</v>
      </c>
      <c r="B687" s="364" t="str">
        <f t="shared" si="139"/>
        <v>MSERW Pipes for Garlanding arrangement</v>
      </c>
      <c r="C687" s="188">
        <f t="shared" si="139"/>
        <v>0</v>
      </c>
      <c r="D687" s="189" t="str">
        <f t="shared" si="139"/>
        <v>-</v>
      </c>
      <c r="E687" s="38">
        <f t="shared" si="139"/>
        <v>0</v>
      </c>
      <c r="F687" s="104">
        <f t="shared" si="106"/>
        <v>0</v>
      </c>
      <c r="G687" s="104">
        <f t="shared" si="107"/>
        <v>0</v>
      </c>
      <c r="H687" s="104">
        <f t="shared" si="108"/>
        <v>0</v>
      </c>
      <c r="I687" s="38">
        <f>'F4.2'!V210</f>
        <v>0</v>
      </c>
      <c r="J687" s="38">
        <f>'F4.2'!AU210</f>
        <v>0</v>
      </c>
      <c r="K687" s="104"/>
      <c r="L687" s="104"/>
      <c r="M687" s="104">
        <f t="shared" si="109"/>
        <v>0</v>
      </c>
      <c r="N687" s="197">
        <f t="shared" si="110"/>
        <v>0</v>
      </c>
    </row>
    <row r="688" spans="1:14" ht="47.25" outlineLevel="1" x14ac:dyDescent="0.25">
      <c r="A688" s="89">
        <f t="shared" ref="A688:E688" si="140">A211</f>
        <v>8.1</v>
      </c>
      <c r="B688" s="389" t="str">
        <f t="shared" si="140"/>
        <v>Work of Garlanding arrangement to changeover ash slurry feed points for even filling of pond by providing MSERW Pipes along the periphery of Ash Bund Dyke Wall at Khasara Ash Bund.</v>
      </c>
      <c r="C688" s="188">
        <f t="shared" si="140"/>
        <v>0</v>
      </c>
      <c r="D688" s="189" t="str">
        <f t="shared" si="140"/>
        <v>-</v>
      </c>
      <c r="E688" s="38">
        <f t="shared" si="140"/>
        <v>0</v>
      </c>
      <c r="F688" s="104">
        <f t="shared" si="106"/>
        <v>0</v>
      </c>
      <c r="G688" s="104">
        <f t="shared" si="107"/>
        <v>0</v>
      </c>
      <c r="H688" s="104">
        <f t="shared" si="108"/>
        <v>0</v>
      </c>
      <c r="I688" s="38">
        <f>'F4.2'!V211</f>
        <v>0</v>
      </c>
      <c r="J688" s="38">
        <f>'F4.2'!AU211</f>
        <v>0</v>
      </c>
      <c r="K688" s="104"/>
      <c r="L688" s="104"/>
      <c r="M688" s="104">
        <f t="shared" si="109"/>
        <v>0</v>
      </c>
      <c r="N688" s="197">
        <f t="shared" si="110"/>
        <v>0</v>
      </c>
    </row>
    <row r="689" spans="1:14" ht="31.5" outlineLevel="1" x14ac:dyDescent="0.25">
      <c r="A689" s="364">
        <f t="shared" ref="A689:E689" si="141">A212</f>
        <v>9</v>
      </c>
      <c r="B689" s="364" t="str">
        <f t="shared" si="141"/>
        <v>Capacity Enhancement &amp; Performance optimization at WTP 3X660MW,KTPS,Koradi</v>
      </c>
      <c r="C689" s="188">
        <f t="shared" si="141"/>
        <v>0</v>
      </c>
      <c r="D689" s="189" t="str">
        <f t="shared" si="141"/>
        <v>-</v>
      </c>
      <c r="E689" s="38">
        <f t="shared" si="141"/>
        <v>0</v>
      </c>
      <c r="F689" s="104">
        <f t="shared" si="106"/>
        <v>0</v>
      </c>
      <c r="G689" s="104">
        <f t="shared" si="107"/>
        <v>0</v>
      </c>
      <c r="H689" s="104">
        <f t="shared" si="108"/>
        <v>0</v>
      </c>
      <c r="I689" s="38">
        <f>'F4.2'!V212</f>
        <v>0</v>
      </c>
      <c r="J689" s="38">
        <f>'F4.2'!AU212</f>
        <v>0</v>
      </c>
      <c r="K689" s="104"/>
      <c r="L689" s="104"/>
      <c r="M689" s="104">
        <f t="shared" si="109"/>
        <v>0</v>
      </c>
      <c r="N689" s="197">
        <f t="shared" si="110"/>
        <v>0</v>
      </c>
    </row>
    <row r="690" spans="1:14" ht="31.5" outlineLevel="1" x14ac:dyDescent="0.25">
      <c r="A690" s="89">
        <f t="shared" ref="A690:E690" si="142">A213</f>
        <v>9.1</v>
      </c>
      <c r="B690" s="389" t="str">
        <f t="shared" si="142"/>
        <v>Capacity enhancement of DM water stream in WTP at 3X660MW, KTPS, Koradi.</v>
      </c>
      <c r="C690" s="188">
        <f t="shared" si="142"/>
        <v>0</v>
      </c>
      <c r="D690" s="189" t="str">
        <f t="shared" si="142"/>
        <v>-</v>
      </c>
      <c r="E690" s="38">
        <f t="shared" si="142"/>
        <v>0</v>
      </c>
      <c r="F690" s="104">
        <f t="shared" si="106"/>
        <v>0</v>
      </c>
      <c r="G690" s="104">
        <f t="shared" si="107"/>
        <v>0</v>
      </c>
      <c r="H690" s="104">
        <f t="shared" si="108"/>
        <v>0</v>
      </c>
      <c r="I690" s="38">
        <f>'F4.2'!V213</f>
        <v>0</v>
      </c>
      <c r="J690" s="38">
        <f>'F4.2'!AU213</f>
        <v>0</v>
      </c>
      <c r="K690" s="104"/>
      <c r="L690" s="104"/>
      <c r="M690" s="104">
        <f t="shared" si="109"/>
        <v>0</v>
      </c>
      <c r="N690" s="197">
        <f t="shared" si="110"/>
        <v>0</v>
      </c>
    </row>
    <row r="691" spans="1:14" ht="31.5" outlineLevel="1" x14ac:dyDescent="0.25">
      <c r="A691" s="89">
        <f t="shared" ref="A691:E691" si="143">A214</f>
        <v>9.1999999999999993</v>
      </c>
      <c r="B691" s="389" t="str">
        <f t="shared" si="143"/>
        <v>Capacity enhancement Condensate polishing unit regeneration area in WTP at 3X660 MW, KTPS, Koradi</v>
      </c>
      <c r="C691" s="188">
        <f t="shared" si="143"/>
        <v>0</v>
      </c>
      <c r="D691" s="189" t="str">
        <f t="shared" si="143"/>
        <v>-</v>
      </c>
      <c r="E691" s="38">
        <f t="shared" si="143"/>
        <v>0</v>
      </c>
      <c r="F691" s="104">
        <f t="shared" si="106"/>
        <v>0</v>
      </c>
      <c r="G691" s="104">
        <f t="shared" si="107"/>
        <v>0</v>
      </c>
      <c r="H691" s="104">
        <f t="shared" si="108"/>
        <v>0</v>
      </c>
      <c r="I691" s="38">
        <f>'F4.2'!V214</f>
        <v>0</v>
      </c>
      <c r="J691" s="38">
        <f>'F4.2'!AU214</f>
        <v>0</v>
      </c>
      <c r="K691" s="104"/>
      <c r="L691" s="104"/>
      <c r="M691" s="104">
        <f t="shared" si="109"/>
        <v>0</v>
      </c>
      <c r="N691" s="197">
        <f t="shared" si="110"/>
        <v>0</v>
      </c>
    </row>
    <row r="692" spans="1:14" ht="31.5" outlineLevel="1" x14ac:dyDescent="0.25">
      <c r="A692" s="89">
        <f t="shared" ref="A692:E692" si="144">A215</f>
        <v>9.3000000000000007</v>
      </c>
      <c r="B692" s="389" t="str">
        <f t="shared" si="144"/>
        <v>Provision of Ozone generating plant of 1.0 Kg capacity in WTP at 3X660 MW, KTPS, Koradi</v>
      </c>
      <c r="C692" s="188">
        <f t="shared" si="144"/>
        <v>0</v>
      </c>
      <c r="D692" s="189" t="str">
        <f t="shared" si="144"/>
        <v>-</v>
      </c>
      <c r="E692" s="38">
        <f t="shared" si="144"/>
        <v>0</v>
      </c>
      <c r="F692" s="104">
        <f t="shared" si="106"/>
        <v>0</v>
      </c>
      <c r="G692" s="104">
        <f t="shared" si="107"/>
        <v>0</v>
      </c>
      <c r="H692" s="104">
        <f t="shared" si="108"/>
        <v>0</v>
      </c>
      <c r="I692" s="38">
        <f>'F4.2'!V215</f>
        <v>0</v>
      </c>
      <c r="J692" s="38">
        <f>'F4.2'!AU215</f>
        <v>0</v>
      </c>
      <c r="K692" s="104"/>
      <c r="L692" s="104"/>
      <c r="M692" s="104">
        <f t="shared" si="109"/>
        <v>0</v>
      </c>
      <c r="N692" s="197">
        <f t="shared" si="110"/>
        <v>0</v>
      </c>
    </row>
    <row r="693" spans="1:14" ht="47.25" outlineLevel="1" x14ac:dyDescent="0.25">
      <c r="A693" s="364">
        <f t="shared" ref="A693:E693" si="145">A216</f>
        <v>10</v>
      </c>
      <c r="B693" s="364" t="str">
        <f t="shared" si="145"/>
        <v>DPR for Construction of CC Road alongwith RCC Drain, CC platform for heavy machinery movement at 3x660  MW, TPS, Koradi</v>
      </c>
      <c r="C693" s="188">
        <f t="shared" si="145"/>
        <v>0</v>
      </c>
      <c r="D693" s="189" t="str">
        <f t="shared" si="145"/>
        <v>-</v>
      </c>
      <c r="E693" s="38">
        <f t="shared" si="145"/>
        <v>0</v>
      </c>
      <c r="F693" s="104">
        <f t="shared" si="106"/>
        <v>0</v>
      </c>
      <c r="G693" s="104">
        <f t="shared" si="107"/>
        <v>0</v>
      </c>
      <c r="H693" s="104">
        <f t="shared" si="108"/>
        <v>0</v>
      </c>
      <c r="I693" s="38">
        <f>'F4.2'!V216</f>
        <v>0</v>
      </c>
      <c r="J693" s="38">
        <f>'F4.2'!AU216</f>
        <v>0</v>
      </c>
      <c r="K693" s="104"/>
      <c r="L693" s="104"/>
      <c r="M693" s="104">
        <f t="shared" si="109"/>
        <v>0</v>
      </c>
      <c r="N693" s="197">
        <f t="shared" si="110"/>
        <v>0</v>
      </c>
    </row>
    <row r="694" spans="1:14" ht="47.25" outlineLevel="1" x14ac:dyDescent="0.25">
      <c r="A694" s="89">
        <f t="shared" ref="A694:E694" si="146">A217</f>
        <v>10.1</v>
      </c>
      <c r="B694" s="389" t="str">
        <f t="shared" si="146"/>
        <v>DPR for Construction of CC Road alongwith RCC Drain, CC platform for heavy machinery movement at 3x660  MW, TPS, Koradi</v>
      </c>
      <c r="C694" s="188">
        <f t="shared" si="146"/>
        <v>0</v>
      </c>
      <c r="D694" s="189" t="str">
        <f t="shared" si="146"/>
        <v>-</v>
      </c>
      <c r="E694" s="38">
        <f t="shared" si="146"/>
        <v>0</v>
      </c>
      <c r="F694" s="104">
        <f t="shared" si="106"/>
        <v>0</v>
      </c>
      <c r="G694" s="104">
        <f t="shared" si="107"/>
        <v>0</v>
      </c>
      <c r="H694" s="104">
        <f t="shared" si="108"/>
        <v>0</v>
      </c>
      <c r="I694" s="38">
        <f>'F4.2'!V217</f>
        <v>0</v>
      </c>
      <c r="J694" s="38">
        <f>'F4.2'!AU217</f>
        <v>0</v>
      </c>
      <c r="K694" s="104"/>
      <c r="L694" s="104"/>
      <c r="M694" s="104">
        <f t="shared" si="109"/>
        <v>0</v>
      </c>
      <c r="N694" s="197">
        <f t="shared" si="110"/>
        <v>0</v>
      </c>
    </row>
    <row r="695" spans="1:14" ht="15.75" outlineLevel="1" x14ac:dyDescent="0.25">
      <c r="A695" s="364">
        <f t="shared" ref="A695:E695" si="147">A218</f>
        <v>11</v>
      </c>
      <c r="B695" s="364" t="str">
        <f t="shared" si="147"/>
        <v>Improvement in Coal Mill Performance-I</v>
      </c>
      <c r="C695" s="188">
        <f t="shared" si="147"/>
        <v>0</v>
      </c>
      <c r="D695" s="189" t="str">
        <f t="shared" si="147"/>
        <v>-</v>
      </c>
      <c r="E695" s="38">
        <f t="shared" si="147"/>
        <v>0</v>
      </c>
      <c r="F695" s="104">
        <f t="shared" si="106"/>
        <v>0</v>
      </c>
      <c r="G695" s="104">
        <f t="shared" si="107"/>
        <v>0</v>
      </c>
      <c r="H695" s="104">
        <f t="shared" si="108"/>
        <v>0</v>
      </c>
      <c r="I695" s="38">
        <f>'F4.2'!V218</f>
        <v>0</v>
      </c>
      <c r="J695" s="38">
        <f>'F4.2'!AU218</f>
        <v>0</v>
      </c>
      <c r="K695" s="104"/>
      <c r="L695" s="104"/>
      <c r="M695" s="104">
        <f t="shared" si="109"/>
        <v>0</v>
      </c>
      <c r="N695" s="197">
        <f t="shared" si="110"/>
        <v>0</v>
      </c>
    </row>
    <row r="696" spans="1:14" ht="31.5" outlineLevel="1" x14ac:dyDescent="0.25">
      <c r="A696" s="89">
        <f t="shared" ref="A696:E696" si="148">A219</f>
        <v>11.1</v>
      </c>
      <c r="B696" s="389" t="str">
        <f t="shared" si="148"/>
        <v>Procurement of Roller journal Assembly set for coal mill MVM 32R at 3x660 MW Units at KTPS, Koradi through OEM.</v>
      </c>
      <c r="C696" s="188">
        <f t="shared" si="148"/>
        <v>0</v>
      </c>
      <c r="D696" s="189" t="str">
        <f t="shared" si="148"/>
        <v>-</v>
      </c>
      <c r="E696" s="38">
        <f t="shared" si="148"/>
        <v>0</v>
      </c>
      <c r="F696" s="104">
        <f t="shared" si="106"/>
        <v>0</v>
      </c>
      <c r="G696" s="104">
        <f t="shared" si="107"/>
        <v>0</v>
      </c>
      <c r="H696" s="104">
        <f t="shared" si="108"/>
        <v>0</v>
      </c>
      <c r="I696" s="38">
        <f>'F4.2'!V219</f>
        <v>0</v>
      </c>
      <c r="J696" s="38">
        <f>'F4.2'!AU219</f>
        <v>0</v>
      </c>
      <c r="K696" s="104"/>
      <c r="L696" s="104"/>
      <c r="M696" s="104">
        <f t="shared" si="109"/>
        <v>0</v>
      </c>
      <c r="N696" s="197">
        <f t="shared" si="110"/>
        <v>0</v>
      </c>
    </row>
    <row r="697" spans="1:14" ht="31.5" outlineLevel="1" x14ac:dyDescent="0.25">
      <c r="A697" s="89">
        <f t="shared" ref="A697:E697" si="149">A220</f>
        <v>11.2</v>
      </c>
      <c r="B697" s="389" t="str">
        <f t="shared" si="149"/>
        <v>Procurement of Mill Rotary Separator Blades for coal mill MVM 32R at 3x660 MW, KTPS, Koradi through open tender</v>
      </c>
      <c r="C697" s="188">
        <f t="shared" si="149"/>
        <v>0</v>
      </c>
      <c r="D697" s="189" t="str">
        <f t="shared" si="149"/>
        <v>-</v>
      </c>
      <c r="E697" s="38">
        <f t="shared" si="149"/>
        <v>0</v>
      </c>
      <c r="F697" s="104">
        <f t="shared" si="106"/>
        <v>0</v>
      </c>
      <c r="G697" s="104">
        <f t="shared" si="107"/>
        <v>0</v>
      </c>
      <c r="H697" s="104">
        <f t="shared" si="108"/>
        <v>0</v>
      </c>
      <c r="I697" s="38">
        <f>'F4.2'!V220</f>
        <v>0</v>
      </c>
      <c r="J697" s="38">
        <f>'F4.2'!AU220</f>
        <v>0</v>
      </c>
      <c r="K697" s="104"/>
      <c r="L697" s="104"/>
      <c r="M697" s="104">
        <f t="shared" si="109"/>
        <v>0</v>
      </c>
      <c r="N697" s="197">
        <f t="shared" si="110"/>
        <v>0</v>
      </c>
    </row>
    <row r="698" spans="1:14" ht="47.25" outlineLevel="1" x14ac:dyDescent="0.25">
      <c r="A698" s="89">
        <f t="shared" ref="A698:E698" si="150">A221</f>
        <v>11.3</v>
      </c>
      <c r="B698" s="389" t="str">
        <f t="shared" si="150"/>
        <v xml:space="preserve"> Procurement of SINTERCAST TABLE LINERS AND SINTERCAST ROLLER LINERS for coal mill MVM32R at 3x660 MW, KTPS, Koradi through OEM.</v>
      </c>
      <c r="C698" s="188">
        <f t="shared" si="150"/>
        <v>0</v>
      </c>
      <c r="D698" s="189" t="str">
        <f t="shared" si="150"/>
        <v>-</v>
      </c>
      <c r="E698" s="38">
        <f t="shared" si="150"/>
        <v>0</v>
      </c>
      <c r="F698" s="104">
        <f t="shared" si="106"/>
        <v>0</v>
      </c>
      <c r="G698" s="104">
        <f t="shared" si="107"/>
        <v>0</v>
      </c>
      <c r="H698" s="104">
        <f t="shared" si="108"/>
        <v>0</v>
      </c>
      <c r="I698" s="38">
        <f>'F4.2'!V221</f>
        <v>0</v>
      </c>
      <c r="J698" s="38">
        <f>'F4.2'!AU221</f>
        <v>0</v>
      </c>
      <c r="K698" s="104"/>
      <c r="L698" s="104"/>
      <c r="M698" s="104">
        <f t="shared" si="109"/>
        <v>0</v>
      </c>
      <c r="N698" s="197">
        <f t="shared" si="110"/>
        <v>0</v>
      </c>
    </row>
    <row r="699" spans="1:14" ht="47.25" outlineLevel="1" x14ac:dyDescent="0.25">
      <c r="A699" s="89">
        <f t="shared" ref="A699:E699" si="151">A222</f>
        <v>11.4</v>
      </c>
      <c r="B699" s="389" t="str">
        <f t="shared" si="151"/>
        <v>Procurement of Bearings for roller Journal Assembly &amp; Rotary Separator for coal mill MVM 32R at 3x660 MW, KTPS, Koradi through OEM</v>
      </c>
      <c r="C699" s="188">
        <f t="shared" si="151"/>
        <v>0</v>
      </c>
      <c r="D699" s="189" t="str">
        <f t="shared" si="151"/>
        <v>-</v>
      </c>
      <c r="E699" s="38">
        <f t="shared" si="151"/>
        <v>0</v>
      </c>
      <c r="F699" s="104">
        <f t="shared" si="106"/>
        <v>0</v>
      </c>
      <c r="G699" s="104">
        <f t="shared" si="107"/>
        <v>0</v>
      </c>
      <c r="H699" s="104">
        <f t="shared" si="108"/>
        <v>0</v>
      </c>
      <c r="I699" s="38">
        <f>'F4.2'!V222</f>
        <v>0</v>
      </c>
      <c r="J699" s="38">
        <f>'F4.2'!AU222</f>
        <v>0</v>
      </c>
      <c r="K699" s="104"/>
      <c r="L699" s="104"/>
      <c r="M699" s="104">
        <f t="shared" si="109"/>
        <v>0</v>
      </c>
      <c r="N699" s="197">
        <f t="shared" si="110"/>
        <v>0</v>
      </c>
    </row>
    <row r="700" spans="1:14" ht="31.5" outlineLevel="1" x14ac:dyDescent="0.25">
      <c r="A700" s="369">
        <f t="shared" ref="A700:E700" si="152">A223</f>
        <v>12</v>
      </c>
      <c r="B700" s="369" t="str">
        <f t="shared" si="152"/>
        <v>Improvement in Boiler performance-II at  3X660MW,KTPS,Koradi</v>
      </c>
      <c r="C700" s="188">
        <f t="shared" si="152"/>
        <v>0</v>
      </c>
      <c r="D700" s="189" t="str">
        <f t="shared" si="152"/>
        <v>-</v>
      </c>
      <c r="E700" s="38">
        <f t="shared" si="152"/>
        <v>0</v>
      </c>
      <c r="F700" s="104">
        <f t="shared" si="106"/>
        <v>0</v>
      </c>
      <c r="G700" s="104">
        <f t="shared" si="107"/>
        <v>0</v>
      </c>
      <c r="H700" s="104">
        <f t="shared" si="108"/>
        <v>0</v>
      </c>
      <c r="I700" s="38">
        <f>'F4.2'!V223</f>
        <v>0</v>
      </c>
      <c r="J700" s="38">
        <f>'F4.2'!AU223</f>
        <v>0</v>
      </c>
      <c r="K700" s="104"/>
      <c r="L700" s="104"/>
      <c r="M700" s="104">
        <f t="shared" si="109"/>
        <v>0</v>
      </c>
      <c r="N700" s="197">
        <f t="shared" si="110"/>
        <v>0</v>
      </c>
    </row>
    <row r="701" spans="1:14" ht="31.5" outlineLevel="1" x14ac:dyDescent="0.25">
      <c r="A701" s="485">
        <f t="shared" ref="A701:E701" si="153">A224</f>
        <v>12.1</v>
      </c>
      <c r="B701" s="402" t="str">
        <f t="shared" si="153"/>
        <v xml:space="preserve">Scheme1:Procurement of Coal compartment assembly for Unit8 at 3x660MW KTPS, Koradi </v>
      </c>
      <c r="C701" s="188">
        <f t="shared" si="153"/>
        <v>0</v>
      </c>
      <c r="D701" s="189" t="str">
        <f t="shared" si="153"/>
        <v>-</v>
      </c>
      <c r="E701" s="38">
        <f t="shared" si="153"/>
        <v>0</v>
      </c>
      <c r="F701" s="104">
        <f t="shared" si="106"/>
        <v>0</v>
      </c>
      <c r="G701" s="104">
        <f t="shared" si="107"/>
        <v>0</v>
      </c>
      <c r="H701" s="104">
        <f t="shared" si="108"/>
        <v>0</v>
      </c>
      <c r="I701" s="38">
        <f>'F4.2'!V224</f>
        <v>0</v>
      </c>
      <c r="J701" s="38">
        <f>'F4.2'!AU224</f>
        <v>0</v>
      </c>
      <c r="K701" s="104"/>
      <c r="L701" s="104"/>
      <c r="M701" s="104">
        <f t="shared" si="109"/>
        <v>0</v>
      </c>
      <c r="N701" s="197">
        <f t="shared" si="110"/>
        <v>0</v>
      </c>
    </row>
    <row r="702" spans="1:14" ht="31.5" outlineLevel="1" x14ac:dyDescent="0.25">
      <c r="A702" s="485">
        <f t="shared" ref="A702:E702" si="154">A225</f>
        <v>12.2</v>
      </c>
      <c r="B702" s="402" t="str">
        <f t="shared" si="154"/>
        <v>Scheme2:Procurement of blade sets for ID, FD &amp; PA Fan at 3x660 MW, Units at KTPS Koradi through OEM.</v>
      </c>
      <c r="C702" s="188">
        <f t="shared" si="154"/>
        <v>0</v>
      </c>
      <c r="D702" s="189" t="str">
        <f t="shared" si="154"/>
        <v>-</v>
      </c>
      <c r="E702" s="38">
        <f t="shared" si="154"/>
        <v>0</v>
      </c>
      <c r="F702" s="104">
        <f t="shared" si="106"/>
        <v>0</v>
      </c>
      <c r="G702" s="104">
        <f t="shared" si="107"/>
        <v>0</v>
      </c>
      <c r="H702" s="104">
        <f t="shared" si="108"/>
        <v>0</v>
      </c>
      <c r="I702" s="38">
        <f>'F4.2'!V225</f>
        <v>0</v>
      </c>
      <c r="J702" s="38">
        <f>'F4.2'!AU225</f>
        <v>0</v>
      </c>
      <c r="K702" s="104"/>
      <c r="L702" s="104"/>
      <c r="M702" s="104">
        <f t="shared" si="109"/>
        <v>0</v>
      </c>
      <c r="N702" s="197">
        <f t="shared" si="110"/>
        <v>0</v>
      </c>
    </row>
    <row r="703" spans="1:14" ht="31.5" outlineLevel="1" x14ac:dyDescent="0.25">
      <c r="A703" s="485">
        <f t="shared" ref="A703:E703" si="155">A226</f>
        <v>12.3</v>
      </c>
      <c r="B703" s="402" t="str">
        <f t="shared" si="155"/>
        <v>Scheme3:Procurement of  RAPH internal Spares  for 3X660MW units at KTPS Koradi through OEM (Qty- 6 Sets)</v>
      </c>
      <c r="C703" s="188">
        <f t="shared" si="155"/>
        <v>0</v>
      </c>
      <c r="D703" s="189" t="str">
        <f t="shared" si="155"/>
        <v>-</v>
      </c>
      <c r="E703" s="38">
        <f t="shared" si="155"/>
        <v>0</v>
      </c>
      <c r="F703" s="104">
        <f t="shared" si="106"/>
        <v>0</v>
      </c>
      <c r="G703" s="104">
        <f t="shared" si="107"/>
        <v>0</v>
      </c>
      <c r="H703" s="104">
        <f t="shared" si="108"/>
        <v>0</v>
      </c>
      <c r="I703" s="38">
        <f>'F4.2'!V226</f>
        <v>0</v>
      </c>
      <c r="J703" s="38">
        <f>'F4.2'!AU226</f>
        <v>0</v>
      </c>
      <c r="K703" s="104"/>
      <c r="L703" s="104"/>
      <c r="M703" s="104">
        <f t="shared" si="109"/>
        <v>0</v>
      </c>
      <c r="N703" s="197">
        <f t="shared" si="110"/>
        <v>0</v>
      </c>
    </row>
    <row r="704" spans="1:14" ht="47.25" outlineLevel="1" x14ac:dyDescent="0.25">
      <c r="A704" s="485">
        <f t="shared" ref="A704:E704" si="156">A227</f>
        <v>12.4</v>
      </c>
      <c r="B704" s="402" t="str">
        <f t="shared" si="156"/>
        <v>Scheme4:Procurement of RAPH Sector plate with Actuating mechanism assembly for Unit9 3 X 660MW Units at KTPS, Koradi.</v>
      </c>
      <c r="C704" s="188">
        <f t="shared" si="156"/>
        <v>0</v>
      </c>
      <c r="D704" s="189" t="str">
        <f t="shared" si="156"/>
        <v>-</v>
      </c>
      <c r="E704" s="38">
        <f t="shared" si="156"/>
        <v>0</v>
      </c>
      <c r="F704" s="104">
        <f t="shared" si="106"/>
        <v>0</v>
      </c>
      <c r="G704" s="104">
        <f t="shared" si="107"/>
        <v>0</v>
      </c>
      <c r="H704" s="104">
        <f t="shared" si="108"/>
        <v>0</v>
      </c>
      <c r="I704" s="38">
        <f>'F4.2'!V227</f>
        <v>0</v>
      </c>
      <c r="J704" s="38">
        <f>'F4.2'!AU227</f>
        <v>0</v>
      </c>
      <c r="K704" s="104"/>
      <c r="L704" s="104"/>
      <c r="M704" s="104">
        <f t="shared" si="109"/>
        <v>0</v>
      </c>
      <c r="N704" s="197">
        <f t="shared" si="110"/>
        <v>0</v>
      </c>
    </row>
    <row r="705" spans="1:14" ht="31.5" outlineLevel="1" x14ac:dyDescent="0.25">
      <c r="A705" s="368">
        <f t="shared" ref="A705:E705" si="157">A228</f>
        <v>13</v>
      </c>
      <c r="B705" s="388" t="str">
        <f t="shared" si="157"/>
        <v>Improvement in Coal Mill performance-II at  3X660MW,KTPS,Koradi</v>
      </c>
      <c r="C705" s="188">
        <f t="shared" si="157"/>
        <v>0</v>
      </c>
      <c r="D705" s="189" t="str">
        <f t="shared" si="157"/>
        <v>-</v>
      </c>
      <c r="E705" s="38">
        <f t="shared" si="157"/>
        <v>0</v>
      </c>
      <c r="F705" s="104">
        <f t="shared" si="106"/>
        <v>0</v>
      </c>
      <c r="G705" s="104">
        <f t="shared" si="107"/>
        <v>0</v>
      </c>
      <c r="H705" s="104">
        <f t="shared" si="108"/>
        <v>0</v>
      </c>
      <c r="I705" s="38">
        <f>'F4.2'!V228</f>
        <v>0</v>
      </c>
      <c r="J705" s="38">
        <f>'F4.2'!AU228</f>
        <v>0</v>
      </c>
      <c r="K705" s="104"/>
      <c r="L705" s="104"/>
      <c r="M705" s="104">
        <f t="shared" si="109"/>
        <v>0</v>
      </c>
      <c r="N705" s="197">
        <f t="shared" si="110"/>
        <v>0</v>
      </c>
    </row>
    <row r="706" spans="1:14" ht="47.25" outlineLevel="1" x14ac:dyDescent="0.25">
      <c r="A706" s="485">
        <f t="shared" ref="A706:E706" si="158">A229</f>
        <v>13.1</v>
      </c>
      <c r="B706" s="402" t="str">
        <f t="shared" si="158"/>
        <v>Procurement of FLENDER make Gearbox model kmp-450 along with motor for coal mill MVM32R at 3x660mw KTPS, koradi through OEM.</v>
      </c>
      <c r="C706" s="188">
        <f t="shared" si="158"/>
        <v>0</v>
      </c>
      <c r="D706" s="189" t="str">
        <f t="shared" si="158"/>
        <v>-</v>
      </c>
      <c r="E706" s="38">
        <f t="shared" si="158"/>
        <v>0</v>
      </c>
      <c r="F706" s="104">
        <f t="shared" si="106"/>
        <v>0</v>
      </c>
      <c r="G706" s="104">
        <f t="shared" si="107"/>
        <v>0</v>
      </c>
      <c r="H706" s="104">
        <f t="shared" si="108"/>
        <v>0</v>
      </c>
      <c r="I706" s="38">
        <f>'F4.2'!V229</f>
        <v>0</v>
      </c>
      <c r="J706" s="38">
        <f>'F4.2'!AU229</f>
        <v>0</v>
      </c>
      <c r="K706" s="104"/>
      <c r="L706" s="104"/>
      <c r="M706" s="104">
        <f t="shared" si="109"/>
        <v>0</v>
      </c>
      <c r="N706" s="197">
        <f t="shared" si="110"/>
        <v>0</v>
      </c>
    </row>
    <row r="707" spans="1:14" ht="31.5" outlineLevel="1" x14ac:dyDescent="0.25">
      <c r="A707" s="485">
        <f t="shared" ref="A707:E707" si="159">A230</f>
        <v>13.2</v>
      </c>
      <c r="B707" s="402" t="str">
        <f t="shared" si="159"/>
        <v>Procurement of complete set of couplings for PA, ID &amp; FD fans at 3X660MW units at KTPS Koradi through OEM</v>
      </c>
      <c r="C707" s="188">
        <f t="shared" si="159"/>
        <v>0</v>
      </c>
      <c r="D707" s="189" t="str">
        <f t="shared" si="159"/>
        <v>-</v>
      </c>
      <c r="E707" s="38">
        <f t="shared" si="159"/>
        <v>0</v>
      </c>
      <c r="F707" s="104">
        <f t="shared" si="106"/>
        <v>0</v>
      </c>
      <c r="G707" s="104">
        <f t="shared" si="107"/>
        <v>0</v>
      </c>
      <c r="H707" s="104">
        <f t="shared" si="108"/>
        <v>0</v>
      </c>
      <c r="I707" s="38">
        <f>'F4.2'!V230</f>
        <v>0</v>
      </c>
      <c r="J707" s="38">
        <f>'F4.2'!AU230</f>
        <v>0</v>
      </c>
      <c r="K707" s="104"/>
      <c r="L707" s="104"/>
      <c r="M707" s="104">
        <f t="shared" si="109"/>
        <v>0</v>
      </c>
      <c r="N707" s="197">
        <f t="shared" si="110"/>
        <v>0</v>
      </c>
    </row>
    <row r="708" spans="1:14" ht="31.5" outlineLevel="1" x14ac:dyDescent="0.25">
      <c r="A708" s="369">
        <f t="shared" ref="A708:E708" si="160">A231</f>
        <v>14</v>
      </c>
      <c r="B708" s="369" t="str">
        <f t="shared" si="160"/>
        <v>Improvement in Coal Mill performance-III at  3X660MW,KTPS,Koradi</v>
      </c>
      <c r="C708" s="188">
        <f t="shared" si="160"/>
        <v>0</v>
      </c>
      <c r="D708" s="189" t="str">
        <f t="shared" si="160"/>
        <v>-</v>
      </c>
      <c r="E708" s="38">
        <f t="shared" si="160"/>
        <v>0</v>
      </c>
      <c r="F708" s="104">
        <f t="shared" si="106"/>
        <v>0</v>
      </c>
      <c r="G708" s="104">
        <f t="shared" si="107"/>
        <v>0</v>
      </c>
      <c r="H708" s="104">
        <f t="shared" si="108"/>
        <v>0</v>
      </c>
      <c r="I708" s="38">
        <f>'F4.2'!V231</f>
        <v>0</v>
      </c>
      <c r="J708" s="38">
        <f>'F4.2'!AU231</f>
        <v>0</v>
      </c>
      <c r="K708" s="104"/>
      <c r="L708" s="104"/>
      <c r="M708" s="104">
        <f t="shared" si="109"/>
        <v>0</v>
      </c>
      <c r="N708" s="197">
        <f t="shared" si="110"/>
        <v>0</v>
      </c>
    </row>
    <row r="709" spans="1:14" ht="31.5" outlineLevel="1" x14ac:dyDescent="0.25">
      <c r="A709" s="485">
        <f t="shared" ref="A709:E709" si="161">A232</f>
        <v>14.1</v>
      </c>
      <c r="B709" s="413" t="str">
        <f t="shared" si="161"/>
        <v xml:space="preserve">Scheme1:Procurement of Roller journal Assembly set for coal mill MVM 32R at 3x660 MW Units at KTPS, Koradi </v>
      </c>
      <c r="C709" s="188">
        <f t="shared" si="161"/>
        <v>0</v>
      </c>
      <c r="D709" s="189" t="str">
        <f t="shared" si="161"/>
        <v>-</v>
      </c>
      <c r="E709" s="38">
        <f t="shared" si="161"/>
        <v>0</v>
      </c>
      <c r="F709" s="104">
        <f t="shared" si="106"/>
        <v>0</v>
      </c>
      <c r="G709" s="104">
        <f t="shared" si="107"/>
        <v>0</v>
      </c>
      <c r="H709" s="104">
        <f t="shared" si="108"/>
        <v>0</v>
      </c>
      <c r="I709" s="38">
        <f>'F4.2'!V232</f>
        <v>0</v>
      </c>
      <c r="J709" s="38">
        <f>'F4.2'!AU232</f>
        <v>0</v>
      </c>
      <c r="K709" s="104"/>
      <c r="L709" s="104"/>
      <c r="M709" s="104">
        <f t="shared" si="109"/>
        <v>0</v>
      </c>
      <c r="N709" s="197">
        <f t="shared" si="110"/>
        <v>0</v>
      </c>
    </row>
    <row r="710" spans="1:14" ht="47.25" outlineLevel="1" x14ac:dyDescent="0.25">
      <c r="A710" s="485">
        <f t="shared" ref="A710:E710" si="162">A233</f>
        <v>14.2</v>
      </c>
      <c r="B710" s="413" t="str">
        <f t="shared" si="162"/>
        <v>Scheme2:Procurement of SINTERCAST TABLE LINERS AND SINTERCAST ROLLER LINERS for coal mill MVM32R at 3x660 MW, KTPS, Koradi</v>
      </c>
      <c r="C710" s="188">
        <f t="shared" si="162"/>
        <v>0</v>
      </c>
      <c r="D710" s="189" t="str">
        <f t="shared" si="162"/>
        <v>-</v>
      </c>
      <c r="E710" s="38">
        <f t="shared" si="162"/>
        <v>0</v>
      </c>
      <c r="F710" s="104">
        <f t="shared" si="106"/>
        <v>0</v>
      </c>
      <c r="G710" s="104">
        <f t="shared" si="107"/>
        <v>0</v>
      </c>
      <c r="H710" s="104">
        <f t="shared" si="108"/>
        <v>0</v>
      </c>
      <c r="I710" s="38">
        <f>'F4.2'!V233</f>
        <v>0</v>
      </c>
      <c r="J710" s="38">
        <f>'F4.2'!AU233</f>
        <v>0</v>
      </c>
      <c r="K710" s="104"/>
      <c r="L710" s="104"/>
      <c r="M710" s="104">
        <f t="shared" si="109"/>
        <v>0</v>
      </c>
      <c r="N710" s="197">
        <f t="shared" si="110"/>
        <v>0</v>
      </c>
    </row>
    <row r="711" spans="1:14" ht="47.25" outlineLevel="1" x14ac:dyDescent="0.25">
      <c r="A711" s="485">
        <f t="shared" ref="A711:E711" si="163">A234</f>
        <v>14.3</v>
      </c>
      <c r="B711" s="413" t="str">
        <f t="shared" si="163"/>
        <v>Scheme3:Procurement of Bearings for roller Journal Assembly &amp; Rotary Separator for coal mill MVM 32R at 3x660 MW, KTPS, Koradi</v>
      </c>
      <c r="C711" s="188">
        <f t="shared" si="163"/>
        <v>0</v>
      </c>
      <c r="D711" s="189" t="str">
        <f t="shared" si="163"/>
        <v>-</v>
      </c>
      <c r="E711" s="38">
        <f t="shared" si="163"/>
        <v>0</v>
      </c>
      <c r="F711" s="104">
        <f t="shared" si="106"/>
        <v>0</v>
      </c>
      <c r="G711" s="104">
        <f t="shared" si="107"/>
        <v>0</v>
      </c>
      <c r="H711" s="104">
        <f t="shared" si="108"/>
        <v>0</v>
      </c>
      <c r="I711" s="38">
        <f>'F4.2'!V234</f>
        <v>0</v>
      </c>
      <c r="J711" s="38">
        <f>'F4.2'!AU234</f>
        <v>0</v>
      </c>
      <c r="K711" s="104"/>
      <c r="L711" s="104"/>
      <c r="M711" s="104">
        <f t="shared" si="109"/>
        <v>0</v>
      </c>
      <c r="N711" s="197">
        <f t="shared" si="110"/>
        <v>0</v>
      </c>
    </row>
    <row r="712" spans="1:14" ht="31.5" outlineLevel="1" x14ac:dyDescent="0.25">
      <c r="A712" s="485">
        <f t="shared" ref="A712:E712" si="164">A235</f>
        <v>14.4</v>
      </c>
      <c r="B712" s="413" t="str">
        <f t="shared" si="164"/>
        <v>Scheme4:Procurement of Coal Pipe Orifice for Unit10 at 3x660 MW, KTPS, Koradi</v>
      </c>
      <c r="C712" s="188">
        <f t="shared" si="164"/>
        <v>0</v>
      </c>
      <c r="D712" s="189" t="str">
        <f t="shared" si="164"/>
        <v>-</v>
      </c>
      <c r="E712" s="38">
        <f t="shared" si="164"/>
        <v>0</v>
      </c>
      <c r="F712" s="104">
        <f t="shared" si="106"/>
        <v>0</v>
      </c>
      <c r="G712" s="104">
        <f t="shared" si="107"/>
        <v>0</v>
      </c>
      <c r="H712" s="104">
        <f t="shared" si="108"/>
        <v>0</v>
      </c>
      <c r="I712" s="38">
        <f>'F4.2'!V235</f>
        <v>0</v>
      </c>
      <c r="J712" s="38">
        <f>'F4.2'!AU235</f>
        <v>0</v>
      </c>
      <c r="K712" s="104"/>
      <c r="L712" s="104"/>
      <c r="M712" s="104">
        <f t="shared" si="109"/>
        <v>0</v>
      </c>
      <c r="N712" s="197">
        <f t="shared" si="110"/>
        <v>0</v>
      </c>
    </row>
    <row r="713" spans="1:14" ht="31.5" outlineLevel="1" x14ac:dyDescent="0.25">
      <c r="A713" s="485">
        <f t="shared" ref="A713:E713" si="165">A236</f>
        <v>14.5</v>
      </c>
      <c r="B713" s="413" t="str">
        <f t="shared" si="165"/>
        <v>Scheme5:Procurement of Complete MRHS System along with Pneumatic Compressors at 3x660 MW, KTPS, Koradi</v>
      </c>
      <c r="C713" s="188">
        <f t="shared" si="165"/>
        <v>0</v>
      </c>
      <c r="D713" s="189" t="str">
        <f t="shared" si="165"/>
        <v>-</v>
      </c>
      <c r="E713" s="38">
        <f t="shared" si="165"/>
        <v>0</v>
      </c>
      <c r="F713" s="104">
        <f t="shared" si="106"/>
        <v>0</v>
      </c>
      <c r="G713" s="104">
        <f t="shared" si="107"/>
        <v>0</v>
      </c>
      <c r="H713" s="104">
        <f t="shared" si="108"/>
        <v>0</v>
      </c>
      <c r="I713" s="38">
        <f>'F4.2'!V236</f>
        <v>0</v>
      </c>
      <c r="J713" s="38">
        <f>'F4.2'!AU236</f>
        <v>0</v>
      </c>
      <c r="K713" s="104"/>
      <c r="L713" s="104"/>
      <c r="M713" s="104">
        <f t="shared" si="109"/>
        <v>0</v>
      </c>
      <c r="N713" s="197">
        <f t="shared" si="110"/>
        <v>0</v>
      </c>
    </row>
    <row r="714" spans="1:14" ht="31.5" outlineLevel="1" x14ac:dyDescent="0.25">
      <c r="A714" s="369">
        <f t="shared" ref="A714:E714" si="166">A237</f>
        <v>15</v>
      </c>
      <c r="B714" s="369" t="str">
        <f t="shared" si="166"/>
        <v>Improvement in Boiler performance-III at  3X660MW,KTPS,Koradi</v>
      </c>
      <c r="C714" s="188">
        <f t="shared" si="166"/>
        <v>0</v>
      </c>
      <c r="D714" s="189" t="str">
        <f t="shared" si="166"/>
        <v>-</v>
      </c>
      <c r="E714" s="38">
        <f t="shared" si="166"/>
        <v>0</v>
      </c>
      <c r="F714" s="104">
        <f t="shared" si="106"/>
        <v>0</v>
      </c>
      <c r="G714" s="104">
        <f t="shared" si="107"/>
        <v>0</v>
      </c>
      <c r="H714" s="104">
        <f t="shared" si="108"/>
        <v>0</v>
      </c>
      <c r="I714" s="38">
        <f>'F4.2'!V237</f>
        <v>0</v>
      </c>
      <c r="J714" s="38">
        <f>'F4.2'!AU237</f>
        <v>0</v>
      </c>
      <c r="K714" s="104"/>
      <c r="L714" s="104"/>
      <c r="M714" s="104">
        <f t="shared" si="109"/>
        <v>0</v>
      </c>
      <c r="N714" s="197">
        <f t="shared" si="110"/>
        <v>0</v>
      </c>
    </row>
    <row r="715" spans="1:14" ht="31.5" outlineLevel="1" x14ac:dyDescent="0.25">
      <c r="A715" s="485">
        <f t="shared" ref="A715:E715" si="167">A238</f>
        <v>15.1</v>
      </c>
      <c r="B715" s="417" t="str">
        <f t="shared" si="167"/>
        <v xml:space="preserve">Scheme1:Procurement of Coal compartment assembly for Unit8at 3x660MW KTPS, Koradi </v>
      </c>
      <c r="C715" s="188">
        <f t="shared" si="167"/>
        <v>0</v>
      </c>
      <c r="D715" s="189" t="str">
        <f t="shared" si="167"/>
        <v>-</v>
      </c>
      <c r="E715" s="38">
        <f t="shared" si="167"/>
        <v>0</v>
      </c>
      <c r="F715" s="104">
        <f t="shared" si="106"/>
        <v>0</v>
      </c>
      <c r="G715" s="104">
        <f t="shared" si="107"/>
        <v>0</v>
      </c>
      <c r="H715" s="104">
        <f t="shared" si="108"/>
        <v>0</v>
      </c>
      <c r="I715" s="38">
        <f>'F4.2'!V238</f>
        <v>0</v>
      </c>
      <c r="J715" s="38">
        <f>'F4.2'!AU238</f>
        <v>0</v>
      </c>
      <c r="K715" s="104"/>
      <c r="L715" s="104"/>
      <c r="M715" s="104">
        <f t="shared" si="109"/>
        <v>0</v>
      </c>
      <c r="N715" s="197">
        <f t="shared" si="110"/>
        <v>0</v>
      </c>
    </row>
    <row r="716" spans="1:14" ht="31.5" outlineLevel="1" x14ac:dyDescent="0.25">
      <c r="A716" s="485">
        <f t="shared" ref="A716:E716" si="168">A239</f>
        <v>15.2</v>
      </c>
      <c r="B716" s="417" t="str">
        <f t="shared" si="168"/>
        <v>Scheme2:Procurement of blade sets for ID, FD &amp; PA Fan at 3x660 MW, Units at KTPS Koradi through OEM.</v>
      </c>
      <c r="C716" s="188">
        <f t="shared" si="168"/>
        <v>0</v>
      </c>
      <c r="D716" s="189" t="str">
        <f t="shared" si="168"/>
        <v>-</v>
      </c>
      <c r="E716" s="38">
        <f t="shared" si="168"/>
        <v>0</v>
      </c>
      <c r="F716" s="104">
        <f t="shared" si="106"/>
        <v>0</v>
      </c>
      <c r="G716" s="104">
        <f t="shared" si="107"/>
        <v>0</v>
      </c>
      <c r="H716" s="104">
        <f t="shared" si="108"/>
        <v>0</v>
      </c>
      <c r="I716" s="38">
        <f>'F4.2'!V239</f>
        <v>0</v>
      </c>
      <c r="J716" s="38">
        <f>'F4.2'!AU239</f>
        <v>0</v>
      </c>
      <c r="K716" s="104"/>
      <c r="L716" s="104"/>
      <c r="M716" s="104">
        <f t="shared" si="109"/>
        <v>0</v>
      </c>
      <c r="N716" s="197">
        <f t="shared" si="110"/>
        <v>0</v>
      </c>
    </row>
    <row r="717" spans="1:14" ht="47.25" outlineLevel="1" x14ac:dyDescent="0.25">
      <c r="A717" s="485">
        <f t="shared" ref="A717:E717" si="169">A240</f>
        <v>15.3</v>
      </c>
      <c r="B717" s="421" t="str">
        <f t="shared" si="169"/>
        <v>Scheme3:Procurement and replacement of heating elements for RAPH installed in Unit 9 (660MW) at KTPS Koradi THROUGH OEM/OES (Qty- 2 Sets)</v>
      </c>
      <c r="C717" s="188">
        <f t="shared" si="169"/>
        <v>0</v>
      </c>
      <c r="D717" s="189" t="str">
        <f t="shared" si="169"/>
        <v>-</v>
      </c>
      <c r="E717" s="38">
        <f t="shared" si="169"/>
        <v>0</v>
      </c>
      <c r="F717" s="104">
        <f t="shared" si="106"/>
        <v>0</v>
      </c>
      <c r="G717" s="104">
        <f t="shared" si="107"/>
        <v>0</v>
      </c>
      <c r="H717" s="104">
        <f t="shared" si="108"/>
        <v>0</v>
      </c>
      <c r="I717" s="38">
        <f>'F4.2'!V240</f>
        <v>0</v>
      </c>
      <c r="J717" s="38">
        <f>'F4.2'!AU240</f>
        <v>0</v>
      </c>
      <c r="K717" s="104"/>
      <c r="L717" s="104"/>
      <c r="M717" s="104">
        <f t="shared" si="109"/>
        <v>0</v>
      </c>
      <c r="N717" s="197">
        <f t="shared" si="110"/>
        <v>0</v>
      </c>
    </row>
    <row r="718" spans="1:14" ht="31.5" outlineLevel="1" x14ac:dyDescent="0.25">
      <c r="A718" s="485">
        <f t="shared" ref="A718:E718" si="170">A241</f>
        <v>15.4</v>
      </c>
      <c r="B718" s="417" t="str">
        <f t="shared" si="170"/>
        <v xml:space="preserve">Scheme4:Procurement of  HP valves, safety valves and ERV's for 3X660MW units at KTPS Koradi through OEM </v>
      </c>
      <c r="C718" s="188">
        <f t="shared" si="170"/>
        <v>0</v>
      </c>
      <c r="D718" s="189" t="str">
        <f t="shared" si="170"/>
        <v>-</v>
      </c>
      <c r="E718" s="38">
        <f t="shared" si="170"/>
        <v>0</v>
      </c>
      <c r="F718" s="104">
        <f t="shared" si="106"/>
        <v>0</v>
      </c>
      <c r="G718" s="104">
        <f t="shared" si="107"/>
        <v>0</v>
      </c>
      <c r="H718" s="104">
        <f t="shared" si="108"/>
        <v>0</v>
      </c>
      <c r="I718" s="38">
        <f>'F4.2'!V241</f>
        <v>0</v>
      </c>
      <c r="J718" s="38">
        <f>'F4.2'!AU241</f>
        <v>0</v>
      </c>
      <c r="K718" s="104"/>
      <c r="L718" s="104"/>
      <c r="M718" s="104">
        <f t="shared" si="109"/>
        <v>0</v>
      </c>
      <c r="N718" s="197">
        <f t="shared" si="110"/>
        <v>0</v>
      </c>
    </row>
    <row r="719" spans="1:14" ht="47.25" outlineLevel="1" x14ac:dyDescent="0.25">
      <c r="A719" s="485">
        <f t="shared" ref="A719:E719" si="171">A242</f>
        <v>15.5</v>
      </c>
      <c r="B719" s="421" t="str">
        <f t="shared" si="171"/>
        <v>Scheme5:Procurement of RAPH Sector plate with Actuating mechanism assembly for Unit8 3 X 660MW Units at KTPS, Koradi.</v>
      </c>
      <c r="C719" s="188">
        <f t="shared" si="171"/>
        <v>0</v>
      </c>
      <c r="D719" s="189" t="str">
        <f t="shared" si="171"/>
        <v>-</v>
      </c>
      <c r="E719" s="38">
        <f t="shared" si="171"/>
        <v>0</v>
      </c>
      <c r="F719" s="104">
        <f t="shared" si="106"/>
        <v>0</v>
      </c>
      <c r="G719" s="104">
        <f t="shared" si="107"/>
        <v>0</v>
      </c>
      <c r="H719" s="104">
        <f t="shared" si="108"/>
        <v>0</v>
      </c>
      <c r="I719" s="38">
        <f>'F4.2'!V242</f>
        <v>0</v>
      </c>
      <c r="J719" s="38">
        <f>'F4.2'!AU242</f>
        <v>0</v>
      </c>
      <c r="K719" s="104"/>
      <c r="L719" s="104"/>
      <c r="M719" s="104">
        <f t="shared" si="109"/>
        <v>0</v>
      </c>
      <c r="N719" s="197">
        <f t="shared" si="110"/>
        <v>0</v>
      </c>
    </row>
    <row r="720" spans="1:14" ht="31.5" outlineLevel="1" x14ac:dyDescent="0.25">
      <c r="A720" s="369">
        <f t="shared" ref="A720:E720" si="172">A243</f>
        <v>15</v>
      </c>
      <c r="B720" s="369" t="str">
        <f t="shared" si="172"/>
        <v>Improvement in Coal Mill performance-IV at  3X660MW,KTPS,Koradi</v>
      </c>
      <c r="C720" s="188">
        <f t="shared" si="172"/>
        <v>0</v>
      </c>
      <c r="D720" s="189" t="str">
        <f t="shared" si="172"/>
        <v>-</v>
      </c>
      <c r="E720" s="38">
        <f t="shared" si="172"/>
        <v>0</v>
      </c>
      <c r="F720" s="104">
        <f t="shared" si="106"/>
        <v>0</v>
      </c>
      <c r="G720" s="104">
        <f t="shared" si="107"/>
        <v>0</v>
      </c>
      <c r="H720" s="104">
        <f t="shared" si="108"/>
        <v>0</v>
      </c>
      <c r="I720" s="38">
        <f>'F4.2'!V243</f>
        <v>0</v>
      </c>
      <c r="J720" s="38">
        <f>'F4.2'!AU243</f>
        <v>0</v>
      </c>
      <c r="K720" s="104"/>
      <c r="L720" s="104"/>
      <c r="M720" s="104">
        <f t="shared" si="109"/>
        <v>0</v>
      </c>
      <c r="N720" s="197">
        <f t="shared" si="110"/>
        <v>0</v>
      </c>
    </row>
    <row r="721" spans="1:14" ht="31.5" outlineLevel="1" x14ac:dyDescent="0.25">
      <c r="A721" s="485">
        <f t="shared" ref="A721:E721" si="173">A244</f>
        <v>15.1</v>
      </c>
      <c r="B721" s="417" t="str">
        <f t="shared" si="173"/>
        <v>Scheme1:Procurement of Roller journal Assembly set for coal mill MVM 32R at 3x660 MW Units at KTPS, Koradi</v>
      </c>
      <c r="C721" s="188">
        <f t="shared" si="173"/>
        <v>0</v>
      </c>
      <c r="D721" s="189" t="str">
        <f t="shared" si="173"/>
        <v>-</v>
      </c>
      <c r="E721" s="38">
        <f t="shared" si="173"/>
        <v>0</v>
      </c>
      <c r="F721" s="104">
        <f t="shared" si="106"/>
        <v>0</v>
      </c>
      <c r="G721" s="104">
        <f t="shared" si="107"/>
        <v>0</v>
      </c>
      <c r="H721" s="104">
        <f t="shared" si="108"/>
        <v>0</v>
      </c>
      <c r="I721" s="38">
        <f>'F4.2'!V244</f>
        <v>0</v>
      </c>
      <c r="J721" s="38">
        <f>'F4.2'!AU244</f>
        <v>0</v>
      </c>
      <c r="K721" s="104"/>
      <c r="L721" s="104"/>
      <c r="M721" s="104">
        <f t="shared" si="109"/>
        <v>0</v>
      </c>
      <c r="N721" s="197">
        <f t="shared" si="110"/>
        <v>0</v>
      </c>
    </row>
    <row r="722" spans="1:14" ht="47.25" outlineLevel="1" x14ac:dyDescent="0.25">
      <c r="A722" s="485">
        <f t="shared" ref="A722:E722" si="174">A245</f>
        <v>15.2</v>
      </c>
      <c r="B722" s="417" t="str">
        <f t="shared" si="174"/>
        <v>Scheme2:Procurement of SINTERCAST TABLE LINERS AND SINTERCAST ROLLER LINERS for coal mill MVM32R at 3x660 MW, KTPS, Koradi</v>
      </c>
      <c r="C722" s="188">
        <f t="shared" si="174"/>
        <v>0</v>
      </c>
      <c r="D722" s="189" t="str">
        <f t="shared" si="174"/>
        <v>-</v>
      </c>
      <c r="E722" s="38">
        <f t="shared" si="174"/>
        <v>0</v>
      </c>
      <c r="F722" s="104">
        <f t="shared" ref="F722:F785" si="175">F245+I245</f>
        <v>0</v>
      </c>
      <c r="G722" s="104">
        <f t="shared" ref="G722:G785" si="176">G245+M245</f>
        <v>0</v>
      </c>
      <c r="H722" s="104">
        <f t="shared" ref="H722:H785" si="177">F722-G722</f>
        <v>0</v>
      </c>
      <c r="I722" s="38">
        <f>'F4.2'!V245</f>
        <v>0</v>
      </c>
      <c r="J722" s="38">
        <f>'F4.2'!AU245</f>
        <v>0</v>
      </c>
      <c r="K722" s="104"/>
      <c r="L722" s="104"/>
      <c r="M722" s="104">
        <f t="shared" ref="M722:M785" si="178">SUM(J722:L722)</f>
        <v>0</v>
      </c>
      <c r="N722" s="197">
        <f t="shared" ref="N722:N785" si="179">H722+I722-M722</f>
        <v>0</v>
      </c>
    </row>
    <row r="723" spans="1:14" ht="47.25" outlineLevel="1" x14ac:dyDescent="0.25">
      <c r="A723" s="485">
        <f t="shared" ref="A723:E723" si="180">A246</f>
        <v>15.3</v>
      </c>
      <c r="B723" s="417" t="str">
        <f t="shared" si="180"/>
        <v>Scheme3:Procurement of Bearings for roller Journal Assembly &amp; Rotary Separator for coal mill MVM 32R at 3x660 MW, KTPS, Koradi</v>
      </c>
      <c r="C723" s="188">
        <f t="shared" si="180"/>
        <v>0</v>
      </c>
      <c r="D723" s="189" t="str">
        <f t="shared" si="180"/>
        <v>-</v>
      </c>
      <c r="E723" s="38">
        <f t="shared" si="180"/>
        <v>0</v>
      </c>
      <c r="F723" s="104">
        <f t="shared" si="175"/>
        <v>0</v>
      </c>
      <c r="G723" s="104">
        <f t="shared" si="176"/>
        <v>0</v>
      </c>
      <c r="H723" s="104">
        <f t="shared" si="177"/>
        <v>0</v>
      </c>
      <c r="I723" s="38">
        <f>'F4.2'!V246</f>
        <v>0</v>
      </c>
      <c r="J723" s="38">
        <f>'F4.2'!AU246</f>
        <v>0</v>
      </c>
      <c r="K723" s="104"/>
      <c r="L723" s="104"/>
      <c r="M723" s="104">
        <f t="shared" si="178"/>
        <v>0</v>
      </c>
      <c r="N723" s="197">
        <f t="shared" si="179"/>
        <v>0</v>
      </c>
    </row>
    <row r="724" spans="1:14" ht="31.5" outlineLevel="1" x14ac:dyDescent="0.25">
      <c r="A724" s="485">
        <f t="shared" ref="A724:E724" si="181">A247</f>
        <v>15.4</v>
      </c>
      <c r="B724" s="417" t="str">
        <f t="shared" si="181"/>
        <v>Scheme4:Procurement of Coal Pipe Orifice for Unit8 at 3x660 MW, KTPS, Koradi</v>
      </c>
      <c r="C724" s="188">
        <f t="shared" si="181"/>
        <v>0</v>
      </c>
      <c r="D724" s="189" t="str">
        <f t="shared" si="181"/>
        <v>-</v>
      </c>
      <c r="E724" s="38">
        <f t="shared" si="181"/>
        <v>0</v>
      </c>
      <c r="F724" s="104">
        <f t="shared" si="175"/>
        <v>0</v>
      </c>
      <c r="G724" s="104">
        <f t="shared" si="176"/>
        <v>0</v>
      </c>
      <c r="H724" s="104">
        <f t="shared" si="177"/>
        <v>0</v>
      </c>
      <c r="I724" s="38">
        <f>'F4.2'!V247</f>
        <v>0</v>
      </c>
      <c r="J724" s="38">
        <f>'F4.2'!AU247</f>
        <v>0</v>
      </c>
      <c r="K724" s="104"/>
      <c r="L724" s="104"/>
      <c r="M724" s="104">
        <f t="shared" si="178"/>
        <v>0</v>
      </c>
      <c r="N724" s="197">
        <f t="shared" si="179"/>
        <v>0</v>
      </c>
    </row>
    <row r="725" spans="1:14" ht="31.5" outlineLevel="1" x14ac:dyDescent="0.25">
      <c r="A725" s="369">
        <f t="shared" ref="A725:E725" si="182">A248</f>
        <v>16</v>
      </c>
      <c r="B725" s="369" t="str">
        <f t="shared" si="182"/>
        <v>Improvement in Coal Mill performance-V at  3X660MW,KTPS,Koradi</v>
      </c>
      <c r="C725" s="188">
        <f t="shared" si="182"/>
        <v>0</v>
      </c>
      <c r="D725" s="189" t="str">
        <f t="shared" si="182"/>
        <v>-</v>
      </c>
      <c r="E725" s="38">
        <f t="shared" si="182"/>
        <v>0</v>
      </c>
      <c r="F725" s="104">
        <f t="shared" si="175"/>
        <v>0</v>
      </c>
      <c r="G725" s="104">
        <f t="shared" si="176"/>
        <v>0</v>
      </c>
      <c r="H725" s="104">
        <f t="shared" si="177"/>
        <v>0</v>
      </c>
      <c r="I725" s="38">
        <f>'F4.2'!V248</f>
        <v>0</v>
      </c>
      <c r="J725" s="38">
        <f>'F4.2'!AU248</f>
        <v>0</v>
      </c>
      <c r="K725" s="104"/>
      <c r="L725" s="104"/>
      <c r="M725" s="104">
        <f t="shared" si="178"/>
        <v>0</v>
      </c>
      <c r="N725" s="197">
        <f t="shared" si="179"/>
        <v>0</v>
      </c>
    </row>
    <row r="726" spans="1:14" ht="31.5" outlineLevel="1" x14ac:dyDescent="0.25">
      <c r="A726" s="485">
        <f t="shared" ref="A726:E726" si="183">A249</f>
        <v>16.100000000000001</v>
      </c>
      <c r="B726" s="421" t="str">
        <f t="shared" si="183"/>
        <v>Scheme1:Procurement of Roller journal Assembly set for coal mill MVM 32R at 3x660 MW Units at KTPS, Koradi</v>
      </c>
      <c r="C726" s="188">
        <f t="shared" si="183"/>
        <v>0</v>
      </c>
      <c r="D726" s="189" t="str">
        <f t="shared" si="183"/>
        <v>-</v>
      </c>
      <c r="E726" s="38">
        <f t="shared" si="183"/>
        <v>0</v>
      </c>
      <c r="F726" s="104">
        <f t="shared" si="175"/>
        <v>0</v>
      </c>
      <c r="G726" s="104">
        <f t="shared" si="176"/>
        <v>0</v>
      </c>
      <c r="H726" s="104">
        <f t="shared" si="177"/>
        <v>0</v>
      </c>
      <c r="I726" s="38">
        <f>'F4.2'!V249</f>
        <v>0</v>
      </c>
      <c r="J726" s="38">
        <f>'F4.2'!AU249</f>
        <v>0</v>
      </c>
      <c r="K726" s="104"/>
      <c r="L726" s="104"/>
      <c r="M726" s="104">
        <f t="shared" si="178"/>
        <v>0</v>
      </c>
      <c r="N726" s="197">
        <f t="shared" si="179"/>
        <v>0</v>
      </c>
    </row>
    <row r="727" spans="1:14" ht="47.25" outlineLevel="1" x14ac:dyDescent="0.25">
      <c r="A727" s="485">
        <f t="shared" ref="A727:E727" si="184">A250</f>
        <v>16.2</v>
      </c>
      <c r="B727" s="417" t="str">
        <f t="shared" si="184"/>
        <v>Scheme2:Procurement of SINTERCAST TABLE LINERS AND SINTERCAST ROLLER LINERS for coal mill MVM32R at 3x660 MW, KTPS, Koradi</v>
      </c>
      <c r="C727" s="188">
        <f t="shared" si="184"/>
        <v>0</v>
      </c>
      <c r="D727" s="189" t="str">
        <f t="shared" si="184"/>
        <v>-</v>
      </c>
      <c r="E727" s="38">
        <f t="shared" si="184"/>
        <v>0</v>
      </c>
      <c r="F727" s="104">
        <f t="shared" si="175"/>
        <v>0</v>
      </c>
      <c r="G727" s="104">
        <f t="shared" si="176"/>
        <v>0</v>
      </c>
      <c r="H727" s="104">
        <f t="shared" si="177"/>
        <v>0</v>
      </c>
      <c r="I727" s="38">
        <f>'F4.2'!V250</f>
        <v>0</v>
      </c>
      <c r="J727" s="38">
        <f>'F4.2'!AU250</f>
        <v>0</v>
      </c>
      <c r="K727" s="104"/>
      <c r="L727" s="104"/>
      <c r="M727" s="104">
        <f t="shared" si="178"/>
        <v>0</v>
      </c>
      <c r="N727" s="197">
        <f t="shared" si="179"/>
        <v>0</v>
      </c>
    </row>
    <row r="728" spans="1:14" ht="47.25" outlineLevel="1" x14ac:dyDescent="0.25">
      <c r="A728" s="485">
        <f t="shared" ref="A728:E728" si="185">A251</f>
        <v>16.3</v>
      </c>
      <c r="B728" s="417" t="str">
        <f t="shared" si="185"/>
        <v>Scheme3:Procurement of Bearings for roller Journal Assembly &amp; Rotary Separator for coal mill MVM 32R at 3x660 MW, KTPS, Koradi</v>
      </c>
      <c r="C728" s="188">
        <f t="shared" si="185"/>
        <v>0</v>
      </c>
      <c r="D728" s="189" t="str">
        <f t="shared" si="185"/>
        <v>-</v>
      </c>
      <c r="E728" s="38">
        <f t="shared" si="185"/>
        <v>0</v>
      </c>
      <c r="F728" s="104">
        <f t="shared" si="175"/>
        <v>0</v>
      </c>
      <c r="G728" s="104">
        <f t="shared" si="176"/>
        <v>0</v>
      </c>
      <c r="H728" s="104">
        <f t="shared" si="177"/>
        <v>0</v>
      </c>
      <c r="I728" s="38">
        <f>'F4.2'!V251</f>
        <v>0</v>
      </c>
      <c r="J728" s="38">
        <f>'F4.2'!AU251</f>
        <v>0</v>
      </c>
      <c r="K728" s="104"/>
      <c r="L728" s="104"/>
      <c r="M728" s="104">
        <f t="shared" si="178"/>
        <v>0</v>
      </c>
      <c r="N728" s="197">
        <f t="shared" si="179"/>
        <v>0</v>
      </c>
    </row>
    <row r="729" spans="1:14" ht="31.5" outlineLevel="1" x14ac:dyDescent="0.25">
      <c r="A729" s="485">
        <f t="shared" ref="A729:E729" si="186">A252</f>
        <v>16.399999999999999</v>
      </c>
      <c r="B729" s="417" t="str">
        <f t="shared" si="186"/>
        <v>Scheme4:Procurement of Coal Pipe Orifice for Unit9 at 3x660 MW, KTPS, Koradi</v>
      </c>
      <c r="C729" s="188">
        <f t="shared" si="186"/>
        <v>0</v>
      </c>
      <c r="D729" s="189" t="str">
        <f t="shared" si="186"/>
        <v>-</v>
      </c>
      <c r="E729" s="38">
        <f t="shared" si="186"/>
        <v>0</v>
      </c>
      <c r="F729" s="104">
        <f t="shared" si="175"/>
        <v>0</v>
      </c>
      <c r="G729" s="104">
        <f t="shared" si="176"/>
        <v>0</v>
      </c>
      <c r="H729" s="104">
        <f t="shared" si="177"/>
        <v>0</v>
      </c>
      <c r="I729" s="38">
        <f>'F4.2'!V252</f>
        <v>0</v>
      </c>
      <c r="J729" s="38">
        <f>'F4.2'!AU252</f>
        <v>0</v>
      </c>
      <c r="K729" s="104"/>
      <c r="L729" s="104"/>
      <c r="M729" s="104">
        <f t="shared" si="178"/>
        <v>0</v>
      </c>
      <c r="N729" s="197">
        <f t="shared" si="179"/>
        <v>0</v>
      </c>
    </row>
    <row r="730" spans="1:14" ht="31.5" outlineLevel="1" x14ac:dyDescent="0.25">
      <c r="A730" s="369">
        <f t="shared" ref="A730:E730" si="187">A253</f>
        <v>17</v>
      </c>
      <c r="B730" s="369" t="str">
        <f t="shared" si="187"/>
        <v>Improvement in Boiler performance-IV at  3X660MW,KTPS,Koradi</v>
      </c>
      <c r="C730" s="188">
        <f t="shared" si="187"/>
        <v>0</v>
      </c>
      <c r="D730" s="189" t="str">
        <f t="shared" si="187"/>
        <v>-</v>
      </c>
      <c r="E730" s="38">
        <f t="shared" si="187"/>
        <v>0</v>
      </c>
      <c r="F730" s="104">
        <f t="shared" si="175"/>
        <v>0</v>
      </c>
      <c r="G730" s="104">
        <f t="shared" si="176"/>
        <v>0</v>
      </c>
      <c r="H730" s="104">
        <f t="shared" si="177"/>
        <v>0</v>
      </c>
      <c r="I730" s="38">
        <f>'F4.2'!V253</f>
        <v>0</v>
      </c>
      <c r="J730" s="38">
        <f>'F4.2'!AU253</f>
        <v>0</v>
      </c>
      <c r="K730" s="104"/>
      <c r="L730" s="104"/>
      <c r="M730" s="104">
        <f t="shared" si="178"/>
        <v>0</v>
      </c>
      <c r="N730" s="197">
        <f t="shared" si="179"/>
        <v>0</v>
      </c>
    </row>
    <row r="731" spans="1:14" ht="31.5" outlineLevel="1" x14ac:dyDescent="0.25">
      <c r="A731" s="485">
        <f t="shared" ref="A731:E731" si="188">A254</f>
        <v>17.100000000000001</v>
      </c>
      <c r="B731" s="421" t="str">
        <f t="shared" si="188"/>
        <v xml:space="preserve">Scheme1:Procurement of Coal compartment assembly for Unit8 at 3x660MW KTPS, Koradi </v>
      </c>
      <c r="C731" s="188">
        <f t="shared" si="188"/>
        <v>0</v>
      </c>
      <c r="D731" s="189" t="str">
        <f t="shared" si="188"/>
        <v>-</v>
      </c>
      <c r="E731" s="38">
        <f t="shared" si="188"/>
        <v>0</v>
      </c>
      <c r="F731" s="104">
        <f t="shared" si="175"/>
        <v>0</v>
      </c>
      <c r="G731" s="104">
        <f t="shared" si="176"/>
        <v>0</v>
      </c>
      <c r="H731" s="104">
        <f t="shared" si="177"/>
        <v>0</v>
      </c>
      <c r="I731" s="38">
        <f>'F4.2'!V254</f>
        <v>0</v>
      </c>
      <c r="J731" s="38">
        <f>'F4.2'!AU254</f>
        <v>0</v>
      </c>
      <c r="K731" s="104"/>
      <c r="L731" s="104"/>
      <c r="M731" s="104">
        <f t="shared" si="178"/>
        <v>0</v>
      </c>
      <c r="N731" s="197">
        <f t="shared" si="179"/>
        <v>0</v>
      </c>
    </row>
    <row r="732" spans="1:14" ht="31.5" outlineLevel="1" x14ac:dyDescent="0.25">
      <c r="A732" s="485">
        <f t="shared" ref="A732:E732" si="189">A255</f>
        <v>17.2</v>
      </c>
      <c r="B732" s="417" t="str">
        <f t="shared" si="189"/>
        <v>Scheme2:Procurement of blade sets for ID, FD &amp; PA Fan at 3x660 MW, Units at KTPS Koradi through OEM.</v>
      </c>
      <c r="C732" s="188">
        <f t="shared" si="189"/>
        <v>0</v>
      </c>
      <c r="D732" s="189" t="str">
        <f t="shared" si="189"/>
        <v>-</v>
      </c>
      <c r="E732" s="38">
        <f t="shared" si="189"/>
        <v>0</v>
      </c>
      <c r="F732" s="104">
        <f t="shared" si="175"/>
        <v>0</v>
      </c>
      <c r="G732" s="104">
        <f t="shared" si="176"/>
        <v>0</v>
      </c>
      <c r="H732" s="104">
        <f t="shared" si="177"/>
        <v>0</v>
      </c>
      <c r="I732" s="38">
        <f>'F4.2'!V255</f>
        <v>0</v>
      </c>
      <c r="J732" s="38">
        <f>'F4.2'!AU255</f>
        <v>0</v>
      </c>
      <c r="K732" s="104"/>
      <c r="L732" s="104"/>
      <c r="M732" s="104">
        <f t="shared" si="178"/>
        <v>0</v>
      </c>
      <c r="N732" s="197">
        <f t="shared" si="179"/>
        <v>0</v>
      </c>
    </row>
    <row r="733" spans="1:14" ht="47.25" outlineLevel="1" x14ac:dyDescent="0.25">
      <c r="A733" s="485">
        <f t="shared" ref="A733:E733" si="190">A256</f>
        <v>17.3</v>
      </c>
      <c r="B733" s="417" t="str">
        <f t="shared" si="190"/>
        <v xml:space="preserve">Scheme3:Procurement of RAPH bottom support bearing assembly for 3X660MW units at KTPS Koradi through OEM  (Qty- 2 Sets) </v>
      </c>
      <c r="C733" s="188">
        <f t="shared" si="190"/>
        <v>0</v>
      </c>
      <c r="D733" s="189" t="str">
        <f t="shared" si="190"/>
        <v>-</v>
      </c>
      <c r="E733" s="38">
        <f t="shared" si="190"/>
        <v>0</v>
      </c>
      <c r="F733" s="104">
        <f t="shared" si="175"/>
        <v>0</v>
      </c>
      <c r="G733" s="104">
        <f t="shared" si="176"/>
        <v>0</v>
      </c>
      <c r="H733" s="104">
        <f t="shared" si="177"/>
        <v>0</v>
      </c>
      <c r="I733" s="38">
        <f>'F4.2'!V256</f>
        <v>0</v>
      </c>
      <c r="J733" s="38">
        <f>'F4.2'!AU256</f>
        <v>0</v>
      </c>
      <c r="K733" s="104"/>
      <c r="L733" s="104"/>
      <c r="M733" s="104">
        <f t="shared" si="178"/>
        <v>0</v>
      </c>
      <c r="N733" s="197">
        <f t="shared" si="179"/>
        <v>0</v>
      </c>
    </row>
    <row r="734" spans="1:14" ht="31.5" outlineLevel="1" x14ac:dyDescent="0.25">
      <c r="A734" s="485">
        <f t="shared" ref="A734:E734" si="191">A257</f>
        <v>17.399999999999999</v>
      </c>
      <c r="B734" s="417" t="str">
        <f t="shared" si="191"/>
        <v>Scheme4:Procurement of RAPH top guide bearing assembly for 3X660MW units at KTPS Koradi</v>
      </c>
      <c r="C734" s="188">
        <f t="shared" si="191"/>
        <v>0</v>
      </c>
      <c r="D734" s="189" t="str">
        <f t="shared" si="191"/>
        <v>-</v>
      </c>
      <c r="E734" s="38">
        <f t="shared" si="191"/>
        <v>0</v>
      </c>
      <c r="F734" s="104">
        <f t="shared" si="175"/>
        <v>0</v>
      </c>
      <c r="G734" s="104">
        <f t="shared" si="176"/>
        <v>0</v>
      </c>
      <c r="H734" s="104">
        <f t="shared" si="177"/>
        <v>0</v>
      </c>
      <c r="I734" s="38">
        <f>'F4.2'!V257</f>
        <v>0</v>
      </c>
      <c r="J734" s="38">
        <f>'F4.2'!AU257</f>
        <v>0</v>
      </c>
      <c r="K734" s="104"/>
      <c r="L734" s="104"/>
      <c r="M734" s="104">
        <f t="shared" si="178"/>
        <v>0</v>
      </c>
      <c r="N734" s="197">
        <f t="shared" si="179"/>
        <v>0</v>
      </c>
    </row>
    <row r="735" spans="1:14" ht="31.5" outlineLevel="1" x14ac:dyDescent="0.25">
      <c r="A735" s="485">
        <f t="shared" ref="A735:E735" si="192">A258</f>
        <v>17.5</v>
      </c>
      <c r="B735" s="417" t="str">
        <f t="shared" si="192"/>
        <v>Scheme5:Procurement of  RAPH Gear Box  for 3X660MW units at KTPS Koradi through OEM (Qty- 1 Sets)</v>
      </c>
      <c r="C735" s="188">
        <f t="shared" si="192"/>
        <v>0</v>
      </c>
      <c r="D735" s="189" t="str">
        <f t="shared" si="192"/>
        <v>-</v>
      </c>
      <c r="E735" s="38">
        <f t="shared" si="192"/>
        <v>0</v>
      </c>
      <c r="F735" s="104">
        <f t="shared" si="175"/>
        <v>0</v>
      </c>
      <c r="G735" s="104">
        <f t="shared" si="176"/>
        <v>0</v>
      </c>
      <c r="H735" s="104">
        <f t="shared" si="177"/>
        <v>0</v>
      </c>
      <c r="I735" s="38">
        <f>'F4.2'!V258</f>
        <v>0</v>
      </c>
      <c r="J735" s="38">
        <f>'F4.2'!AU258</f>
        <v>0</v>
      </c>
      <c r="K735" s="104"/>
      <c r="L735" s="104"/>
      <c r="M735" s="104">
        <f t="shared" si="178"/>
        <v>0</v>
      </c>
      <c r="N735" s="197">
        <f t="shared" si="179"/>
        <v>0</v>
      </c>
    </row>
    <row r="736" spans="1:14" ht="47.25" outlineLevel="1" x14ac:dyDescent="0.25">
      <c r="A736" s="485">
        <f t="shared" ref="A736:E736" si="193">A259</f>
        <v>17.600000000000001</v>
      </c>
      <c r="B736" s="417" t="str">
        <f t="shared" si="193"/>
        <v>Scheme6:Procurement of RAPH Sector plate with Actuating mechanism assembly for Unit10 at 3 X 660MW Units at KTPS, Koradi.</v>
      </c>
      <c r="C736" s="188">
        <f t="shared" si="193"/>
        <v>0</v>
      </c>
      <c r="D736" s="189" t="str">
        <f t="shared" si="193"/>
        <v>-</v>
      </c>
      <c r="E736" s="38">
        <f t="shared" si="193"/>
        <v>0</v>
      </c>
      <c r="F736" s="104">
        <f t="shared" si="175"/>
        <v>0</v>
      </c>
      <c r="G736" s="104">
        <f t="shared" si="176"/>
        <v>0</v>
      </c>
      <c r="H736" s="104">
        <f t="shared" si="177"/>
        <v>0</v>
      </c>
      <c r="I736" s="38">
        <f>'F4.2'!V259</f>
        <v>0</v>
      </c>
      <c r="J736" s="38">
        <f>'F4.2'!AU259</f>
        <v>0</v>
      </c>
      <c r="K736" s="104"/>
      <c r="L736" s="104"/>
      <c r="M736" s="104">
        <f t="shared" si="178"/>
        <v>0</v>
      </c>
      <c r="N736" s="197">
        <f t="shared" si="179"/>
        <v>0</v>
      </c>
    </row>
    <row r="737" spans="1:14" ht="47.25" outlineLevel="1" x14ac:dyDescent="0.25">
      <c r="A737" s="485">
        <f t="shared" ref="A737:E737" si="194">A260</f>
        <v>17.7</v>
      </c>
      <c r="B737" s="417" t="str">
        <f t="shared" si="194"/>
        <v>Scheme7:Procurement and replacement of heating elements for RAPH installed in Unit 10 (660MW) at KTPS Koradi THROUGH OEM/OES (Qty- 2 Sets)</v>
      </c>
      <c r="C737" s="188">
        <f t="shared" si="194"/>
        <v>0</v>
      </c>
      <c r="D737" s="189" t="str">
        <f t="shared" si="194"/>
        <v>-</v>
      </c>
      <c r="E737" s="38">
        <f t="shared" si="194"/>
        <v>0</v>
      </c>
      <c r="F737" s="104">
        <f t="shared" si="175"/>
        <v>0</v>
      </c>
      <c r="G737" s="104">
        <f t="shared" si="176"/>
        <v>0</v>
      </c>
      <c r="H737" s="104">
        <f t="shared" si="177"/>
        <v>0</v>
      </c>
      <c r="I737" s="38">
        <f>'F4.2'!V260</f>
        <v>0</v>
      </c>
      <c r="J737" s="38">
        <f>'F4.2'!AU260</f>
        <v>0</v>
      </c>
      <c r="K737" s="104"/>
      <c r="L737" s="104"/>
      <c r="M737" s="104">
        <f t="shared" si="178"/>
        <v>0</v>
      </c>
      <c r="N737" s="197">
        <f t="shared" si="179"/>
        <v>0</v>
      </c>
    </row>
    <row r="738" spans="1:14" ht="15.75" outlineLevel="1" x14ac:dyDescent="0.25">
      <c r="A738" s="485">
        <f t="shared" ref="A738:E738" si="195">A261</f>
        <v>17.8</v>
      </c>
      <c r="B738" s="417" t="str">
        <f t="shared" si="195"/>
        <v>Scheme8:Procurement of  Boiler Circulating Pump  (1 Nos)</v>
      </c>
      <c r="C738" s="188">
        <f t="shared" si="195"/>
        <v>0</v>
      </c>
      <c r="D738" s="189" t="str">
        <f t="shared" si="195"/>
        <v>-</v>
      </c>
      <c r="E738" s="38">
        <f t="shared" si="195"/>
        <v>0</v>
      </c>
      <c r="F738" s="104">
        <f t="shared" si="175"/>
        <v>0</v>
      </c>
      <c r="G738" s="104">
        <f t="shared" si="176"/>
        <v>0</v>
      </c>
      <c r="H738" s="104">
        <f t="shared" si="177"/>
        <v>0</v>
      </c>
      <c r="I738" s="38">
        <f>'F4.2'!V261</f>
        <v>0</v>
      </c>
      <c r="J738" s="38">
        <f>'F4.2'!AU261</f>
        <v>0</v>
      </c>
      <c r="K738" s="104"/>
      <c r="L738" s="104"/>
      <c r="M738" s="104">
        <f t="shared" si="178"/>
        <v>0</v>
      </c>
      <c r="N738" s="197">
        <f t="shared" si="179"/>
        <v>0</v>
      </c>
    </row>
    <row r="739" spans="1:14" ht="31.5" outlineLevel="1" x14ac:dyDescent="0.25">
      <c r="A739" s="369">
        <f t="shared" ref="A739:E739" si="196">A262</f>
        <v>18</v>
      </c>
      <c r="B739" s="369" t="str">
        <f t="shared" si="196"/>
        <v>Improvement in Coal Mill performance-VI at  3X660MW,KTPS,Koradi</v>
      </c>
      <c r="C739" s="188">
        <f t="shared" si="196"/>
        <v>0</v>
      </c>
      <c r="D739" s="189" t="str">
        <f t="shared" si="196"/>
        <v>-</v>
      </c>
      <c r="E739" s="38">
        <f t="shared" si="196"/>
        <v>0</v>
      </c>
      <c r="F739" s="104">
        <f t="shared" si="175"/>
        <v>0</v>
      </c>
      <c r="G739" s="104">
        <f t="shared" si="176"/>
        <v>0</v>
      </c>
      <c r="H739" s="104">
        <f t="shared" si="177"/>
        <v>0</v>
      </c>
      <c r="I739" s="38">
        <f>'F4.2'!V262</f>
        <v>0</v>
      </c>
      <c r="J739" s="38">
        <f>'F4.2'!AU262</f>
        <v>0</v>
      </c>
      <c r="K739" s="104"/>
      <c r="L739" s="104"/>
      <c r="M739" s="104">
        <f t="shared" si="178"/>
        <v>0</v>
      </c>
      <c r="N739" s="197">
        <f t="shared" si="179"/>
        <v>0</v>
      </c>
    </row>
    <row r="740" spans="1:14" ht="31.5" outlineLevel="1" x14ac:dyDescent="0.25">
      <c r="A740" s="485">
        <f t="shared" ref="A740:E740" si="197">A263</f>
        <v>18.100000000000001</v>
      </c>
      <c r="B740" s="421" t="str">
        <f t="shared" si="197"/>
        <v>Scheme1:Procurement of Roller journal Assembly set for coal mill MVM 32R at 3x660 MW Units at KTPS, Koradi</v>
      </c>
      <c r="C740" s="188">
        <f t="shared" si="197"/>
        <v>0</v>
      </c>
      <c r="D740" s="189" t="str">
        <f t="shared" si="197"/>
        <v>-</v>
      </c>
      <c r="E740" s="38">
        <f t="shared" si="197"/>
        <v>0</v>
      </c>
      <c r="F740" s="104">
        <f t="shared" si="175"/>
        <v>0</v>
      </c>
      <c r="G740" s="104">
        <f t="shared" si="176"/>
        <v>0</v>
      </c>
      <c r="H740" s="104">
        <f t="shared" si="177"/>
        <v>0</v>
      </c>
      <c r="I740" s="38">
        <f>'F4.2'!V263</f>
        <v>0</v>
      </c>
      <c r="J740" s="38">
        <f>'F4.2'!AU263</f>
        <v>0</v>
      </c>
      <c r="K740" s="104"/>
      <c r="L740" s="104"/>
      <c r="M740" s="104">
        <f t="shared" si="178"/>
        <v>0</v>
      </c>
      <c r="N740" s="197">
        <f t="shared" si="179"/>
        <v>0</v>
      </c>
    </row>
    <row r="741" spans="1:14" ht="47.25" outlineLevel="1" x14ac:dyDescent="0.25">
      <c r="A741" s="485">
        <f t="shared" ref="A741:E741" si="198">A264</f>
        <v>18.2</v>
      </c>
      <c r="B741" s="417" t="str">
        <f t="shared" si="198"/>
        <v>Scheme2:Procurement of SINTERCAST TABLE LINERS AND SINTERCAST ROLLER LINERS for coal mill MVM32R at 3x660 MW, KTPS, Koradi</v>
      </c>
      <c r="C741" s="188">
        <f t="shared" si="198"/>
        <v>0</v>
      </c>
      <c r="D741" s="189" t="str">
        <f t="shared" si="198"/>
        <v>-</v>
      </c>
      <c r="E741" s="38">
        <f t="shared" si="198"/>
        <v>0</v>
      </c>
      <c r="F741" s="104">
        <f t="shared" si="175"/>
        <v>0</v>
      </c>
      <c r="G741" s="104">
        <f t="shared" si="176"/>
        <v>0</v>
      </c>
      <c r="H741" s="104">
        <f t="shared" si="177"/>
        <v>0</v>
      </c>
      <c r="I741" s="38">
        <f>'F4.2'!V264</f>
        <v>0</v>
      </c>
      <c r="J741" s="38">
        <f>'F4.2'!AU264</f>
        <v>0</v>
      </c>
      <c r="K741" s="104"/>
      <c r="L741" s="104"/>
      <c r="M741" s="104">
        <f t="shared" si="178"/>
        <v>0</v>
      </c>
      <c r="N741" s="197">
        <f t="shared" si="179"/>
        <v>0</v>
      </c>
    </row>
    <row r="742" spans="1:14" ht="47.25" outlineLevel="1" x14ac:dyDescent="0.25">
      <c r="A742" s="485">
        <f t="shared" ref="A742:E742" si="199">A265</f>
        <v>18.3</v>
      </c>
      <c r="B742" s="417" t="str">
        <f t="shared" si="199"/>
        <v>Scheme3:Procurement of Bearings for roller Journal Assembly &amp; Rotary Separator for coal mill MVM 32R at 3x660 MW, KTPS, Koradi</v>
      </c>
      <c r="C742" s="188">
        <f t="shared" si="199"/>
        <v>0</v>
      </c>
      <c r="D742" s="189" t="str">
        <f t="shared" si="199"/>
        <v>-</v>
      </c>
      <c r="E742" s="38">
        <f t="shared" si="199"/>
        <v>0</v>
      </c>
      <c r="F742" s="104">
        <f t="shared" si="175"/>
        <v>0</v>
      </c>
      <c r="G742" s="104">
        <f t="shared" si="176"/>
        <v>0</v>
      </c>
      <c r="H742" s="104">
        <f t="shared" si="177"/>
        <v>0</v>
      </c>
      <c r="I742" s="38">
        <f>'F4.2'!V265</f>
        <v>0</v>
      </c>
      <c r="J742" s="38">
        <f>'F4.2'!AU265</f>
        <v>0</v>
      </c>
      <c r="K742" s="104"/>
      <c r="L742" s="104"/>
      <c r="M742" s="104">
        <f t="shared" si="178"/>
        <v>0</v>
      </c>
      <c r="N742" s="197">
        <f t="shared" si="179"/>
        <v>0</v>
      </c>
    </row>
    <row r="743" spans="1:14" ht="31.5" outlineLevel="1" x14ac:dyDescent="0.25">
      <c r="A743" s="485">
        <f t="shared" ref="A743:E743" si="200">A266</f>
        <v>18.399999999999999</v>
      </c>
      <c r="B743" s="417" t="str">
        <f t="shared" si="200"/>
        <v>Scheme4:Procurement of Coal Pipe Orifice for Unit9 at 3x660 MW, KTPS, Koradi</v>
      </c>
      <c r="C743" s="188">
        <f t="shared" si="200"/>
        <v>0</v>
      </c>
      <c r="D743" s="189" t="str">
        <f t="shared" si="200"/>
        <v>-</v>
      </c>
      <c r="E743" s="38">
        <f t="shared" si="200"/>
        <v>0</v>
      </c>
      <c r="F743" s="104">
        <f t="shared" si="175"/>
        <v>0</v>
      </c>
      <c r="G743" s="104">
        <f t="shared" si="176"/>
        <v>0</v>
      </c>
      <c r="H743" s="104">
        <f t="shared" si="177"/>
        <v>0</v>
      </c>
      <c r="I743" s="38">
        <f>'F4.2'!V266</f>
        <v>0</v>
      </c>
      <c r="J743" s="38">
        <f>'F4.2'!AU266</f>
        <v>0</v>
      </c>
      <c r="K743" s="104"/>
      <c r="L743" s="104"/>
      <c r="M743" s="104">
        <f t="shared" si="178"/>
        <v>0</v>
      </c>
      <c r="N743" s="197">
        <f t="shared" si="179"/>
        <v>0</v>
      </c>
    </row>
    <row r="744" spans="1:14" ht="31.5" outlineLevel="1" x14ac:dyDescent="0.25">
      <c r="A744" s="369">
        <f t="shared" ref="A744:E744" si="201">A267</f>
        <v>19.3</v>
      </c>
      <c r="B744" s="369" t="str">
        <f t="shared" si="201"/>
        <v>Reliability Improvement schemes of generators at 3X660MW, KTPS, Koradi</v>
      </c>
      <c r="C744" s="188">
        <f t="shared" si="201"/>
        <v>0</v>
      </c>
      <c r="D744" s="189" t="str">
        <f t="shared" si="201"/>
        <v>-</v>
      </c>
      <c r="E744" s="38">
        <f t="shared" si="201"/>
        <v>0</v>
      </c>
      <c r="F744" s="104">
        <f t="shared" si="175"/>
        <v>0</v>
      </c>
      <c r="G744" s="104">
        <f t="shared" si="176"/>
        <v>0</v>
      </c>
      <c r="H744" s="104">
        <f t="shared" si="177"/>
        <v>0</v>
      </c>
      <c r="I744" s="38">
        <f>'F4.2'!V267</f>
        <v>0</v>
      </c>
      <c r="J744" s="38">
        <f>'F4.2'!AU267</f>
        <v>0</v>
      </c>
      <c r="K744" s="104"/>
      <c r="L744" s="104"/>
      <c r="M744" s="104">
        <f t="shared" si="178"/>
        <v>0</v>
      </c>
      <c r="N744" s="197">
        <f t="shared" si="179"/>
        <v>0</v>
      </c>
    </row>
    <row r="745" spans="1:14" ht="47.25" outlineLevel="1" x14ac:dyDescent="0.25">
      <c r="A745" s="485">
        <f t="shared" ref="A745:E745" si="202">A268</f>
        <v>19.100000000000001</v>
      </c>
      <c r="B745" s="421" t="str">
        <f t="shared" si="202"/>
        <v>Scheme No. 1 :PROCUREMENT OF MELCO/LMTG MAKE GENERATOR ROTOR ASSEMBLY with excitation transformer AT 3X660MW KTPS, KORADI THROUGH OEM</v>
      </c>
      <c r="C745" s="188">
        <f t="shared" si="202"/>
        <v>0</v>
      </c>
      <c r="D745" s="189" t="str">
        <f t="shared" si="202"/>
        <v>-</v>
      </c>
      <c r="E745" s="38">
        <f t="shared" si="202"/>
        <v>0</v>
      </c>
      <c r="F745" s="104">
        <f t="shared" si="175"/>
        <v>0</v>
      </c>
      <c r="G745" s="104">
        <f t="shared" si="176"/>
        <v>0</v>
      </c>
      <c r="H745" s="104">
        <f t="shared" si="177"/>
        <v>0</v>
      </c>
      <c r="I745" s="38">
        <f>'F4.2'!V268</f>
        <v>0</v>
      </c>
      <c r="J745" s="38">
        <f>'F4.2'!AU268</f>
        <v>0</v>
      </c>
      <c r="K745" s="104"/>
      <c r="L745" s="104"/>
      <c r="M745" s="104">
        <f t="shared" si="178"/>
        <v>0</v>
      </c>
      <c r="N745" s="197">
        <f t="shared" si="179"/>
        <v>0</v>
      </c>
    </row>
    <row r="746" spans="1:14" ht="47.25" outlineLevel="1" x14ac:dyDescent="0.25">
      <c r="A746" s="501">
        <f t="shared" ref="A746:E746" si="203">A269</f>
        <v>19.2</v>
      </c>
      <c r="B746" s="502" t="str">
        <f t="shared" si="203"/>
        <v>Scheme No. 2:PROCUREMENT OF ONE COMPLETE SET OF GENERATOR STATOR COILS FOR GENERATOR AT 3X660MW UNITS AT KTPS KORADI THROUGH OEM</v>
      </c>
      <c r="C746" s="188">
        <f t="shared" si="203"/>
        <v>0</v>
      </c>
      <c r="D746" s="189" t="str">
        <f t="shared" si="203"/>
        <v>-</v>
      </c>
      <c r="E746" s="38">
        <f t="shared" si="203"/>
        <v>0</v>
      </c>
      <c r="F746" s="104">
        <f t="shared" si="175"/>
        <v>0</v>
      </c>
      <c r="G746" s="104">
        <f t="shared" si="176"/>
        <v>0</v>
      </c>
      <c r="H746" s="104">
        <f t="shared" si="177"/>
        <v>0</v>
      </c>
      <c r="I746" s="38">
        <f>'F4.2'!V269</f>
        <v>0</v>
      </c>
      <c r="J746" s="38">
        <f>'F4.2'!AU269</f>
        <v>0</v>
      </c>
      <c r="K746" s="104"/>
      <c r="L746" s="104"/>
      <c r="M746" s="104">
        <f t="shared" si="178"/>
        <v>0</v>
      </c>
      <c r="N746" s="197">
        <f t="shared" si="179"/>
        <v>0</v>
      </c>
    </row>
    <row r="747" spans="1:14" ht="31.5" outlineLevel="1" x14ac:dyDescent="0.25">
      <c r="A747" s="369">
        <f t="shared" ref="A747:E747" si="204">A270</f>
        <v>25</v>
      </c>
      <c r="B747" s="369" t="str">
        <f t="shared" si="204"/>
        <v>DPR on Procurement of Critical Speares for L&amp;T make Main Turbine(typeTC4F-30) installed at 3x660MW KTPS Koradi.</v>
      </c>
      <c r="C747" s="188">
        <f t="shared" si="204"/>
        <v>0</v>
      </c>
      <c r="D747" s="189" t="str">
        <f t="shared" si="204"/>
        <v>-</v>
      </c>
      <c r="E747" s="38">
        <f t="shared" si="204"/>
        <v>0</v>
      </c>
      <c r="F747" s="104">
        <f t="shared" si="175"/>
        <v>0</v>
      </c>
      <c r="G747" s="104">
        <f t="shared" si="176"/>
        <v>0</v>
      </c>
      <c r="H747" s="104">
        <f t="shared" si="177"/>
        <v>0</v>
      </c>
      <c r="I747" s="38">
        <f>'F4.2'!V270</f>
        <v>0</v>
      </c>
      <c r="J747" s="38">
        <f>'F4.2'!AU270</f>
        <v>0</v>
      </c>
      <c r="K747" s="104"/>
      <c r="L747" s="104"/>
      <c r="M747" s="104">
        <f t="shared" si="178"/>
        <v>0</v>
      </c>
      <c r="N747" s="197">
        <f t="shared" si="179"/>
        <v>0</v>
      </c>
    </row>
    <row r="748" spans="1:14" ht="31.5" outlineLevel="1" x14ac:dyDescent="0.25">
      <c r="A748" s="515">
        <f t="shared" ref="A748:E748" si="205">A271</f>
        <v>25.1</v>
      </c>
      <c r="B748" s="516" t="str">
        <f t="shared" si="205"/>
        <v xml:space="preserve">Scheme No. 1 :Procurement of Critical Speares for L&amp;T make Main Turbine(typeTC4F-30) installed at 3x660MW KTPS Koradi.                                                                                                                                                                                                                                                                                                                                </v>
      </c>
      <c r="C748" s="188">
        <f t="shared" si="205"/>
        <v>0</v>
      </c>
      <c r="D748" s="189" t="str">
        <f t="shared" si="205"/>
        <v>-</v>
      </c>
      <c r="E748" s="38">
        <f t="shared" si="205"/>
        <v>0</v>
      </c>
      <c r="F748" s="104">
        <f t="shared" si="175"/>
        <v>0</v>
      </c>
      <c r="G748" s="104">
        <f t="shared" si="176"/>
        <v>0</v>
      </c>
      <c r="H748" s="104">
        <f t="shared" si="177"/>
        <v>0</v>
      </c>
      <c r="I748" s="38">
        <f>'F4.2'!V271</f>
        <v>0</v>
      </c>
      <c r="J748" s="38">
        <f>'F4.2'!AU271</f>
        <v>0</v>
      </c>
      <c r="K748" s="104"/>
      <c r="L748" s="104"/>
      <c r="M748" s="104">
        <f t="shared" si="178"/>
        <v>0</v>
      </c>
      <c r="N748" s="197">
        <f t="shared" si="179"/>
        <v>0</v>
      </c>
    </row>
    <row r="749" spans="1:14" ht="47.25" outlineLevel="1" x14ac:dyDescent="0.25">
      <c r="A749" s="369">
        <f t="shared" ref="A749:E749" si="206">A272</f>
        <v>26</v>
      </c>
      <c r="B749" s="369" t="str">
        <f t="shared" si="206"/>
        <v xml:space="preserve">DPR for Coal Handling Plant Performance Improvement Schemes -II  at 3x660MW KTPS ,Koradi.
</v>
      </c>
      <c r="C749" s="188">
        <f t="shared" si="206"/>
        <v>0</v>
      </c>
      <c r="D749" s="189" t="str">
        <f t="shared" si="206"/>
        <v>-</v>
      </c>
      <c r="E749" s="38">
        <f t="shared" si="206"/>
        <v>0</v>
      </c>
      <c r="F749" s="104">
        <f t="shared" si="175"/>
        <v>0</v>
      </c>
      <c r="G749" s="104">
        <f t="shared" si="176"/>
        <v>0</v>
      </c>
      <c r="H749" s="104">
        <f t="shared" si="177"/>
        <v>0</v>
      </c>
      <c r="I749" s="38">
        <f>'F4.2'!V272</f>
        <v>0</v>
      </c>
      <c r="J749" s="38">
        <f>'F4.2'!AU272</f>
        <v>0</v>
      </c>
      <c r="K749" s="104"/>
      <c r="L749" s="104"/>
      <c r="M749" s="104">
        <f t="shared" si="178"/>
        <v>0</v>
      </c>
      <c r="N749" s="197">
        <f t="shared" si="179"/>
        <v>0</v>
      </c>
    </row>
    <row r="750" spans="1:14" ht="47.25" outlineLevel="1" x14ac:dyDescent="0.25">
      <c r="A750" s="529">
        <f t="shared" ref="A750:E750" si="207">A273</f>
        <v>26.1</v>
      </c>
      <c r="B750" s="530" t="str">
        <f t="shared" si="207"/>
        <v xml:space="preserve">Scheme No. 1 : Performance Improvement of Unloading System Wagon Tipplers at CHP 3x660MW KTPS Koradi                                                                
 </v>
      </c>
      <c r="C750" s="188">
        <f t="shared" si="207"/>
        <v>0</v>
      </c>
      <c r="D750" s="189" t="str">
        <f t="shared" si="207"/>
        <v>-</v>
      </c>
      <c r="E750" s="38">
        <f t="shared" si="207"/>
        <v>0</v>
      </c>
      <c r="F750" s="104">
        <f t="shared" si="175"/>
        <v>0</v>
      </c>
      <c r="G750" s="104">
        <f t="shared" si="176"/>
        <v>0</v>
      </c>
      <c r="H750" s="104">
        <f t="shared" si="177"/>
        <v>0</v>
      </c>
      <c r="I750" s="38">
        <f>'F4.2'!V273</f>
        <v>0</v>
      </c>
      <c r="J750" s="38">
        <f>'F4.2'!AU273</f>
        <v>0</v>
      </c>
      <c r="K750" s="104"/>
      <c r="L750" s="104"/>
      <c r="M750" s="104">
        <f t="shared" si="178"/>
        <v>0</v>
      </c>
      <c r="N750" s="197">
        <f t="shared" si="179"/>
        <v>0</v>
      </c>
    </row>
    <row r="751" spans="1:14" ht="157.5" outlineLevel="1" x14ac:dyDescent="0.25">
      <c r="A751" s="485">
        <f t="shared" ref="A751:E751" si="208">A274</f>
        <v>26.2</v>
      </c>
      <c r="B751" s="421" t="str">
        <f t="shared" si="208"/>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751" s="188">
        <f t="shared" si="208"/>
        <v>0</v>
      </c>
      <c r="D751" s="189" t="str">
        <f t="shared" si="208"/>
        <v>-</v>
      </c>
      <c r="E751" s="38">
        <f t="shared" si="208"/>
        <v>0</v>
      </c>
      <c r="F751" s="104">
        <f t="shared" si="175"/>
        <v>0</v>
      </c>
      <c r="G751" s="104">
        <f t="shared" si="176"/>
        <v>0</v>
      </c>
      <c r="H751" s="104">
        <f t="shared" si="177"/>
        <v>0</v>
      </c>
      <c r="I751" s="38">
        <f>'F4.2'!V274</f>
        <v>0</v>
      </c>
      <c r="J751" s="38">
        <f>'F4.2'!AU274</f>
        <v>0</v>
      </c>
      <c r="K751" s="104"/>
      <c r="L751" s="104"/>
      <c r="M751" s="104">
        <f t="shared" si="178"/>
        <v>0</v>
      </c>
      <c r="N751" s="197">
        <f t="shared" si="179"/>
        <v>0</v>
      </c>
    </row>
    <row r="752" spans="1:14" ht="157.5" outlineLevel="1" x14ac:dyDescent="0.25">
      <c r="A752" s="485">
        <f t="shared" ref="A752:E752" si="209">A275</f>
        <v>26.3</v>
      </c>
      <c r="B752" s="421" t="str">
        <f t="shared" si="209"/>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752" s="188">
        <f t="shared" si="209"/>
        <v>0</v>
      </c>
      <c r="D752" s="189" t="str">
        <f t="shared" si="209"/>
        <v>-</v>
      </c>
      <c r="E752" s="38">
        <f t="shared" si="209"/>
        <v>0</v>
      </c>
      <c r="F752" s="104">
        <f t="shared" si="175"/>
        <v>0</v>
      </c>
      <c r="G752" s="104">
        <f t="shared" si="176"/>
        <v>0</v>
      </c>
      <c r="H752" s="104">
        <f t="shared" si="177"/>
        <v>0</v>
      </c>
      <c r="I752" s="38">
        <f>'F4.2'!V275</f>
        <v>0</v>
      </c>
      <c r="J752" s="38">
        <f>'F4.2'!AU275</f>
        <v>0</v>
      </c>
      <c r="K752" s="104"/>
      <c r="L752" s="104"/>
      <c r="M752" s="104">
        <f t="shared" si="178"/>
        <v>0</v>
      </c>
      <c r="N752" s="197">
        <f t="shared" si="179"/>
        <v>0</v>
      </c>
    </row>
    <row r="753" spans="1:14" ht="157.5" outlineLevel="1" x14ac:dyDescent="0.25">
      <c r="A753" s="485">
        <f t="shared" ref="A753:E753" si="210">A276</f>
        <v>26.4</v>
      </c>
      <c r="B753" s="426" t="str">
        <f t="shared" si="210"/>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753" s="188">
        <f t="shared" si="210"/>
        <v>0</v>
      </c>
      <c r="D753" s="189" t="str">
        <f t="shared" si="210"/>
        <v>-</v>
      </c>
      <c r="E753" s="38">
        <f t="shared" si="210"/>
        <v>0</v>
      </c>
      <c r="F753" s="104">
        <f t="shared" si="175"/>
        <v>0</v>
      </c>
      <c r="G753" s="104">
        <f t="shared" si="176"/>
        <v>0</v>
      </c>
      <c r="H753" s="104">
        <f t="shared" si="177"/>
        <v>0</v>
      </c>
      <c r="I753" s="38">
        <f>'F4.2'!V276</f>
        <v>0</v>
      </c>
      <c r="J753" s="38">
        <f>'F4.2'!AU276</f>
        <v>0</v>
      </c>
      <c r="K753" s="104"/>
      <c r="L753" s="104"/>
      <c r="M753" s="104">
        <f t="shared" si="178"/>
        <v>0</v>
      </c>
      <c r="N753" s="197">
        <f t="shared" si="179"/>
        <v>0</v>
      </c>
    </row>
    <row r="754" spans="1:14" ht="157.5" outlineLevel="1" x14ac:dyDescent="0.25">
      <c r="A754" s="485">
        <f t="shared" ref="A754:E754" si="211">A277</f>
        <v>26.5</v>
      </c>
      <c r="B754" s="421" t="str">
        <f t="shared" si="211"/>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754" s="188">
        <f t="shared" si="211"/>
        <v>0</v>
      </c>
      <c r="D754" s="189" t="str">
        <f t="shared" si="211"/>
        <v>-</v>
      </c>
      <c r="E754" s="38">
        <f t="shared" si="211"/>
        <v>0</v>
      </c>
      <c r="F754" s="104">
        <f t="shared" si="175"/>
        <v>0</v>
      </c>
      <c r="G754" s="104">
        <f t="shared" si="176"/>
        <v>0</v>
      </c>
      <c r="H754" s="104">
        <f t="shared" si="177"/>
        <v>0</v>
      </c>
      <c r="I754" s="38">
        <f>'F4.2'!V277</f>
        <v>0</v>
      </c>
      <c r="J754" s="38">
        <f>'F4.2'!AU277</f>
        <v>0</v>
      </c>
      <c r="K754" s="104"/>
      <c r="L754" s="104"/>
      <c r="M754" s="104">
        <f t="shared" si="178"/>
        <v>0</v>
      </c>
      <c r="N754" s="197">
        <f t="shared" si="179"/>
        <v>0</v>
      </c>
    </row>
    <row r="755" spans="1:14" ht="189" outlineLevel="1" x14ac:dyDescent="0.25">
      <c r="A755" s="501">
        <f t="shared" ref="A755:E755" si="212">A278</f>
        <v>26.6</v>
      </c>
      <c r="B755" s="502" t="str">
        <f t="shared" si="212"/>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755" s="188">
        <f t="shared" si="212"/>
        <v>0</v>
      </c>
      <c r="D755" s="189" t="str">
        <f t="shared" si="212"/>
        <v>-</v>
      </c>
      <c r="E755" s="38">
        <f t="shared" si="212"/>
        <v>0</v>
      </c>
      <c r="F755" s="104">
        <f t="shared" si="175"/>
        <v>0</v>
      </c>
      <c r="G755" s="104">
        <f t="shared" si="176"/>
        <v>0</v>
      </c>
      <c r="H755" s="104">
        <f t="shared" si="177"/>
        <v>0</v>
      </c>
      <c r="I755" s="38">
        <f>'F4.2'!V278</f>
        <v>0</v>
      </c>
      <c r="J755" s="38">
        <f>'F4.2'!AU278</f>
        <v>0</v>
      </c>
      <c r="K755" s="104"/>
      <c r="L755" s="104"/>
      <c r="M755" s="104">
        <f t="shared" si="178"/>
        <v>0</v>
      </c>
      <c r="N755" s="197">
        <f t="shared" si="179"/>
        <v>0</v>
      </c>
    </row>
    <row r="756" spans="1:14" ht="31.5" outlineLevel="1" x14ac:dyDescent="0.25">
      <c r="A756" s="369">
        <f t="shared" ref="A756:E756" si="213">A279</f>
        <v>27</v>
      </c>
      <c r="B756" s="369" t="str">
        <f t="shared" si="213"/>
        <v>DPR for Coal Handling Plant Performance Improvement Schemes -III  at 3x660MW KTPS ,Koradi.</v>
      </c>
      <c r="C756" s="188">
        <f t="shared" si="213"/>
        <v>0</v>
      </c>
      <c r="D756" s="189" t="str">
        <f t="shared" si="213"/>
        <v>-</v>
      </c>
      <c r="E756" s="38">
        <f t="shared" si="213"/>
        <v>0</v>
      </c>
      <c r="F756" s="104">
        <f t="shared" si="175"/>
        <v>0</v>
      </c>
      <c r="G756" s="104">
        <f t="shared" si="176"/>
        <v>0</v>
      </c>
      <c r="H756" s="104">
        <f t="shared" si="177"/>
        <v>0</v>
      </c>
      <c r="I756" s="38">
        <f>'F4.2'!V279</f>
        <v>0</v>
      </c>
      <c r="J756" s="38">
        <f>'F4.2'!AU279</f>
        <v>0</v>
      </c>
      <c r="K756" s="104"/>
      <c r="L756" s="104"/>
      <c r="M756" s="104">
        <f t="shared" si="178"/>
        <v>0</v>
      </c>
      <c r="N756" s="197">
        <f t="shared" si="179"/>
        <v>0</v>
      </c>
    </row>
    <row r="757" spans="1:14" ht="173.25" outlineLevel="1" x14ac:dyDescent="0.25">
      <c r="A757" s="529">
        <f t="shared" ref="A757:E757" si="214">A280</f>
        <v>27.1</v>
      </c>
      <c r="B757" s="530" t="str">
        <f t="shared" si="214"/>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757" s="188">
        <f t="shared" si="214"/>
        <v>0</v>
      </c>
      <c r="D757" s="189" t="str">
        <f t="shared" si="214"/>
        <v>-</v>
      </c>
      <c r="E757" s="38">
        <f t="shared" si="214"/>
        <v>0</v>
      </c>
      <c r="F757" s="104">
        <f t="shared" si="175"/>
        <v>0</v>
      </c>
      <c r="G757" s="104">
        <f t="shared" si="176"/>
        <v>0</v>
      </c>
      <c r="H757" s="104">
        <f t="shared" si="177"/>
        <v>0</v>
      </c>
      <c r="I757" s="38">
        <f>'F4.2'!V280</f>
        <v>0</v>
      </c>
      <c r="J757" s="38">
        <f>'F4.2'!AU280</f>
        <v>0</v>
      </c>
      <c r="K757" s="104"/>
      <c r="L757" s="104"/>
      <c r="M757" s="104">
        <f t="shared" si="178"/>
        <v>0</v>
      </c>
      <c r="N757" s="197">
        <f t="shared" si="179"/>
        <v>0</v>
      </c>
    </row>
    <row r="758" spans="1:14" ht="189" outlineLevel="1" x14ac:dyDescent="0.25">
      <c r="A758" s="485">
        <f t="shared" ref="A758:E758" si="215">A281</f>
        <v>27.2</v>
      </c>
      <c r="B758" s="421" t="str">
        <f t="shared" si="215"/>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758" s="188">
        <f t="shared" si="215"/>
        <v>0</v>
      </c>
      <c r="D758" s="189" t="str">
        <f t="shared" si="215"/>
        <v>-</v>
      </c>
      <c r="E758" s="38">
        <f t="shared" si="215"/>
        <v>0</v>
      </c>
      <c r="F758" s="104">
        <f t="shared" si="175"/>
        <v>0</v>
      </c>
      <c r="G758" s="104">
        <f t="shared" si="176"/>
        <v>0</v>
      </c>
      <c r="H758" s="104">
        <f t="shared" si="177"/>
        <v>0</v>
      </c>
      <c r="I758" s="38">
        <f>'F4.2'!V281</f>
        <v>0</v>
      </c>
      <c r="J758" s="38">
        <f>'F4.2'!AU281</f>
        <v>0</v>
      </c>
      <c r="K758" s="104"/>
      <c r="L758" s="104"/>
      <c r="M758" s="104">
        <f t="shared" si="178"/>
        <v>0</v>
      </c>
      <c r="N758" s="197">
        <f t="shared" si="179"/>
        <v>0</v>
      </c>
    </row>
    <row r="759" spans="1:14" ht="173.25" outlineLevel="1" x14ac:dyDescent="0.25">
      <c r="A759" s="485">
        <f t="shared" ref="A759:E759" si="216">A282</f>
        <v>27.3</v>
      </c>
      <c r="B759" s="426" t="str">
        <f t="shared" si="216"/>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759" s="188">
        <f t="shared" si="216"/>
        <v>0</v>
      </c>
      <c r="D759" s="189" t="str">
        <f t="shared" si="216"/>
        <v>-</v>
      </c>
      <c r="E759" s="38">
        <f t="shared" si="216"/>
        <v>0</v>
      </c>
      <c r="F759" s="104">
        <f t="shared" si="175"/>
        <v>0</v>
      </c>
      <c r="G759" s="104">
        <f t="shared" si="176"/>
        <v>0</v>
      </c>
      <c r="H759" s="104">
        <f t="shared" si="177"/>
        <v>0</v>
      </c>
      <c r="I759" s="38">
        <f>'F4.2'!V282</f>
        <v>0</v>
      </c>
      <c r="J759" s="38">
        <f>'F4.2'!AU282</f>
        <v>0</v>
      </c>
      <c r="K759" s="104"/>
      <c r="L759" s="104"/>
      <c r="M759" s="104">
        <f t="shared" si="178"/>
        <v>0</v>
      </c>
      <c r="N759" s="197">
        <f t="shared" si="179"/>
        <v>0</v>
      </c>
    </row>
    <row r="760" spans="1:14" ht="157.5" outlineLevel="1" x14ac:dyDescent="0.25">
      <c r="A760" s="485">
        <f t="shared" ref="A760:E760" si="217">A283</f>
        <v>27.4</v>
      </c>
      <c r="B760" s="421" t="str">
        <f t="shared" si="217"/>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760" s="188">
        <f t="shared" si="217"/>
        <v>0</v>
      </c>
      <c r="D760" s="189" t="str">
        <f t="shared" si="217"/>
        <v>-</v>
      </c>
      <c r="E760" s="38">
        <f t="shared" si="217"/>
        <v>0</v>
      </c>
      <c r="F760" s="104">
        <f t="shared" si="175"/>
        <v>0</v>
      </c>
      <c r="G760" s="104">
        <f t="shared" si="176"/>
        <v>0</v>
      </c>
      <c r="H760" s="104">
        <f t="shared" si="177"/>
        <v>0</v>
      </c>
      <c r="I760" s="38">
        <f>'F4.2'!V283</f>
        <v>0</v>
      </c>
      <c r="J760" s="38">
        <f>'F4.2'!AU283</f>
        <v>0</v>
      </c>
      <c r="K760" s="104"/>
      <c r="L760" s="104"/>
      <c r="M760" s="104">
        <f t="shared" si="178"/>
        <v>0</v>
      </c>
      <c r="N760" s="197">
        <f t="shared" si="179"/>
        <v>0</v>
      </c>
    </row>
    <row r="761" spans="1:14" ht="157.5" outlineLevel="1" x14ac:dyDescent="0.25">
      <c r="A761" s="485">
        <f t="shared" ref="A761:E761" si="218">A284</f>
        <v>27.5</v>
      </c>
      <c r="B761" s="421" t="str">
        <f t="shared" si="218"/>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761" s="188">
        <f t="shared" si="218"/>
        <v>0</v>
      </c>
      <c r="D761" s="189" t="str">
        <f t="shared" si="218"/>
        <v>-</v>
      </c>
      <c r="E761" s="38">
        <f t="shared" si="218"/>
        <v>0</v>
      </c>
      <c r="F761" s="104">
        <f t="shared" si="175"/>
        <v>0</v>
      </c>
      <c r="G761" s="104">
        <f t="shared" si="176"/>
        <v>0</v>
      </c>
      <c r="H761" s="104">
        <f t="shared" si="177"/>
        <v>0</v>
      </c>
      <c r="I761" s="38">
        <f>'F4.2'!V284</f>
        <v>0</v>
      </c>
      <c r="J761" s="38">
        <f>'F4.2'!AU284</f>
        <v>0</v>
      </c>
      <c r="K761" s="104"/>
      <c r="L761" s="104"/>
      <c r="M761" s="104">
        <f t="shared" si="178"/>
        <v>0</v>
      </c>
      <c r="N761" s="197">
        <f t="shared" si="179"/>
        <v>0</v>
      </c>
    </row>
    <row r="762" spans="1:14" ht="141.75" outlineLevel="1" x14ac:dyDescent="0.25">
      <c r="A762" s="485">
        <f t="shared" ref="A762:E762" si="219">A285</f>
        <v>27.6</v>
      </c>
      <c r="B762" s="426" t="str">
        <f t="shared" si="219"/>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762" s="188">
        <f t="shared" si="219"/>
        <v>0</v>
      </c>
      <c r="D762" s="189" t="str">
        <f t="shared" si="219"/>
        <v>-</v>
      </c>
      <c r="E762" s="38">
        <f t="shared" si="219"/>
        <v>0</v>
      </c>
      <c r="F762" s="104">
        <f t="shared" si="175"/>
        <v>0</v>
      </c>
      <c r="G762" s="104">
        <f t="shared" si="176"/>
        <v>0</v>
      </c>
      <c r="H762" s="104">
        <f t="shared" si="177"/>
        <v>0</v>
      </c>
      <c r="I762" s="38">
        <f>'F4.2'!V285</f>
        <v>0</v>
      </c>
      <c r="J762" s="38">
        <f>'F4.2'!AU285</f>
        <v>0</v>
      </c>
      <c r="K762" s="104"/>
      <c r="L762" s="104"/>
      <c r="M762" s="104">
        <f t="shared" si="178"/>
        <v>0</v>
      </c>
      <c r="N762" s="197">
        <f t="shared" si="179"/>
        <v>0</v>
      </c>
    </row>
    <row r="763" spans="1:14" ht="173.25" outlineLevel="1" x14ac:dyDescent="0.25">
      <c r="A763" s="485">
        <f t="shared" ref="A763:E763" si="220">A286</f>
        <v>27.7</v>
      </c>
      <c r="B763" s="421" t="str">
        <f t="shared" si="220"/>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763" s="188">
        <f t="shared" si="220"/>
        <v>0</v>
      </c>
      <c r="D763" s="189" t="str">
        <f t="shared" si="220"/>
        <v>-</v>
      </c>
      <c r="E763" s="38">
        <f t="shared" si="220"/>
        <v>0</v>
      </c>
      <c r="F763" s="104">
        <f t="shared" si="175"/>
        <v>0</v>
      </c>
      <c r="G763" s="104">
        <f t="shared" si="176"/>
        <v>0</v>
      </c>
      <c r="H763" s="104">
        <f t="shared" si="177"/>
        <v>0</v>
      </c>
      <c r="I763" s="38">
        <f>'F4.2'!V286</f>
        <v>0</v>
      </c>
      <c r="J763" s="38">
        <f>'F4.2'!AU286</f>
        <v>0</v>
      </c>
      <c r="K763" s="104"/>
      <c r="L763" s="104"/>
      <c r="M763" s="104">
        <f t="shared" si="178"/>
        <v>0</v>
      </c>
      <c r="N763" s="197">
        <f t="shared" si="179"/>
        <v>0</v>
      </c>
    </row>
    <row r="764" spans="1:14" ht="157.5" outlineLevel="1" x14ac:dyDescent="0.25">
      <c r="A764" s="485">
        <f t="shared" ref="A764:E764" si="221">A287</f>
        <v>27.8</v>
      </c>
      <c r="B764" s="421" t="str">
        <f t="shared" si="221"/>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764" s="188">
        <f t="shared" si="221"/>
        <v>0</v>
      </c>
      <c r="D764" s="189" t="str">
        <f t="shared" si="221"/>
        <v>-</v>
      </c>
      <c r="E764" s="38">
        <f t="shared" si="221"/>
        <v>0</v>
      </c>
      <c r="F764" s="104">
        <f t="shared" si="175"/>
        <v>0</v>
      </c>
      <c r="G764" s="104">
        <f t="shared" si="176"/>
        <v>0</v>
      </c>
      <c r="H764" s="104">
        <f t="shared" si="177"/>
        <v>0</v>
      </c>
      <c r="I764" s="38">
        <f>'F4.2'!V287</f>
        <v>0</v>
      </c>
      <c r="J764" s="38">
        <f>'F4.2'!AU287</f>
        <v>0</v>
      </c>
      <c r="K764" s="104"/>
      <c r="L764" s="104"/>
      <c r="M764" s="104">
        <f t="shared" si="178"/>
        <v>0</v>
      </c>
      <c r="N764" s="197">
        <f t="shared" si="179"/>
        <v>0</v>
      </c>
    </row>
    <row r="765" spans="1:14" ht="173.25" outlineLevel="1" x14ac:dyDescent="0.25">
      <c r="A765" s="485">
        <f t="shared" ref="A765:E765" si="222">A288</f>
        <v>27.9</v>
      </c>
      <c r="B765" s="426" t="str">
        <f t="shared" si="222"/>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765" s="188">
        <f t="shared" si="222"/>
        <v>0</v>
      </c>
      <c r="D765" s="189" t="str">
        <f t="shared" si="222"/>
        <v>-</v>
      </c>
      <c r="E765" s="38">
        <f t="shared" si="222"/>
        <v>0</v>
      </c>
      <c r="F765" s="104">
        <f t="shared" si="175"/>
        <v>0</v>
      </c>
      <c r="G765" s="104">
        <f t="shared" si="176"/>
        <v>0</v>
      </c>
      <c r="H765" s="104">
        <f t="shared" si="177"/>
        <v>0</v>
      </c>
      <c r="I765" s="38">
        <f>'F4.2'!V288</f>
        <v>0</v>
      </c>
      <c r="J765" s="38">
        <f>'F4.2'!AU288</f>
        <v>0</v>
      </c>
      <c r="K765" s="104"/>
      <c r="L765" s="104"/>
      <c r="M765" s="104">
        <f t="shared" si="178"/>
        <v>0</v>
      </c>
      <c r="N765" s="197">
        <f t="shared" si="179"/>
        <v>0</v>
      </c>
    </row>
    <row r="766" spans="1:14" ht="173.25" outlineLevel="1" x14ac:dyDescent="0.25">
      <c r="A766" s="544">
        <f t="shared" ref="A766:E766" si="223">A289</f>
        <v>27.1</v>
      </c>
      <c r="B766" s="421" t="str">
        <f t="shared" si="223"/>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766" s="188">
        <f t="shared" si="223"/>
        <v>0</v>
      </c>
      <c r="D766" s="189" t="str">
        <f t="shared" si="223"/>
        <v>-</v>
      </c>
      <c r="E766" s="38">
        <f t="shared" si="223"/>
        <v>0</v>
      </c>
      <c r="F766" s="104">
        <f t="shared" si="175"/>
        <v>0</v>
      </c>
      <c r="G766" s="104">
        <f t="shared" si="176"/>
        <v>0</v>
      </c>
      <c r="H766" s="104">
        <f t="shared" si="177"/>
        <v>0</v>
      </c>
      <c r="I766" s="38">
        <f>'F4.2'!V289</f>
        <v>0</v>
      </c>
      <c r="J766" s="38">
        <f>'F4.2'!AU289</f>
        <v>0</v>
      </c>
      <c r="K766" s="104"/>
      <c r="L766" s="104"/>
      <c r="M766" s="104">
        <f t="shared" si="178"/>
        <v>0</v>
      </c>
      <c r="N766" s="197">
        <f t="shared" si="179"/>
        <v>0</v>
      </c>
    </row>
    <row r="767" spans="1:14" ht="173.25" outlineLevel="1" x14ac:dyDescent="0.25">
      <c r="A767" s="544">
        <f t="shared" ref="A767:E767" si="224">A290</f>
        <v>27.11</v>
      </c>
      <c r="B767" s="421" t="str">
        <f t="shared" si="224"/>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767" s="188">
        <f t="shared" si="224"/>
        <v>0</v>
      </c>
      <c r="D767" s="189" t="str">
        <f t="shared" si="224"/>
        <v>-</v>
      </c>
      <c r="E767" s="38">
        <f t="shared" si="224"/>
        <v>0</v>
      </c>
      <c r="F767" s="104">
        <f t="shared" si="175"/>
        <v>0</v>
      </c>
      <c r="G767" s="104">
        <f t="shared" si="176"/>
        <v>0</v>
      </c>
      <c r="H767" s="104">
        <f t="shared" si="177"/>
        <v>0</v>
      </c>
      <c r="I767" s="38">
        <f>'F4.2'!V290</f>
        <v>0</v>
      </c>
      <c r="J767" s="38">
        <f>'F4.2'!AU290</f>
        <v>0</v>
      </c>
      <c r="K767" s="104"/>
      <c r="L767" s="104"/>
      <c r="M767" s="104">
        <f t="shared" si="178"/>
        <v>0</v>
      </c>
      <c r="N767" s="197">
        <f t="shared" si="179"/>
        <v>0</v>
      </c>
    </row>
    <row r="768" spans="1:14" ht="157.5" outlineLevel="1" x14ac:dyDescent="0.25">
      <c r="A768" s="544">
        <f t="shared" ref="A768:E768" si="225">A291</f>
        <v>27.12</v>
      </c>
      <c r="B768" s="426" t="str">
        <f t="shared" si="225"/>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768" s="188">
        <f t="shared" si="225"/>
        <v>0</v>
      </c>
      <c r="D768" s="189" t="str">
        <f t="shared" si="225"/>
        <v>-</v>
      </c>
      <c r="E768" s="38">
        <f t="shared" si="225"/>
        <v>0</v>
      </c>
      <c r="F768" s="104">
        <f t="shared" si="175"/>
        <v>0</v>
      </c>
      <c r="G768" s="104">
        <f t="shared" si="176"/>
        <v>0</v>
      </c>
      <c r="H768" s="104">
        <f t="shared" si="177"/>
        <v>0</v>
      </c>
      <c r="I768" s="38">
        <f>'F4.2'!V291</f>
        <v>0</v>
      </c>
      <c r="J768" s="38">
        <f>'F4.2'!AU291</f>
        <v>0</v>
      </c>
      <c r="K768" s="104"/>
      <c r="L768" s="104"/>
      <c r="M768" s="104">
        <f t="shared" si="178"/>
        <v>0</v>
      </c>
      <c r="N768" s="197">
        <f t="shared" si="179"/>
        <v>0</v>
      </c>
    </row>
    <row r="769" spans="1:14" ht="173.25" outlineLevel="1" x14ac:dyDescent="0.25">
      <c r="A769" s="544">
        <f t="shared" ref="A769:E769" si="226">A292</f>
        <v>27.13</v>
      </c>
      <c r="B769" s="421" t="str">
        <f t="shared" si="226"/>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769" s="188">
        <f t="shared" si="226"/>
        <v>0</v>
      </c>
      <c r="D769" s="189" t="str">
        <f t="shared" si="226"/>
        <v>-</v>
      </c>
      <c r="E769" s="38">
        <f t="shared" si="226"/>
        <v>0</v>
      </c>
      <c r="F769" s="104">
        <f t="shared" si="175"/>
        <v>0</v>
      </c>
      <c r="G769" s="104">
        <f t="shared" si="176"/>
        <v>0</v>
      </c>
      <c r="H769" s="104">
        <f t="shared" si="177"/>
        <v>0</v>
      </c>
      <c r="I769" s="38">
        <f>'F4.2'!V292</f>
        <v>0</v>
      </c>
      <c r="J769" s="38">
        <f>'F4.2'!AU292</f>
        <v>0</v>
      </c>
      <c r="K769" s="104"/>
      <c r="L769" s="104"/>
      <c r="M769" s="104">
        <f t="shared" si="178"/>
        <v>0</v>
      </c>
      <c r="N769" s="197">
        <f t="shared" si="179"/>
        <v>0</v>
      </c>
    </row>
    <row r="770" spans="1:14" ht="173.25" outlineLevel="1" x14ac:dyDescent="0.25">
      <c r="A770" s="544">
        <f t="shared" ref="A770:E770" si="227">A293</f>
        <v>27.14</v>
      </c>
      <c r="B770" s="421" t="str">
        <f t="shared" si="227"/>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770" s="188">
        <f t="shared" si="227"/>
        <v>0</v>
      </c>
      <c r="D770" s="189" t="str">
        <f t="shared" si="227"/>
        <v>-</v>
      </c>
      <c r="E770" s="38">
        <f t="shared" si="227"/>
        <v>0</v>
      </c>
      <c r="F770" s="104">
        <f t="shared" si="175"/>
        <v>0</v>
      </c>
      <c r="G770" s="104">
        <f t="shared" si="176"/>
        <v>0</v>
      </c>
      <c r="H770" s="104">
        <f t="shared" si="177"/>
        <v>0</v>
      </c>
      <c r="I770" s="38">
        <f>'F4.2'!V293</f>
        <v>0</v>
      </c>
      <c r="J770" s="38">
        <f>'F4.2'!AU293</f>
        <v>0</v>
      </c>
      <c r="K770" s="104"/>
      <c r="L770" s="104"/>
      <c r="M770" s="104">
        <f t="shared" si="178"/>
        <v>0</v>
      </c>
      <c r="N770" s="197">
        <f t="shared" si="179"/>
        <v>0</v>
      </c>
    </row>
    <row r="771" spans="1:14" ht="173.25" outlineLevel="1" x14ac:dyDescent="0.25">
      <c r="A771" s="544">
        <f t="shared" ref="A771:E771" si="228">A294</f>
        <v>27.15</v>
      </c>
      <c r="B771" s="426" t="str">
        <f t="shared" si="228"/>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771" s="188">
        <f t="shared" si="228"/>
        <v>0</v>
      </c>
      <c r="D771" s="189" t="str">
        <f t="shared" si="228"/>
        <v>-</v>
      </c>
      <c r="E771" s="38">
        <f t="shared" si="228"/>
        <v>0</v>
      </c>
      <c r="F771" s="104">
        <f t="shared" si="175"/>
        <v>0</v>
      </c>
      <c r="G771" s="104">
        <f t="shared" si="176"/>
        <v>0</v>
      </c>
      <c r="H771" s="104">
        <f t="shared" si="177"/>
        <v>0</v>
      </c>
      <c r="I771" s="38">
        <f>'F4.2'!V294</f>
        <v>0</v>
      </c>
      <c r="J771" s="38">
        <f>'F4.2'!AU294</f>
        <v>0</v>
      </c>
      <c r="K771" s="104"/>
      <c r="L771" s="104"/>
      <c r="M771" s="104">
        <f t="shared" si="178"/>
        <v>0</v>
      </c>
      <c r="N771" s="197">
        <f t="shared" si="179"/>
        <v>0</v>
      </c>
    </row>
    <row r="772" spans="1:14" ht="173.25" outlineLevel="1" x14ac:dyDescent="0.25">
      <c r="A772" s="544">
        <f t="shared" ref="A772:E772" si="229">A295</f>
        <v>27.16</v>
      </c>
      <c r="B772" s="421" t="str">
        <f t="shared" si="229"/>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772" s="188">
        <f t="shared" si="229"/>
        <v>0</v>
      </c>
      <c r="D772" s="189" t="str">
        <f t="shared" si="229"/>
        <v>-</v>
      </c>
      <c r="E772" s="38">
        <f t="shared" si="229"/>
        <v>0</v>
      </c>
      <c r="F772" s="104">
        <f t="shared" si="175"/>
        <v>0</v>
      </c>
      <c r="G772" s="104">
        <f t="shared" si="176"/>
        <v>0</v>
      </c>
      <c r="H772" s="104">
        <f t="shared" si="177"/>
        <v>0</v>
      </c>
      <c r="I772" s="38">
        <f>'F4.2'!V295</f>
        <v>0</v>
      </c>
      <c r="J772" s="38">
        <f>'F4.2'!AU295</f>
        <v>0</v>
      </c>
      <c r="K772" s="104"/>
      <c r="L772" s="104"/>
      <c r="M772" s="104">
        <f t="shared" si="178"/>
        <v>0</v>
      </c>
      <c r="N772" s="197">
        <f t="shared" si="179"/>
        <v>0</v>
      </c>
    </row>
    <row r="773" spans="1:14" ht="157.5" outlineLevel="1" x14ac:dyDescent="0.25">
      <c r="A773" s="544">
        <f t="shared" ref="A773:E773" si="230">A296</f>
        <v>27.17</v>
      </c>
      <c r="B773" s="421" t="str">
        <f t="shared" si="230"/>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773" s="188">
        <f t="shared" si="230"/>
        <v>0</v>
      </c>
      <c r="D773" s="189" t="str">
        <f t="shared" si="230"/>
        <v>-</v>
      </c>
      <c r="E773" s="38">
        <f t="shared" si="230"/>
        <v>0</v>
      </c>
      <c r="F773" s="104">
        <f t="shared" si="175"/>
        <v>0</v>
      </c>
      <c r="G773" s="104">
        <f t="shared" si="176"/>
        <v>0</v>
      </c>
      <c r="H773" s="104">
        <f t="shared" si="177"/>
        <v>0</v>
      </c>
      <c r="I773" s="38">
        <f>'F4.2'!V296</f>
        <v>0</v>
      </c>
      <c r="J773" s="38">
        <f>'F4.2'!AU296</f>
        <v>0</v>
      </c>
      <c r="K773" s="104"/>
      <c r="L773" s="104"/>
      <c r="M773" s="104">
        <f t="shared" si="178"/>
        <v>0</v>
      </c>
      <c r="N773" s="197">
        <f t="shared" si="179"/>
        <v>0</v>
      </c>
    </row>
    <row r="774" spans="1:14" ht="31.5" outlineLevel="1" x14ac:dyDescent="0.25">
      <c r="A774" s="369">
        <f t="shared" ref="A774:E774" si="231">A297</f>
        <v>28</v>
      </c>
      <c r="B774" s="369" t="str">
        <f t="shared" si="231"/>
        <v>DPR for Coal Handling Plant Performance Improvement Schemes -IV at 3x660MW KTPS ,Koradi.</v>
      </c>
      <c r="C774" s="188">
        <f t="shared" si="231"/>
        <v>0</v>
      </c>
      <c r="D774" s="189" t="str">
        <f t="shared" si="231"/>
        <v>-</v>
      </c>
      <c r="E774" s="38">
        <f t="shared" si="231"/>
        <v>0</v>
      </c>
      <c r="F774" s="104">
        <f t="shared" si="175"/>
        <v>0</v>
      </c>
      <c r="G774" s="104">
        <f t="shared" si="176"/>
        <v>0</v>
      </c>
      <c r="H774" s="104">
        <f t="shared" si="177"/>
        <v>0</v>
      </c>
      <c r="I774" s="38">
        <f>'F4.2'!V297</f>
        <v>0</v>
      </c>
      <c r="J774" s="38">
        <f>'F4.2'!AU297</f>
        <v>0</v>
      </c>
      <c r="K774" s="104"/>
      <c r="L774" s="104"/>
      <c r="M774" s="104">
        <f t="shared" si="178"/>
        <v>0</v>
      </c>
      <c r="N774" s="197">
        <f t="shared" si="179"/>
        <v>0</v>
      </c>
    </row>
    <row r="775" spans="1:14" ht="173.25" outlineLevel="1" x14ac:dyDescent="0.25">
      <c r="A775" s="485">
        <f t="shared" ref="A775:E775" si="232">A298</f>
        <v>28.1</v>
      </c>
      <c r="B775" s="421" t="str">
        <f t="shared" si="232"/>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775" s="188">
        <f t="shared" si="232"/>
        <v>0</v>
      </c>
      <c r="D775" s="189" t="str">
        <f t="shared" si="232"/>
        <v>-</v>
      </c>
      <c r="E775" s="38">
        <f t="shared" si="232"/>
        <v>0</v>
      </c>
      <c r="F775" s="104">
        <f t="shared" si="175"/>
        <v>0</v>
      </c>
      <c r="G775" s="104">
        <f t="shared" si="176"/>
        <v>0</v>
      </c>
      <c r="H775" s="104">
        <f t="shared" si="177"/>
        <v>0</v>
      </c>
      <c r="I775" s="38">
        <f>'F4.2'!V298</f>
        <v>0</v>
      </c>
      <c r="J775" s="38">
        <f>'F4.2'!AU298</f>
        <v>0</v>
      </c>
      <c r="K775" s="104"/>
      <c r="L775" s="104"/>
      <c r="M775" s="104">
        <f t="shared" si="178"/>
        <v>0</v>
      </c>
      <c r="N775" s="197">
        <f t="shared" si="179"/>
        <v>0</v>
      </c>
    </row>
    <row r="776" spans="1:14" ht="141.75" outlineLevel="1" x14ac:dyDescent="0.25">
      <c r="A776" s="485">
        <f t="shared" ref="A776:E776" si="233">A299</f>
        <v>28.2</v>
      </c>
      <c r="B776" s="421" t="str">
        <f t="shared" si="233"/>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776" s="188">
        <f t="shared" si="233"/>
        <v>0</v>
      </c>
      <c r="D776" s="189" t="str">
        <f t="shared" si="233"/>
        <v>-</v>
      </c>
      <c r="E776" s="38">
        <f t="shared" si="233"/>
        <v>0</v>
      </c>
      <c r="F776" s="104">
        <f t="shared" si="175"/>
        <v>0</v>
      </c>
      <c r="G776" s="104">
        <f t="shared" si="176"/>
        <v>0</v>
      </c>
      <c r="H776" s="104">
        <f t="shared" si="177"/>
        <v>0</v>
      </c>
      <c r="I776" s="38">
        <f>'F4.2'!V299</f>
        <v>0</v>
      </c>
      <c r="J776" s="38">
        <f>'F4.2'!AU299</f>
        <v>0</v>
      </c>
      <c r="K776" s="104"/>
      <c r="L776" s="104"/>
      <c r="M776" s="104">
        <f t="shared" si="178"/>
        <v>0</v>
      </c>
      <c r="N776" s="197">
        <f t="shared" si="179"/>
        <v>0</v>
      </c>
    </row>
    <row r="777" spans="1:14" ht="173.25" outlineLevel="1" x14ac:dyDescent="0.25">
      <c r="A777" s="485">
        <f t="shared" ref="A777:E777" si="234">A300</f>
        <v>28.3</v>
      </c>
      <c r="B777" s="421" t="str">
        <f t="shared" si="234"/>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777" s="188">
        <f t="shared" si="234"/>
        <v>0</v>
      </c>
      <c r="D777" s="189" t="str">
        <f t="shared" si="234"/>
        <v>-</v>
      </c>
      <c r="E777" s="38">
        <f t="shared" si="234"/>
        <v>0</v>
      </c>
      <c r="F777" s="104">
        <f t="shared" si="175"/>
        <v>0</v>
      </c>
      <c r="G777" s="104">
        <f t="shared" si="176"/>
        <v>0</v>
      </c>
      <c r="H777" s="104">
        <f t="shared" si="177"/>
        <v>0</v>
      </c>
      <c r="I777" s="38">
        <f>'F4.2'!V300</f>
        <v>0</v>
      </c>
      <c r="J777" s="38">
        <f>'F4.2'!AU300</f>
        <v>0</v>
      </c>
      <c r="K777" s="104"/>
      <c r="L777" s="104"/>
      <c r="M777" s="104">
        <f t="shared" si="178"/>
        <v>0</v>
      </c>
      <c r="N777" s="197">
        <f t="shared" si="179"/>
        <v>0</v>
      </c>
    </row>
    <row r="778" spans="1:14" ht="173.25" outlineLevel="1" x14ac:dyDescent="0.25">
      <c r="A778" s="485">
        <f t="shared" ref="A778:E778" si="235">A301</f>
        <v>28.4</v>
      </c>
      <c r="B778" s="421" t="str">
        <f t="shared" si="235"/>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778" s="188">
        <f t="shared" si="235"/>
        <v>0</v>
      </c>
      <c r="D778" s="189" t="str">
        <f t="shared" si="235"/>
        <v>-</v>
      </c>
      <c r="E778" s="38">
        <f t="shared" si="235"/>
        <v>0</v>
      </c>
      <c r="F778" s="104">
        <f t="shared" si="175"/>
        <v>0</v>
      </c>
      <c r="G778" s="104">
        <f t="shared" si="176"/>
        <v>0</v>
      </c>
      <c r="H778" s="104">
        <f t="shared" si="177"/>
        <v>0</v>
      </c>
      <c r="I778" s="38">
        <f>'F4.2'!V301</f>
        <v>0</v>
      </c>
      <c r="J778" s="38">
        <f>'F4.2'!AU301</f>
        <v>0</v>
      </c>
      <c r="K778" s="104"/>
      <c r="L778" s="104"/>
      <c r="M778" s="104">
        <f t="shared" si="178"/>
        <v>0</v>
      </c>
      <c r="N778" s="197">
        <f t="shared" si="179"/>
        <v>0</v>
      </c>
    </row>
    <row r="779" spans="1:14" ht="157.5" outlineLevel="1" x14ac:dyDescent="0.25">
      <c r="A779" s="485">
        <f t="shared" ref="A779:E779" si="236">A302</f>
        <v>28.5</v>
      </c>
      <c r="B779" s="421" t="str">
        <f t="shared" si="236"/>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779" s="188">
        <f t="shared" si="236"/>
        <v>0</v>
      </c>
      <c r="D779" s="189" t="str">
        <f t="shared" si="236"/>
        <v>-</v>
      </c>
      <c r="E779" s="38">
        <f t="shared" si="236"/>
        <v>0</v>
      </c>
      <c r="F779" s="104">
        <f t="shared" si="175"/>
        <v>0</v>
      </c>
      <c r="G779" s="104">
        <f t="shared" si="176"/>
        <v>0</v>
      </c>
      <c r="H779" s="104">
        <f t="shared" si="177"/>
        <v>0</v>
      </c>
      <c r="I779" s="38">
        <f>'F4.2'!V302</f>
        <v>0</v>
      </c>
      <c r="J779" s="38">
        <f>'F4.2'!AU302</f>
        <v>0</v>
      </c>
      <c r="K779" s="104"/>
      <c r="L779" s="104"/>
      <c r="M779" s="104">
        <f t="shared" si="178"/>
        <v>0</v>
      </c>
      <c r="N779" s="197">
        <f t="shared" si="179"/>
        <v>0</v>
      </c>
    </row>
    <row r="780" spans="1:14" ht="31.5" outlineLevel="1" x14ac:dyDescent="0.25">
      <c r="A780" s="369">
        <f t="shared" ref="A780:E780" si="237">A303</f>
        <v>29</v>
      </c>
      <c r="B780" s="369" t="str">
        <f t="shared" si="237"/>
        <v>DPR for Procurment of various Heavy Vehicles at CHP 3x660MW KTPS ,Koradi.</v>
      </c>
      <c r="C780" s="188">
        <f t="shared" si="237"/>
        <v>0</v>
      </c>
      <c r="D780" s="189" t="str">
        <f t="shared" si="237"/>
        <v>-</v>
      </c>
      <c r="E780" s="38">
        <f t="shared" si="237"/>
        <v>0</v>
      </c>
      <c r="F780" s="104">
        <f t="shared" si="175"/>
        <v>0</v>
      </c>
      <c r="G780" s="104">
        <f t="shared" si="176"/>
        <v>0</v>
      </c>
      <c r="H780" s="104">
        <f t="shared" si="177"/>
        <v>0</v>
      </c>
      <c r="I780" s="38">
        <f>'F4.2'!V303</f>
        <v>0</v>
      </c>
      <c r="J780" s="38">
        <f>'F4.2'!AU303</f>
        <v>0</v>
      </c>
      <c r="K780" s="104"/>
      <c r="L780" s="104"/>
      <c r="M780" s="104">
        <f t="shared" si="178"/>
        <v>0</v>
      </c>
      <c r="N780" s="197">
        <f t="shared" si="179"/>
        <v>0</v>
      </c>
    </row>
    <row r="781" spans="1:14" ht="173.25" outlineLevel="1" x14ac:dyDescent="0.25">
      <c r="A781" s="485">
        <f t="shared" ref="A781:E781" si="238">A304</f>
        <v>29.1</v>
      </c>
      <c r="B781" s="421" t="str">
        <f t="shared" si="238"/>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781" s="188">
        <f t="shared" si="238"/>
        <v>0</v>
      </c>
      <c r="D781" s="189" t="str">
        <f t="shared" si="238"/>
        <v>-</v>
      </c>
      <c r="E781" s="38">
        <f t="shared" si="238"/>
        <v>0</v>
      </c>
      <c r="F781" s="104">
        <f t="shared" si="175"/>
        <v>0</v>
      </c>
      <c r="G781" s="104">
        <f t="shared" si="176"/>
        <v>0</v>
      </c>
      <c r="H781" s="104">
        <f t="shared" si="177"/>
        <v>0</v>
      </c>
      <c r="I781" s="38">
        <f>'F4.2'!V304</f>
        <v>0</v>
      </c>
      <c r="J781" s="38">
        <f>'F4.2'!AU304</f>
        <v>0</v>
      </c>
      <c r="K781" s="104"/>
      <c r="L781" s="104"/>
      <c r="M781" s="104">
        <f t="shared" si="178"/>
        <v>0</v>
      </c>
      <c r="N781" s="197">
        <f t="shared" si="179"/>
        <v>0</v>
      </c>
    </row>
    <row r="782" spans="1:14" ht="141.75" outlineLevel="1" x14ac:dyDescent="0.25">
      <c r="A782" s="485">
        <f t="shared" ref="A782:E782" si="239">A305</f>
        <v>29.2</v>
      </c>
      <c r="B782" s="421" t="str">
        <f t="shared" si="239"/>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782" s="188">
        <f t="shared" si="239"/>
        <v>0</v>
      </c>
      <c r="D782" s="189" t="str">
        <f t="shared" si="239"/>
        <v>-</v>
      </c>
      <c r="E782" s="38">
        <f t="shared" si="239"/>
        <v>0</v>
      </c>
      <c r="F782" s="104">
        <f t="shared" si="175"/>
        <v>0</v>
      </c>
      <c r="G782" s="104">
        <f t="shared" si="176"/>
        <v>0</v>
      </c>
      <c r="H782" s="104">
        <f t="shared" si="177"/>
        <v>0</v>
      </c>
      <c r="I782" s="38">
        <f>'F4.2'!V305</f>
        <v>0</v>
      </c>
      <c r="J782" s="38">
        <f>'F4.2'!AU305</f>
        <v>0</v>
      </c>
      <c r="K782" s="104"/>
      <c r="L782" s="104"/>
      <c r="M782" s="104">
        <f t="shared" si="178"/>
        <v>0</v>
      </c>
      <c r="N782" s="197">
        <f t="shared" si="179"/>
        <v>0</v>
      </c>
    </row>
    <row r="783" spans="1:14" ht="157.5" outlineLevel="1" x14ac:dyDescent="0.25">
      <c r="A783" s="485">
        <f t="shared" ref="A783:E783" si="240">A306</f>
        <v>29.3</v>
      </c>
      <c r="B783" s="421" t="str">
        <f t="shared" si="240"/>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783" s="188">
        <f t="shared" si="240"/>
        <v>0</v>
      </c>
      <c r="D783" s="189" t="str">
        <f t="shared" si="240"/>
        <v>-</v>
      </c>
      <c r="E783" s="38">
        <f t="shared" si="240"/>
        <v>0</v>
      </c>
      <c r="F783" s="104">
        <f t="shared" si="175"/>
        <v>0</v>
      </c>
      <c r="G783" s="104">
        <f t="shared" si="176"/>
        <v>0</v>
      </c>
      <c r="H783" s="104">
        <f t="shared" si="177"/>
        <v>0</v>
      </c>
      <c r="I783" s="38">
        <f>'F4.2'!V306</f>
        <v>0</v>
      </c>
      <c r="J783" s="38">
        <f>'F4.2'!AU306</f>
        <v>0</v>
      </c>
      <c r="K783" s="104"/>
      <c r="L783" s="104"/>
      <c r="M783" s="104">
        <f t="shared" si="178"/>
        <v>0</v>
      </c>
      <c r="N783" s="197">
        <f t="shared" si="179"/>
        <v>0</v>
      </c>
    </row>
    <row r="784" spans="1:14" ht="31.5" outlineLevel="1" x14ac:dyDescent="0.25">
      <c r="A784" s="369">
        <f t="shared" ref="A784:E784" si="241">A307</f>
        <v>30</v>
      </c>
      <c r="B784" s="369" t="str">
        <f t="shared" si="241"/>
        <v>DPR for Coal Handling Plant Performance Improvement Schemes -V at 3x660MW KTPS ,Koradi.</v>
      </c>
      <c r="C784" s="188">
        <f t="shared" si="241"/>
        <v>0</v>
      </c>
      <c r="D784" s="189" t="str">
        <f t="shared" si="241"/>
        <v>-</v>
      </c>
      <c r="E784" s="38">
        <f t="shared" si="241"/>
        <v>0</v>
      </c>
      <c r="F784" s="104">
        <f t="shared" si="175"/>
        <v>0</v>
      </c>
      <c r="G784" s="104">
        <f t="shared" si="176"/>
        <v>0</v>
      </c>
      <c r="H784" s="104">
        <f t="shared" si="177"/>
        <v>0</v>
      </c>
      <c r="I784" s="38">
        <f>'F4.2'!V307</f>
        <v>0</v>
      </c>
      <c r="J784" s="38">
        <f>'F4.2'!AU307</f>
        <v>0</v>
      </c>
      <c r="K784" s="104"/>
      <c r="L784" s="104"/>
      <c r="M784" s="104">
        <f t="shared" si="178"/>
        <v>0</v>
      </c>
      <c r="N784" s="197">
        <f t="shared" si="179"/>
        <v>0</v>
      </c>
    </row>
    <row r="785" spans="1:14" ht="157.5" outlineLevel="1" x14ac:dyDescent="0.25">
      <c r="A785" s="485">
        <f t="shared" ref="A785:E785" si="242">A308</f>
        <v>30.1</v>
      </c>
      <c r="B785" s="421" t="str">
        <f t="shared" si="242"/>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785" s="188">
        <f t="shared" si="242"/>
        <v>0</v>
      </c>
      <c r="D785" s="189" t="str">
        <f t="shared" si="242"/>
        <v>-</v>
      </c>
      <c r="E785" s="38">
        <f t="shared" si="242"/>
        <v>0</v>
      </c>
      <c r="F785" s="104">
        <f t="shared" si="175"/>
        <v>0</v>
      </c>
      <c r="G785" s="104">
        <f t="shared" si="176"/>
        <v>0</v>
      </c>
      <c r="H785" s="104">
        <f t="shared" si="177"/>
        <v>0</v>
      </c>
      <c r="I785" s="38">
        <f>'F4.2'!V308</f>
        <v>0</v>
      </c>
      <c r="J785" s="38">
        <f>'F4.2'!AU308</f>
        <v>0</v>
      </c>
      <c r="K785" s="104"/>
      <c r="L785" s="104"/>
      <c r="M785" s="104">
        <f t="shared" si="178"/>
        <v>0</v>
      </c>
      <c r="N785" s="197">
        <f t="shared" si="179"/>
        <v>0</v>
      </c>
    </row>
    <row r="786" spans="1:14" ht="173.25" outlineLevel="1" x14ac:dyDescent="0.25">
      <c r="A786" s="485">
        <f t="shared" ref="A786:E786" si="243">A309</f>
        <v>30.2</v>
      </c>
      <c r="B786" s="421" t="str">
        <f t="shared" si="243"/>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786" s="188">
        <f t="shared" si="243"/>
        <v>0</v>
      </c>
      <c r="D786" s="189" t="str">
        <f t="shared" si="243"/>
        <v>-</v>
      </c>
      <c r="E786" s="38">
        <f t="shared" si="243"/>
        <v>0</v>
      </c>
      <c r="F786" s="104">
        <f t="shared" ref="F786:F849" si="244">F309+I309</f>
        <v>0</v>
      </c>
      <c r="G786" s="104">
        <f t="shared" ref="G786:G849" si="245">G309+M309</f>
        <v>0</v>
      </c>
      <c r="H786" s="104">
        <f t="shared" ref="H786:H849" si="246">F786-G786</f>
        <v>0</v>
      </c>
      <c r="I786" s="38">
        <f>'F4.2'!V309</f>
        <v>0</v>
      </c>
      <c r="J786" s="38">
        <f>'F4.2'!AU309</f>
        <v>0</v>
      </c>
      <c r="K786" s="104"/>
      <c r="L786" s="104"/>
      <c r="M786" s="104">
        <f t="shared" ref="M786:M849" si="247">SUM(J786:L786)</f>
        <v>0</v>
      </c>
      <c r="N786" s="197">
        <f t="shared" ref="N786:N849" si="248">H786+I786-M786</f>
        <v>0</v>
      </c>
    </row>
    <row r="787" spans="1:14" ht="141.75" outlineLevel="1" x14ac:dyDescent="0.25">
      <c r="A787" s="485">
        <f t="shared" ref="A787:E787" si="249">A310</f>
        <v>30.3</v>
      </c>
      <c r="B787" s="421" t="str">
        <f t="shared" si="249"/>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787" s="188">
        <f t="shared" si="249"/>
        <v>0</v>
      </c>
      <c r="D787" s="189" t="str">
        <f t="shared" si="249"/>
        <v>-</v>
      </c>
      <c r="E787" s="38">
        <f t="shared" si="249"/>
        <v>0</v>
      </c>
      <c r="F787" s="104">
        <f t="shared" si="244"/>
        <v>0</v>
      </c>
      <c r="G787" s="104">
        <f t="shared" si="245"/>
        <v>0</v>
      </c>
      <c r="H787" s="104">
        <f t="shared" si="246"/>
        <v>0</v>
      </c>
      <c r="I787" s="38">
        <f>'F4.2'!V310</f>
        <v>0</v>
      </c>
      <c r="J787" s="38">
        <f>'F4.2'!AU310</f>
        <v>0</v>
      </c>
      <c r="K787" s="104"/>
      <c r="L787" s="104"/>
      <c r="M787" s="104">
        <f t="shared" si="247"/>
        <v>0</v>
      </c>
      <c r="N787" s="197">
        <f t="shared" si="248"/>
        <v>0</v>
      </c>
    </row>
    <row r="788" spans="1:14" ht="141.75" outlineLevel="1" x14ac:dyDescent="0.25">
      <c r="A788" s="485">
        <f t="shared" ref="A788:E788" si="250">A311</f>
        <v>30.4</v>
      </c>
      <c r="B788" s="421" t="str">
        <f t="shared" si="250"/>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788" s="188">
        <f t="shared" si="250"/>
        <v>0</v>
      </c>
      <c r="D788" s="189" t="str">
        <f t="shared" si="250"/>
        <v>-</v>
      </c>
      <c r="E788" s="38">
        <f t="shared" si="250"/>
        <v>0</v>
      </c>
      <c r="F788" s="104">
        <f t="shared" si="244"/>
        <v>0</v>
      </c>
      <c r="G788" s="104">
        <f t="shared" si="245"/>
        <v>0</v>
      </c>
      <c r="H788" s="104">
        <f t="shared" si="246"/>
        <v>0</v>
      </c>
      <c r="I788" s="38">
        <f>'F4.2'!V311</f>
        <v>0</v>
      </c>
      <c r="J788" s="38">
        <f>'F4.2'!AU311</f>
        <v>0</v>
      </c>
      <c r="K788" s="104"/>
      <c r="L788" s="104"/>
      <c r="M788" s="104">
        <f t="shared" si="247"/>
        <v>0</v>
      </c>
      <c r="N788" s="197">
        <f t="shared" si="248"/>
        <v>0</v>
      </c>
    </row>
    <row r="789" spans="1:14" ht="173.25" outlineLevel="1" x14ac:dyDescent="0.25">
      <c r="A789" s="485">
        <f t="shared" ref="A789:E789" si="251">A312</f>
        <v>30.5</v>
      </c>
      <c r="B789" s="421" t="str">
        <f t="shared" si="251"/>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789" s="188">
        <f t="shared" si="251"/>
        <v>0</v>
      </c>
      <c r="D789" s="189" t="str">
        <f t="shared" si="251"/>
        <v>-</v>
      </c>
      <c r="E789" s="38">
        <f t="shared" si="251"/>
        <v>0</v>
      </c>
      <c r="F789" s="104">
        <f t="shared" si="244"/>
        <v>0</v>
      </c>
      <c r="G789" s="104">
        <f t="shared" si="245"/>
        <v>0</v>
      </c>
      <c r="H789" s="104">
        <f t="shared" si="246"/>
        <v>0</v>
      </c>
      <c r="I789" s="38">
        <f>'F4.2'!V312</f>
        <v>0</v>
      </c>
      <c r="J789" s="38">
        <f>'F4.2'!AU312</f>
        <v>0</v>
      </c>
      <c r="K789" s="104"/>
      <c r="L789" s="104"/>
      <c r="M789" s="104">
        <f t="shared" si="247"/>
        <v>0</v>
      </c>
      <c r="N789" s="197">
        <f t="shared" si="248"/>
        <v>0</v>
      </c>
    </row>
    <row r="790" spans="1:14" ht="173.25" outlineLevel="1" x14ac:dyDescent="0.25">
      <c r="A790" s="485">
        <f t="shared" ref="A790:E790" si="252">A313</f>
        <v>30.6</v>
      </c>
      <c r="B790" s="421" t="str">
        <f t="shared" si="252"/>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790" s="188">
        <f t="shared" si="252"/>
        <v>0</v>
      </c>
      <c r="D790" s="189" t="str">
        <f t="shared" si="252"/>
        <v>-</v>
      </c>
      <c r="E790" s="38">
        <f t="shared" si="252"/>
        <v>0</v>
      </c>
      <c r="F790" s="104">
        <f t="shared" si="244"/>
        <v>0</v>
      </c>
      <c r="G790" s="104">
        <f t="shared" si="245"/>
        <v>0</v>
      </c>
      <c r="H790" s="104">
        <f t="shared" si="246"/>
        <v>0</v>
      </c>
      <c r="I790" s="38">
        <f>'F4.2'!V313</f>
        <v>0</v>
      </c>
      <c r="J790" s="38">
        <f>'F4.2'!AU313</f>
        <v>0</v>
      </c>
      <c r="K790" s="104"/>
      <c r="L790" s="104"/>
      <c r="M790" s="104">
        <f t="shared" si="247"/>
        <v>0</v>
      </c>
      <c r="N790" s="197">
        <f t="shared" si="248"/>
        <v>0</v>
      </c>
    </row>
    <row r="791" spans="1:14" ht="173.25" outlineLevel="1" x14ac:dyDescent="0.25">
      <c r="A791" s="485">
        <f t="shared" ref="A791:E791" si="253">A314</f>
        <v>30.7</v>
      </c>
      <c r="B791" s="421" t="str">
        <f t="shared" si="253"/>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791" s="188">
        <f t="shared" si="253"/>
        <v>0</v>
      </c>
      <c r="D791" s="189" t="str">
        <f t="shared" si="253"/>
        <v>-</v>
      </c>
      <c r="E791" s="38">
        <f t="shared" si="253"/>
        <v>0</v>
      </c>
      <c r="F791" s="104">
        <f t="shared" si="244"/>
        <v>0</v>
      </c>
      <c r="G791" s="104">
        <f t="shared" si="245"/>
        <v>0</v>
      </c>
      <c r="H791" s="104">
        <f t="shared" si="246"/>
        <v>0</v>
      </c>
      <c r="I791" s="38">
        <f>'F4.2'!V314</f>
        <v>0</v>
      </c>
      <c r="J791" s="38">
        <f>'F4.2'!AU314</f>
        <v>0</v>
      </c>
      <c r="K791" s="104"/>
      <c r="L791" s="104"/>
      <c r="M791" s="104">
        <f t="shared" si="247"/>
        <v>0</v>
      </c>
      <c r="N791" s="197">
        <f t="shared" si="248"/>
        <v>0</v>
      </c>
    </row>
    <row r="792" spans="1:14" ht="31.5" outlineLevel="1" x14ac:dyDescent="0.25">
      <c r="A792" s="369">
        <f t="shared" ref="A792:E792" si="254">A315</f>
        <v>31</v>
      </c>
      <c r="B792" s="369" t="str">
        <f t="shared" si="254"/>
        <v>DPR for Coal Handling Plant Performance Improvement Schemes -VI at 3x660MW KTPS ,Koradi.</v>
      </c>
      <c r="C792" s="188">
        <f t="shared" si="254"/>
        <v>0</v>
      </c>
      <c r="D792" s="189" t="str">
        <f t="shared" si="254"/>
        <v>-</v>
      </c>
      <c r="E792" s="38">
        <f t="shared" si="254"/>
        <v>0</v>
      </c>
      <c r="F792" s="104">
        <f t="shared" si="244"/>
        <v>0</v>
      </c>
      <c r="G792" s="104">
        <f t="shared" si="245"/>
        <v>0</v>
      </c>
      <c r="H792" s="104">
        <f t="shared" si="246"/>
        <v>0</v>
      </c>
      <c r="I792" s="38">
        <f>'F4.2'!V315</f>
        <v>0</v>
      </c>
      <c r="J792" s="38">
        <f>'F4.2'!AU315</f>
        <v>0</v>
      </c>
      <c r="K792" s="104"/>
      <c r="L792" s="104"/>
      <c r="M792" s="104">
        <f t="shared" si="247"/>
        <v>0</v>
      </c>
      <c r="N792" s="197">
        <f t="shared" si="248"/>
        <v>0</v>
      </c>
    </row>
    <row r="793" spans="1:14" ht="173.25" outlineLevel="1" x14ac:dyDescent="0.25">
      <c r="A793" s="485">
        <f t="shared" ref="A793:E793" si="255">A316</f>
        <v>31.1</v>
      </c>
      <c r="B793" s="421" t="str">
        <f t="shared" si="255"/>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793" s="188">
        <f t="shared" si="255"/>
        <v>0</v>
      </c>
      <c r="D793" s="189" t="str">
        <f t="shared" si="255"/>
        <v>-</v>
      </c>
      <c r="E793" s="38">
        <f t="shared" si="255"/>
        <v>0</v>
      </c>
      <c r="F793" s="104">
        <f t="shared" si="244"/>
        <v>0</v>
      </c>
      <c r="G793" s="104">
        <f t="shared" si="245"/>
        <v>0</v>
      </c>
      <c r="H793" s="104">
        <f t="shared" si="246"/>
        <v>0</v>
      </c>
      <c r="I793" s="38">
        <f>'F4.2'!V316</f>
        <v>0</v>
      </c>
      <c r="J793" s="38">
        <f>'F4.2'!AU316</f>
        <v>0</v>
      </c>
      <c r="K793" s="104"/>
      <c r="L793" s="104"/>
      <c r="M793" s="104">
        <f t="shared" si="247"/>
        <v>0</v>
      </c>
      <c r="N793" s="197">
        <f t="shared" si="248"/>
        <v>0</v>
      </c>
    </row>
    <row r="794" spans="1:14" ht="141.75" outlineLevel="1" x14ac:dyDescent="0.25">
      <c r="A794" s="485">
        <f t="shared" ref="A794:E794" si="256">A317</f>
        <v>31.2</v>
      </c>
      <c r="B794" s="421" t="str">
        <f t="shared" si="256"/>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794" s="188">
        <f t="shared" si="256"/>
        <v>0</v>
      </c>
      <c r="D794" s="189" t="str">
        <f t="shared" si="256"/>
        <v>-</v>
      </c>
      <c r="E794" s="38">
        <f t="shared" si="256"/>
        <v>0</v>
      </c>
      <c r="F794" s="104">
        <f t="shared" si="244"/>
        <v>0</v>
      </c>
      <c r="G794" s="104">
        <f t="shared" si="245"/>
        <v>0</v>
      </c>
      <c r="H794" s="104">
        <f t="shared" si="246"/>
        <v>0</v>
      </c>
      <c r="I794" s="38">
        <f>'F4.2'!V317</f>
        <v>0</v>
      </c>
      <c r="J794" s="38">
        <f>'F4.2'!AU317</f>
        <v>0</v>
      </c>
      <c r="K794" s="104"/>
      <c r="L794" s="104"/>
      <c r="M794" s="104">
        <f t="shared" si="247"/>
        <v>0</v>
      </c>
      <c r="N794" s="197">
        <f t="shared" si="248"/>
        <v>0</v>
      </c>
    </row>
    <row r="795" spans="1:14" ht="173.25" outlineLevel="1" x14ac:dyDescent="0.25">
      <c r="A795" s="485">
        <f t="shared" ref="A795:E795" si="257">A318</f>
        <v>31.3</v>
      </c>
      <c r="B795" s="421" t="str">
        <f t="shared" si="257"/>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795" s="188">
        <f t="shared" si="257"/>
        <v>0</v>
      </c>
      <c r="D795" s="189" t="str">
        <f t="shared" si="257"/>
        <v>-</v>
      </c>
      <c r="E795" s="38">
        <f t="shared" si="257"/>
        <v>0</v>
      </c>
      <c r="F795" s="104">
        <f t="shared" si="244"/>
        <v>0</v>
      </c>
      <c r="G795" s="104">
        <f t="shared" si="245"/>
        <v>0</v>
      </c>
      <c r="H795" s="104">
        <f t="shared" si="246"/>
        <v>0</v>
      </c>
      <c r="I795" s="38">
        <f>'F4.2'!V318</f>
        <v>0</v>
      </c>
      <c r="J795" s="38">
        <f>'F4.2'!AU318</f>
        <v>0</v>
      </c>
      <c r="K795" s="104"/>
      <c r="L795" s="104"/>
      <c r="M795" s="104">
        <f t="shared" si="247"/>
        <v>0</v>
      </c>
      <c r="N795" s="197">
        <f t="shared" si="248"/>
        <v>0</v>
      </c>
    </row>
    <row r="796" spans="1:14" ht="157.5" outlineLevel="1" x14ac:dyDescent="0.25">
      <c r="A796" s="485">
        <f t="shared" ref="A796:E796" si="258">A319</f>
        <v>31.4</v>
      </c>
      <c r="B796" s="421" t="str">
        <f t="shared" si="258"/>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796" s="188">
        <f t="shared" si="258"/>
        <v>0</v>
      </c>
      <c r="D796" s="189" t="str">
        <f t="shared" si="258"/>
        <v>-</v>
      </c>
      <c r="E796" s="38">
        <f t="shared" si="258"/>
        <v>0</v>
      </c>
      <c r="F796" s="104">
        <f t="shared" si="244"/>
        <v>0</v>
      </c>
      <c r="G796" s="104">
        <f t="shared" si="245"/>
        <v>0</v>
      </c>
      <c r="H796" s="104">
        <f t="shared" si="246"/>
        <v>0</v>
      </c>
      <c r="I796" s="38">
        <f>'F4.2'!V319</f>
        <v>0</v>
      </c>
      <c r="J796" s="38">
        <f>'F4.2'!AU319</f>
        <v>0</v>
      </c>
      <c r="K796" s="104"/>
      <c r="L796" s="104"/>
      <c r="M796" s="104">
        <f t="shared" si="247"/>
        <v>0</v>
      </c>
      <c r="N796" s="197">
        <f t="shared" si="248"/>
        <v>0</v>
      </c>
    </row>
    <row r="797" spans="1:14" ht="157.5" outlineLevel="1" x14ac:dyDescent="0.25">
      <c r="A797" s="485">
        <f t="shared" ref="A797:E797" si="259">A320</f>
        <v>31.5</v>
      </c>
      <c r="B797" s="421" t="str">
        <f t="shared" si="259"/>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797" s="188">
        <f t="shared" si="259"/>
        <v>0</v>
      </c>
      <c r="D797" s="189" t="str">
        <f t="shared" si="259"/>
        <v>-</v>
      </c>
      <c r="E797" s="38">
        <f t="shared" si="259"/>
        <v>0</v>
      </c>
      <c r="F797" s="104">
        <f t="shared" si="244"/>
        <v>0</v>
      </c>
      <c r="G797" s="104">
        <f t="shared" si="245"/>
        <v>0</v>
      </c>
      <c r="H797" s="104">
        <f t="shared" si="246"/>
        <v>0</v>
      </c>
      <c r="I797" s="38">
        <f>'F4.2'!V320</f>
        <v>0</v>
      </c>
      <c r="J797" s="38">
        <f>'F4.2'!AU320</f>
        <v>0</v>
      </c>
      <c r="K797" s="104"/>
      <c r="L797" s="104"/>
      <c r="M797" s="104">
        <f t="shared" si="247"/>
        <v>0</v>
      </c>
      <c r="N797" s="197">
        <f t="shared" si="248"/>
        <v>0</v>
      </c>
    </row>
    <row r="798" spans="1:14" ht="157.5" outlineLevel="1" x14ac:dyDescent="0.25">
      <c r="A798" s="485">
        <f t="shared" ref="A798:E798" si="260">A321</f>
        <v>31.6</v>
      </c>
      <c r="B798" s="421" t="str">
        <f t="shared" si="260"/>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798" s="188">
        <f t="shared" si="260"/>
        <v>0</v>
      </c>
      <c r="D798" s="189" t="str">
        <f t="shared" si="260"/>
        <v>-</v>
      </c>
      <c r="E798" s="38">
        <f t="shared" si="260"/>
        <v>0</v>
      </c>
      <c r="F798" s="104">
        <f t="shared" si="244"/>
        <v>0</v>
      </c>
      <c r="G798" s="104">
        <f t="shared" si="245"/>
        <v>0</v>
      </c>
      <c r="H798" s="104">
        <f t="shared" si="246"/>
        <v>0</v>
      </c>
      <c r="I798" s="38">
        <f>'F4.2'!V321</f>
        <v>0</v>
      </c>
      <c r="J798" s="38">
        <f>'F4.2'!AU321</f>
        <v>0</v>
      </c>
      <c r="K798" s="104"/>
      <c r="L798" s="104"/>
      <c r="M798" s="104">
        <f t="shared" si="247"/>
        <v>0</v>
      </c>
      <c r="N798" s="197">
        <f t="shared" si="248"/>
        <v>0</v>
      </c>
    </row>
    <row r="799" spans="1:14" ht="173.25" outlineLevel="1" x14ac:dyDescent="0.25">
      <c r="A799" s="485">
        <f t="shared" ref="A799:E799" si="261">A322</f>
        <v>31.7</v>
      </c>
      <c r="B799" s="421" t="str">
        <f t="shared" si="261"/>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799" s="188">
        <f t="shared" si="261"/>
        <v>0</v>
      </c>
      <c r="D799" s="189" t="str">
        <f t="shared" si="261"/>
        <v>-</v>
      </c>
      <c r="E799" s="38">
        <f t="shared" si="261"/>
        <v>0</v>
      </c>
      <c r="F799" s="104">
        <f t="shared" si="244"/>
        <v>0</v>
      </c>
      <c r="G799" s="104">
        <f t="shared" si="245"/>
        <v>0</v>
      </c>
      <c r="H799" s="104">
        <f t="shared" si="246"/>
        <v>0</v>
      </c>
      <c r="I799" s="38">
        <f>'F4.2'!V322</f>
        <v>0</v>
      </c>
      <c r="J799" s="38">
        <f>'F4.2'!AU322</f>
        <v>0</v>
      </c>
      <c r="K799" s="104"/>
      <c r="L799" s="104"/>
      <c r="M799" s="104">
        <f t="shared" si="247"/>
        <v>0</v>
      </c>
      <c r="N799" s="197">
        <f t="shared" si="248"/>
        <v>0</v>
      </c>
    </row>
    <row r="800" spans="1:14" ht="157.5" outlineLevel="1" x14ac:dyDescent="0.25">
      <c r="A800" s="485">
        <f t="shared" ref="A800:E800" si="262">A323</f>
        <v>31.8</v>
      </c>
      <c r="B800" s="421" t="str">
        <f t="shared" si="262"/>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800" s="188">
        <f t="shared" si="262"/>
        <v>0</v>
      </c>
      <c r="D800" s="189" t="str">
        <f t="shared" si="262"/>
        <v>-</v>
      </c>
      <c r="E800" s="38">
        <f t="shared" si="262"/>
        <v>0</v>
      </c>
      <c r="F800" s="104">
        <f t="shared" si="244"/>
        <v>0</v>
      </c>
      <c r="G800" s="104">
        <f t="shared" si="245"/>
        <v>0</v>
      </c>
      <c r="H800" s="104">
        <f t="shared" si="246"/>
        <v>0</v>
      </c>
      <c r="I800" s="38">
        <f>'F4.2'!V323</f>
        <v>0</v>
      </c>
      <c r="J800" s="38">
        <f>'F4.2'!AU323</f>
        <v>0</v>
      </c>
      <c r="K800" s="104"/>
      <c r="L800" s="104"/>
      <c r="M800" s="104">
        <f t="shared" si="247"/>
        <v>0</v>
      </c>
      <c r="N800" s="197">
        <f t="shared" si="248"/>
        <v>0</v>
      </c>
    </row>
    <row r="801" spans="1:14" ht="31.5" outlineLevel="1" x14ac:dyDescent="0.25">
      <c r="A801" s="369">
        <f t="shared" ref="A801:E801" si="263">A324</f>
        <v>32</v>
      </c>
      <c r="B801" s="369" t="str">
        <f t="shared" si="263"/>
        <v>DPR for Coal Handling Plant Performance Improvement Schemes -VII at 3x660MW KTPS ,Koradi.</v>
      </c>
      <c r="C801" s="188">
        <f t="shared" si="263"/>
        <v>0</v>
      </c>
      <c r="D801" s="189" t="str">
        <f t="shared" si="263"/>
        <v>-</v>
      </c>
      <c r="E801" s="38">
        <f t="shared" si="263"/>
        <v>0</v>
      </c>
      <c r="F801" s="104">
        <f t="shared" si="244"/>
        <v>0</v>
      </c>
      <c r="G801" s="104">
        <f t="shared" si="245"/>
        <v>0</v>
      </c>
      <c r="H801" s="104">
        <f t="shared" si="246"/>
        <v>0</v>
      </c>
      <c r="I801" s="38">
        <f>'F4.2'!V324</f>
        <v>0</v>
      </c>
      <c r="J801" s="38">
        <f>'F4.2'!AU324</f>
        <v>0</v>
      </c>
      <c r="K801" s="104"/>
      <c r="L801" s="104"/>
      <c r="M801" s="104">
        <f t="shared" si="247"/>
        <v>0</v>
      </c>
      <c r="N801" s="197">
        <f t="shared" si="248"/>
        <v>0</v>
      </c>
    </row>
    <row r="802" spans="1:14" ht="173.25" outlineLevel="1" x14ac:dyDescent="0.25">
      <c r="A802" s="485">
        <f t="shared" ref="A802:E802" si="264">A325</f>
        <v>32.1</v>
      </c>
      <c r="B802" s="421" t="str">
        <f t="shared" si="264"/>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802" s="188">
        <f t="shared" si="264"/>
        <v>0</v>
      </c>
      <c r="D802" s="189" t="str">
        <f t="shared" si="264"/>
        <v>-</v>
      </c>
      <c r="E802" s="38">
        <f t="shared" si="264"/>
        <v>0</v>
      </c>
      <c r="F802" s="104">
        <f t="shared" si="244"/>
        <v>0</v>
      </c>
      <c r="G802" s="104">
        <f t="shared" si="245"/>
        <v>0</v>
      </c>
      <c r="H802" s="104">
        <f t="shared" si="246"/>
        <v>0</v>
      </c>
      <c r="I802" s="38">
        <f>'F4.2'!V325</f>
        <v>0</v>
      </c>
      <c r="J802" s="38">
        <f>'F4.2'!AU325</f>
        <v>0</v>
      </c>
      <c r="K802" s="104"/>
      <c r="L802" s="104"/>
      <c r="M802" s="104">
        <f t="shared" si="247"/>
        <v>0</v>
      </c>
      <c r="N802" s="197">
        <f t="shared" si="248"/>
        <v>0</v>
      </c>
    </row>
    <row r="803" spans="1:14" ht="141.75" outlineLevel="1" x14ac:dyDescent="0.25">
      <c r="A803" s="485">
        <f t="shared" ref="A803:E803" si="265">A326</f>
        <v>32.200000000000003</v>
      </c>
      <c r="B803" s="421" t="str">
        <f t="shared" si="265"/>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803" s="188">
        <f t="shared" si="265"/>
        <v>0</v>
      </c>
      <c r="D803" s="189" t="str">
        <f t="shared" si="265"/>
        <v>-</v>
      </c>
      <c r="E803" s="38">
        <f t="shared" si="265"/>
        <v>0</v>
      </c>
      <c r="F803" s="104">
        <f t="shared" si="244"/>
        <v>0</v>
      </c>
      <c r="G803" s="104">
        <f t="shared" si="245"/>
        <v>0</v>
      </c>
      <c r="H803" s="104">
        <f t="shared" si="246"/>
        <v>0</v>
      </c>
      <c r="I803" s="38">
        <f>'F4.2'!V326</f>
        <v>0</v>
      </c>
      <c r="J803" s="38">
        <f>'F4.2'!AU326</f>
        <v>0</v>
      </c>
      <c r="K803" s="104"/>
      <c r="L803" s="104"/>
      <c r="M803" s="104">
        <f t="shared" si="247"/>
        <v>0</v>
      </c>
      <c r="N803" s="197">
        <f t="shared" si="248"/>
        <v>0</v>
      </c>
    </row>
    <row r="804" spans="1:14" ht="157.5" outlineLevel="1" x14ac:dyDescent="0.25">
      <c r="A804" s="485">
        <f t="shared" ref="A804:E804" si="266">A327</f>
        <v>32.299999999999997</v>
      </c>
      <c r="B804" s="421" t="str">
        <f t="shared" si="266"/>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804" s="188">
        <f t="shared" si="266"/>
        <v>0</v>
      </c>
      <c r="D804" s="189" t="str">
        <f t="shared" si="266"/>
        <v>-</v>
      </c>
      <c r="E804" s="38">
        <f t="shared" si="266"/>
        <v>0</v>
      </c>
      <c r="F804" s="104">
        <f t="shared" si="244"/>
        <v>0</v>
      </c>
      <c r="G804" s="104">
        <f t="shared" si="245"/>
        <v>0</v>
      </c>
      <c r="H804" s="104">
        <f t="shared" si="246"/>
        <v>0</v>
      </c>
      <c r="I804" s="38">
        <f>'F4.2'!V327</f>
        <v>0</v>
      </c>
      <c r="J804" s="38">
        <f>'F4.2'!AU327</f>
        <v>0</v>
      </c>
      <c r="K804" s="104"/>
      <c r="L804" s="104"/>
      <c r="M804" s="104">
        <f t="shared" si="247"/>
        <v>0</v>
      </c>
      <c r="N804" s="197">
        <f t="shared" si="248"/>
        <v>0</v>
      </c>
    </row>
    <row r="805" spans="1:14" ht="141.75" outlineLevel="1" x14ac:dyDescent="0.25">
      <c r="A805" s="485">
        <f t="shared" ref="A805:E805" si="267">A328</f>
        <v>32.4</v>
      </c>
      <c r="B805" s="421" t="str">
        <f t="shared" si="267"/>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805" s="188">
        <f t="shared" si="267"/>
        <v>0</v>
      </c>
      <c r="D805" s="189" t="str">
        <f t="shared" si="267"/>
        <v>-</v>
      </c>
      <c r="E805" s="38">
        <f t="shared" si="267"/>
        <v>0</v>
      </c>
      <c r="F805" s="104">
        <f t="shared" si="244"/>
        <v>0</v>
      </c>
      <c r="G805" s="104">
        <f t="shared" si="245"/>
        <v>0</v>
      </c>
      <c r="H805" s="104">
        <f t="shared" si="246"/>
        <v>0</v>
      </c>
      <c r="I805" s="38">
        <f>'F4.2'!V328</f>
        <v>0</v>
      </c>
      <c r="J805" s="38">
        <f>'F4.2'!AU328</f>
        <v>0</v>
      </c>
      <c r="K805" s="104"/>
      <c r="L805" s="104"/>
      <c r="M805" s="104">
        <f t="shared" si="247"/>
        <v>0</v>
      </c>
      <c r="N805" s="197">
        <f t="shared" si="248"/>
        <v>0</v>
      </c>
    </row>
    <row r="806" spans="1:14" ht="141.75" outlineLevel="1" x14ac:dyDescent="0.25">
      <c r="A806" s="485">
        <f t="shared" ref="A806:E806" si="268">A329</f>
        <v>32.5</v>
      </c>
      <c r="B806" s="421" t="str">
        <f t="shared" si="268"/>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806" s="188">
        <f t="shared" si="268"/>
        <v>0</v>
      </c>
      <c r="D806" s="189" t="str">
        <f t="shared" si="268"/>
        <v>-</v>
      </c>
      <c r="E806" s="38">
        <f t="shared" si="268"/>
        <v>0</v>
      </c>
      <c r="F806" s="104">
        <f t="shared" si="244"/>
        <v>0</v>
      </c>
      <c r="G806" s="104">
        <f t="shared" si="245"/>
        <v>0</v>
      </c>
      <c r="H806" s="104">
        <f t="shared" si="246"/>
        <v>0</v>
      </c>
      <c r="I806" s="38">
        <f>'F4.2'!V329</f>
        <v>0</v>
      </c>
      <c r="J806" s="38">
        <f>'F4.2'!AU329</f>
        <v>0</v>
      </c>
      <c r="K806" s="104"/>
      <c r="L806" s="104"/>
      <c r="M806" s="104">
        <f t="shared" si="247"/>
        <v>0</v>
      </c>
      <c r="N806" s="197">
        <f t="shared" si="248"/>
        <v>0</v>
      </c>
    </row>
    <row r="807" spans="1:14" ht="173.25" outlineLevel="1" x14ac:dyDescent="0.25">
      <c r="A807" s="485">
        <f t="shared" ref="A807:E807" si="269">A330</f>
        <v>32.6</v>
      </c>
      <c r="B807" s="421" t="str">
        <f t="shared" si="269"/>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807" s="188">
        <f t="shared" si="269"/>
        <v>0</v>
      </c>
      <c r="D807" s="189" t="str">
        <f t="shared" si="269"/>
        <v>-</v>
      </c>
      <c r="E807" s="38">
        <f t="shared" si="269"/>
        <v>0</v>
      </c>
      <c r="F807" s="104">
        <f t="shared" si="244"/>
        <v>0</v>
      </c>
      <c r="G807" s="104">
        <f t="shared" si="245"/>
        <v>0</v>
      </c>
      <c r="H807" s="104">
        <f t="shared" si="246"/>
        <v>0</v>
      </c>
      <c r="I807" s="38">
        <f>'F4.2'!V330</f>
        <v>0</v>
      </c>
      <c r="J807" s="38">
        <f>'F4.2'!AU330</f>
        <v>0</v>
      </c>
      <c r="K807" s="104"/>
      <c r="L807" s="104"/>
      <c r="M807" s="104">
        <f t="shared" si="247"/>
        <v>0</v>
      </c>
      <c r="N807" s="197">
        <f t="shared" si="248"/>
        <v>0</v>
      </c>
    </row>
    <row r="808" spans="1:14" ht="31.5" outlineLevel="1" x14ac:dyDescent="0.25">
      <c r="A808" s="369">
        <f t="shared" ref="A808:E808" si="270">A331</f>
        <v>33</v>
      </c>
      <c r="B808" s="369" t="str">
        <f t="shared" si="270"/>
        <v>DPR for Coal Handling Plant Performance Improvement Schemes -VIII at 3x660MW KTPS ,Koradi.</v>
      </c>
      <c r="C808" s="188">
        <f t="shared" si="270"/>
        <v>0</v>
      </c>
      <c r="D808" s="189" t="str">
        <f t="shared" si="270"/>
        <v>-</v>
      </c>
      <c r="E808" s="38">
        <f t="shared" si="270"/>
        <v>0</v>
      </c>
      <c r="F808" s="104">
        <f t="shared" si="244"/>
        <v>0</v>
      </c>
      <c r="G808" s="104">
        <f t="shared" si="245"/>
        <v>0</v>
      </c>
      <c r="H808" s="104">
        <f t="shared" si="246"/>
        <v>0</v>
      </c>
      <c r="I808" s="38">
        <f>'F4.2'!V331</f>
        <v>0</v>
      </c>
      <c r="J808" s="38">
        <f>'F4.2'!AU331</f>
        <v>0</v>
      </c>
      <c r="K808" s="104"/>
      <c r="L808" s="104"/>
      <c r="M808" s="104">
        <f t="shared" si="247"/>
        <v>0</v>
      </c>
      <c r="N808" s="197">
        <f t="shared" si="248"/>
        <v>0</v>
      </c>
    </row>
    <row r="809" spans="1:14" ht="63" outlineLevel="1" x14ac:dyDescent="0.25">
      <c r="A809" s="485">
        <f t="shared" ref="A809:E809" si="271">A332</f>
        <v>33.1</v>
      </c>
      <c r="B809" s="421" t="str">
        <f t="shared" si="271"/>
        <v xml:space="preserve">Scheme No. 1 : Performance Improvement of Unloading System Wagon Tipplers at CHP 3x660MW KTPS Koradi                                                                
  Estimated Cost : 3.6 Cr.                                                                                 
</v>
      </c>
      <c r="C809" s="188">
        <f t="shared" si="271"/>
        <v>0</v>
      </c>
      <c r="D809" s="189" t="str">
        <f t="shared" si="271"/>
        <v>-</v>
      </c>
      <c r="E809" s="38">
        <f t="shared" si="271"/>
        <v>0</v>
      </c>
      <c r="F809" s="104">
        <f t="shared" si="244"/>
        <v>0</v>
      </c>
      <c r="G809" s="104">
        <f t="shared" si="245"/>
        <v>0</v>
      </c>
      <c r="H809" s="104">
        <f t="shared" si="246"/>
        <v>0</v>
      </c>
      <c r="I809" s="38">
        <f>'F4.2'!V332</f>
        <v>0</v>
      </c>
      <c r="J809" s="38">
        <f>'F4.2'!AU332</f>
        <v>0</v>
      </c>
      <c r="K809" s="104"/>
      <c r="L809" s="104"/>
      <c r="M809" s="104">
        <f t="shared" si="247"/>
        <v>0</v>
      </c>
      <c r="N809" s="197">
        <f t="shared" si="248"/>
        <v>0</v>
      </c>
    </row>
    <row r="810" spans="1:14" ht="157.5" outlineLevel="1" x14ac:dyDescent="0.25">
      <c r="A810" s="485">
        <f t="shared" ref="A810:E810" si="272">A333</f>
        <v>33.200000000000003</v>
      </c>
      <c r="B810" s="421" t="str">
        <f t="shared" si="272"/>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810" s="188">
        <f t="shared" si="272"/>
        <v>0</v>
      </c>
      <c r="D810" s="189" t="str">
        <f t="shared" si="272"/>
        <v>-</v>
      </c>
      <c r="E810" s="38">
        <f t="shared" si="272"/>
        <v>0</v>
      </c>
      <c r="F810" s="104">
        <f t="shared" si="244"/>
        <v>0</v>
      </c>
      <c r="G810" s="104">
        <f t="shared" si="245"/>
        <v>0</v>
      </c>
      <c r="H810" s="104">
        <f t="shared" si="246"/>
        <v>0</v>
      </c>
      <c r="I810" s="38">
        <f>'F4.2'!V333</f>
        <v>0</v>
      </c>
      <c r="J810" s="38">
        <f>'F4.2'!AU333</f>
        <v>0</v>
      </c>
      <c r="K810" s="104"/>
      <c r="L810" s="104"/>
      <c r="M810" s="104">
        <f t="shared" si="247"/>
        <v>0</v>
      </c>
      <c r="N810" s="197">
        <f t="shared" si="248"/>
        <v>0</v>
      </c>
    </row>
    <row r="811" spans="1:14" ht="157.5" outlineLevel="1" x14ac:dyDescent="0.25">
      <c r="A811" s="485">
        <f t="shared" ref="A811:E811" si="273">A334</f>
        <v>33.299999999999997</v>
      </c>
      <c r="B811" s="421" t="str">
        <f t="shared" si="273"/>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811" s="188">
        <f t="shared" si="273"/>
        <v>0</v>
      </c>
      <c r="D811" s="189" t="str">
        <f t="shared" si="273"/>
        <v>-</v>
      </c>
      <c r="E811" s="38">
        <f t="shared" si="273"/>
        <v>0</v>
      </c>
      <c r="F811" s="104">
        <f t="shared" si="244"/>
        <v>0</v>
      </c>
      <c r="G811" s="104">
        <f t="shared" si="245"/>
        <v>0</v>
      </c>
      <c r="H811" s="104">
        <f t="shared" si="246"/>
        <v>0</v>
      </c>
      <c r="I811" s="38">
        <f>'F4.2'!V334</f>
        <v>0</v>
      </c>
      <c r="J811" s="38">
        <f>'F4.2'!AU334</f>
        <v>0</v>
      </c>
      <c r="K811" s="104"/>
      <c r="L811" s="104"/>
      <c r="M811" s="104">
        <f t="shared" si="247"/>
        <v>0</v>
      </c>
      <c r="N811" s="197">
        <f t="shared" si="248"/>
        <v>0</v>
      </c>
    </row>
    <row r="812" spans="1:14" ht="157.5" outlineLevel="1" x14ac:dyDescent="0.25">
      <c r="A812" s="485">
        <f t="shared" ref="A812:E812" si="274">A335</f>
        <v>33.4</v>
      </c>
      <c r="B812" s="421" t="str">
        <f t="shared" si="274"/>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812" s="188">
        <f t="shared" si="274"/>
        <v>0</v>
      </c>
      <c r="D812" s="189" t="str">
        <f t="shared" si="274"/>
        <v>-</v>
      </c>
      <c r="E812" s="38">
        <f t="shared" si="274"/>
        <v>0</v>
      </c>
      <c r="F812" s="104">
        <f t="shared" si="244"/>
        <v>0</v>
      </c>
      <c r="G812" s="104">
        <f t="shared" si="245"/>
        <v>0</v>
      </c>
      <c r="H812" s="104">
        <f t="shared" si="246"/>
        <v>0</v>
      </c>
      <c r="I812" s="38">
        <f>'F4.2'!V335</f>
        <v>0</v>
      </c>
      <c r="J812" s="38">
        <f>'F4.2'!AU335</f>
        <v>0</v>
      </c>
      <c r="K812" s="104"/>
      <c r="L812" s="104"/>
      <c r="M812" s="104">
        <f t="shared" si="247"/>
        <v>0</v>
      </c>
      <c r="N812" s="197">
        <f t="shared" si="248"/>
        <v>0</v>
      </c>
    </row>
    <row r="813" spans="1:14" ht="157.5" outlineLevel="1" x14ac:dyDescent="0.25">
      <c r="A813" s="485">
        <f t="shared" ref="A813:E813" si="275">A336</f>
        <v>33.5</v>
      </c>
      <c r="B813" s="421" t="str">
        <f t="shared" si="275"/>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813" s="188">
        <f t="shared" si="275"/>
        <v>0</v>
      </c>
      <c r="D813" s="189" t="str">
        <f t="shared" si="275"/>
        <v>-</v>
      </c>
      <c r="E813" s="38">
        <f t="shared" si="275"/>
        <v>0</v>
      </c>
      <c r="F813" s="104">
        <f t="shared" si="244"/>
        <v>0</v>
      </c>
      <c r="G813" s="104">
        <f t="shared" si="245"/>
        <v>0</v>
      </c>
      <c r="H813" s="104">
        <f t="shared" si="246"/>
        <v>0</v>
      </c>
      <c r="I813" s="38">
        <f>'F4.2'!V336</f>
        <v>0</v>
      </c>
      <c r="J813" s="38">
        <f>'F4.2'!AU336</f>
        <v>0</v>
      </c>
      <c r="K813" s="104"/>
      <c r="L813" s="104"/>
      <c r="M813" s="104">
        <f t="shared" si="247"/>
        <v>0</v>
      </c>
      <c r="N813" s="197">
        <f t="shared" si="248"/>
        <v>0</v>
      </c>
    </row>
    <row r="814" spans="1:14" ht="189" outlineLevel="1" x14ac:dyDescent="0.25">
      <c r="A814" s="485">
        <f t="shared" ref="A814:E814" si="276">A337</f>
        <v>33.6</v>
      </c>
      <c r="B814" s="421" t="str">
        <f t="shared" si="276"/>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814" s="188">
        <f t="shared" si="276"/>
        <v>0</v>
      </c>
      <c r="D814" s="189" t="str">
        <f t="shared" si="276"/>
        <v>-</v>
      </c>
      <c r="E814" s="38">
        <f t="shared" si="276"/>
        <v>0</v>
      </c>
      <c r="F814" s="104">
        <f t="shared" si="244"/>
        <v>0</v>
      </c>
      <c r="G814" s="104">
        <f t="shared" si="245"/>
        <v>0</v>
      </c>
      <c r="H814" s="104">
        <f t="shared" si="246"/>
        <v>0</v>
      </c>
      <c r="I814" s="38">
        <f>'F4.2'!V337</f>
        <v>0</v>
      </c>
      <c r="J814" s="38">
        <f>'F4.2'!AU337</f>
        <v>0</v>
      </c>
      <c r="K814" s="104"/>
      <c r="L814" s="104"/>
      <c r="M814" s="104">
        <f t="shared" si="247"/>
        <v>0</v>
      </c>
      <c r="N814" s="197">
        <f t="shared" si="248"/>
        <v>0</v>
      </c>
    </row>
    <row r="815" spans="1:14" ht="141.75" outlineLevel="1" x14ac:dyDescent="0.25">
      <c r="A815" s="485">
        <f t="shared" ref="A815:E815" si="277">A338</f>
        <v>33.700000000000003</v>
      </c>
      <c r="B815" s="421" t="str">
        <f t="shared" si="277"/>
        <v xml:space="preserve">Scheme No.  7 : Other Mislenious Schemes  at CHP 3x660MW KTPS Koradi                                                             
 A) Brief scope of work:   
Other Mislenious   works                                                                            Justification  
1. Increase in useful life of entire project/scheme/assets
2. Renovation and Modernisation for life extension of entire project.
</v>
      </c>
      <c r="C815" s="188">
        <f t="shared" si="277"/>
        <v>0</v>
      </c>
      <c r="D815" s="189" t="str">
        <f t="shared" si="277"/>
        <v>-</v>
      </c>
      <c r="E815" s="38">
        <f t="shared" si="277"/>
        <v>0</v>
      </c>
      <c r="F815" s="104">
        <f t="shared" si="244"/>
        <v>0</v>
      </c>
      <c r="G815" s="104">
        <f t="shared" si="245"/>
        <v>0</v>
      </c>
      <c r="H815" s="104">
        <f t="shared" si="246"/>
        <v>0</v>
      </c>
      <c r="I815" s="38">
        <f>'F4.2'!V338</f>
        <v>0</v>
      </c>
      <c r="J815" s="38">
        <f>'F4.2'!AU338</f>
        <v>0</v>
      </c>
      <c r="K815" s="104"/>
      <c r="L815" s="104"/>
      <c r="M815" s="104">
        <f t="shared" si="247"/>
        <v>0</v>
      </c>
      <c r="N815" s="197">
        <f t="shared" si="248"/>
        <v>0</v>
      </c>
    </row>
    <row r="816" spans="1:14" ht="157.5" outlineLevel="1" x14ac:dyDescent="0.25">
      <c r="A816" s="485">
        <f t="shared" ref="A816:E816" si="278">A339</f>
        <v>33.799999999999997</v>
      </c>
      <c r="B816" s="421" t="str">
        <f t="shared" si="278"/>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816" s="188">
        <f t="shared" si="278"/>
        <v>0</v>
      </c>
      <c r="D816" s="189" t="str">
        <f t="shared" si="278"/>
        <v>-</v>
      </c>
      <c r="E816" s="38">
        <f t="shared" si="278"/>
        <v>0</v>
      </c>
      <c r="F816" s="104">
        <f t="shared" si="244"/>
        <v>0</v>
      </c>
      <c r="G816" s="104">
        <f t="shared" si="245"/>
        <v>0</v>
      </c>
      <c r="H816" s="104">
        <f t="shared" si="246"/>
        <v>0</v>
      </c>
      <c r="I816" s="38">
        <f>'F4.2'!V339</f>
        <v>0</v>
      </c>
      <c r="J816" s="38">
        <f>'F4.2'!AU339</f>
        <v>0</v>
      </c>
      <c r="K816" s="104"/>
      <c r="L816" s="104"/>
      <c r="M816" s="104">
        <f t="shared" si="247"/>
        <v>0</v>
      </c>
      <c r="N816" s="197">
        <f t="shared" si="248"/>
        <v>0</v>
      </c>
    </row>
    <row r="817" spans="1:14" ht="141.75" outlineLevel="1" x14ac:dyDescent="0.25">
      <c r="A817" s="485">
        <f t="shared" ref="A817:E817" si="279">A340</f>
        <v>33.9</v>
      </c>
      <c r="B817" s="421" t="str">
        <f t="shared" si="279"/>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817" s="188">
        <f t="shared" si="279"/>
        <v>0</v>
      </c>
      <c r="D817" s="189" t="str">
        <f t="shared" si="279"/>
        <v>-</v>
      </c>
      <c r="E817" s="38">
        <f t="shared" si="279"/>
        <v>0</v>
      </c>
      <c r="F817" s="104">
        <f t="shared" si="244"/>
        <v>0</v>
      </c>
      <c r="G817" s="104">
        <f t="shared" si="245"/>
        <v>0</v>
      </c>
      <c r="H817" s="104">
        <f t="shared" si="246"/>
        <v>0</v>
      </c>
      <c r="I817" s="38">
        <f>'F4.2'!V340</f>
        <v>0</v>
      </c>
      <c r="J817" s="38">
        <f>'F4.2'!AU340</f>
        <v>0</v>
      </c>
      <c r="K817" s="104"/>
      <c r="L817" s="104"/>
      <c r="M817" s="104">
        <f t="shared" si="247"/>
        <v>0</v>
      </c>
      <c r="N817" s="197">
        <f t="shared" si="248"/>
        <v>0</v>
      </c>
    </row>
    <row r="818" spans="1:14" ht="31.5" outlineLevel="1" x14ac:dyDescent="0.25">
      <c r="A818" s="369">
        <f t="shared" ref="A818:E818" si="280">A341</f>
        <v>34</v>
      </c>
      <c r="B818" s="369" t="str">
        <f t="shared" si="280"/>
        <v>DPR for Coal Handling Plant Performance Improvement Schemes -IX at 3x660MW KTPS ,Koradi.</v>
      </c>
      <c r="C818" s="188">
        <f t="shared" si="280"/>
        <v>0</v>
      </c>
      <c r="D818" s="189" t="str">
        <f t="shared" si="280"/>
        <v>-</v>
      </c>
      <c r="E818" s="38">
        <f t="shared" si="280"/>
        <v>0</v>
      </c>
      <c r="F818" s="104">
        <f t="shared" si="244"/>
        <v>0</v>
      </c>
      <c r="G818" s="104">
        <f t="shared" si="245"/>
        <v>0</v>
      </c>
      <c r="H818" s="104">
        <f t="shared" si="246"/>
        <v>0</v>
      </c>
      <c r="I818" s="38">
        <f>'F4.2'!V341</f>
        <v>0</v>
      </c>
      <c r="J818" s="38">
        <f>'F4.2'!AU341</f>
        <v>0</v>
      </c>
      <c r="K818" s="104"/>
      <c r="L818" s="104"/>
      <c r="M818" s="104">
        <f t="shared" si="247"/>
        <v>0</v>
      </c>
      <c r="N818" s="197">
        <f t="shared" si="248"/>
        <v>0</v>
      </c>
    </row>
    <row r="819" spans="1:14" ht="157.5" outlineLevel="1" x14ac:dyDescent="0.25">
      <c r="A819" s="485">
        <f t="shared" ref="A819:E819" si="281">A342</f>
        <v>34.1</v>
      </c>
      <c r="B819" s="421" t="str">
        <f t="shared" si="281"/>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819" s="188">
        <f t="shared" si="281"/>
        <v>0</v>
      </c>
      <c r="D819" s="189" t="str">
        <f t="shared" si="281"/>
        <v>-</v>
      </c>
      <c r="E819" s="38">
        <f t="shared" si="281"/>
        <v>0</v>
      </c>
      <c r="F819" s="104">
        <f t="shared" si="244"/>
        <v>0</v>
      </c>
      <c r="G819" s="104">
        <f t="shared" si="245"/>
        <v>0</v>
      </c>
      <c r="H819" s="104">
        <f t="shared" si="246"/>
        <v>0</v>
      </c>
      <c r="I819" s="38">
        <f>'F4.2'!V342</f>
        <v>0</v>
      </c>
      <c r="J819" s="38">
        <f>'F4.2'!AU342</f>
        <v>0</v>
      </c>
      <c r="K819" s="104"/>
      <c r="L819" s="104"/>
      <c r="M819" s="104">
        <f t="shared" si="247"/>
        <v>0</v>
      </c>
      <c r="N819" s="197">
        <f t="shared" si="248"/>
        <v>0</v>
      </c>
    </row>
    <row r="820" spans="1:14" ht="157.5" outlineLevel="1" x14ac:dyDescent="0.25">
      <c r="A820" s="485">
        <f t="shared" ref="A820:E820" si="282">A343</f>
        <v>34.200000000000003</v>
      </c>
      <c r="B820" s="421" t="str">
        <f t="shared" si="282"/>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820" s="188">
        <f t="shared" si="282"/>
        <v>0</v>
      </c>
      <c r="D820" s="189" t="str">
        <f t="shared" si="282"/>
        <v>-</v>
      </c>
      <c r="E820" s="38">
        <f t="shared" si="282"/>
        <v>0</v>
      </c>
      <c r="F820" s="104">
        <f t="shared" si="244"/>
        <v>0</v>
      </c>
      <c r="G820" s="104">
        <f t="shared" si="245"/>
        <v>0</v>
      </c>
      <c r="H820" s="104">
        <f t="shared" si="246"/>
        <v>0</v>
      </c>
      <c r="I820" s="38">
        <f>'F4.2'!V343</f>
        <v>0</v>
      </c>
      <c r="J820" s="38">
        <f>'F4.2'!AU343</f>
        <v>0</v>
      </c>
      <c r="K820" s="104"/>
      <c r="L820" s="104"/>
      <c r="M820" s="104">
        <f t="shared" si="247"/>
        <v>0</v>
      </c>
      <c r="N820" s="197">
        <f t="shared" si="248"/>
        <v>0</v>
      </c>
    </row>
    <row r="821" spans="1:14" ht="141.75" outlineLevel="1" x14ac:dyDescent="0.25">
      <c r="A821" s="485">
        <f t="shared" ref="A821:E821" si="283">A344</f>
        <v>34.299999999999997</v>
      </c>
      <c r="B821" s="421" t="str">
        <f t="shared" si="283"/>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821" s="188">
        <f t="shared" si="283"/>
        <v>0</v>
      </c>
      <c r="D821" s="189" t="str">
        <f t="shared" si="283"/>
        <v>-</v>
      </c>
      <c r="E821" s="38">
        <f t="shared" si="283"/>
        <v>0</v>
      </c>
      <c r="F821" s="104">
        <f t="shared" si="244"/>
        <v>0</v>
      </c>
      <c r="G821" s="104">
        <f t="shared" si="245"/>
        <v>0</v>
      </c>
      <c r="H821" s="104">
        <f t="shared" si="246"/>
        <v>0</v>
      </c>
      <c r="I821" s="38">
        <f>'F4.2'!V344</f>
        <v>0</v>
      </c>
      <c r="J821" s="38">
        <f>'F4.2'!AU344</f>
        <v>0</v>
      </c>
      <c r="K821" s="104"/>
      <c r="L821" s="104"/>
      <c r="M821" s="104">
        <f t="shared" si="247"/>
        <v>0</v>
      </c>
      <c r="N821" s="197">
        <f t="shared" si="248"/>
        <v>0</v>
      </c>
    </row>
    <row r="822" spans="1:14" ht="141.75" outlineLevel="1" x14ac:dyDescent="0.25">
      <c r="A822" s="485">
        <f t="shared" ref="A822:E822" si="284">A345</f>
        <v>34.4</v>
      </c>
      <c r="B822" s="421" t="str">
        <f t="shared" si="284"/>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822" s="188">
        <f t="shared" si="284"/>
        <v>0</v>
      </c>
      <c r="D822" s="189" t="str">
        <f t="shared" si="284"/>
        <v>-</v>
      </c>
      <c r="E822" s="38">
        <f t="shared" si="284"/>
        <v>0</v>
      </c>
      <c r="F822" s="104">
        <f t="shared" si="244"/>
        <v>0</v>
      </c>
      <c r="G822" s="104">
        <f t="shared" si="245"/>
        <v>0</v>
      </c>
      <c r="H822" s="104">
        <f t="shared" si="246"/>
        <v>0</v>
      </c>
      <c r="I822" s="38">
        <f>'F4.2'!V345</f>
        <v>0</v>
      </c>
      <c r="J822" s="38">
        <f>'F4.2'!AU345</f>
        <v>0</v>
      </c>
      <c r="K822" s="104"/>
      <c r="L822" s="104"/>
      <c r="M822" s="104">
        <f t="shared" si="247"/>
        <v>0</v>
      </c>
      <c r="N822" s="197">
        <f t="shared" si="248"/>
        <v>0</v>
      </c>
    </row>
    <row r="823" spans="1:14" ht="173.25" outlineLevel="1" x14ac:dyDescent="0.25">
      <c r="A823" s="485">
        <f t="shared" ref="A823:E823" si="285">A346</f>
        <v>34.5</v>
      </c>
      <c r="B823" s="421" t="str">
        <f t="shared" si="285"/>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823" s="188">
        <f t="shared" si="285"/>
        <v>0</v>
      </c>
      <c r="D823" s="189" t="str">
        <f t="shared" si="285"/>
        <v>-</v>
      </c>
      <c r="E823" s="38">
        <f t="shared" si="285"/>
        <v>0</v>
      </c>
      <c r="F823" s="104">
        <f t="shared" si="244"/>
        <v>0</v>
      </c>
      <c r="G823" s="104">
        <f t="shared" si="245"/>
        <v>0</v>
      </c>
      <c r="H823" s="104">
        <f t="shared" si="246"/>
        <v>0</v>
      </c>
      <c r="I823" s="38">
        <f>'F4.2'!V346</f>
        <v>0</v>
      </c>
      <c r="J823" s="38">
        <f>'F4.2'!AU346</f>
        <v>0</v>
      </c>
      <c r="K823" s="104"/>
      <c r="L823" s="104"/>
      <c r="M823" s="104">
        <f t="shared" si="247"/>
        <v>0</v>
      </c>
      <c r="N823" s="197">
        <f t="shared" si="248"/>
        <v>0</v>
      </c>
    </row>
    <row r="824" spans="1:14" ht="47.25" outlineLevel="1" x14ac:dyDescent="0.25">
      <c r="A824" s="369">
        <f t="shared" ref="A824:E824" si="286">A347</f>
        <v>35</v>
      </c>
      <c r="B824" s="369" t="str">
        <f t="shared" si="286"/>
        <v>Design &amp; engineering, procurement, supply, installation &amp; commissioning of Ozone Generator system of capacity 45.0 Kg/hr for CW system</v>
      </c>
      <c r="C824" s="188">
        <f t="shared" si="286"/>
        <v>0</v>
      </c>
      <c r="D824" s="189" t="str">
        <f t="shared" si="286"/>
        <v>-</v>
      </c>
      <c r="E824" s="38">
        <f t="shared" si="286"/>
        <v>0</v>
      </c>
      <c r="F824" s="104">
        <f t="shared" si="244"/>
        <v>0</v>
      </c>
      <c r="G824" s="104">
        <f t="shared" si="245"/>
        <v>0</v>
      </c>
      <c r="H824" s="104">
        <f t="shared" si="246"/>
        <v>0</v>
      </c>
      <c r="I824" s="38">
        <f>'F4.2'!V347</f>
        <v>0</v>
      </c>
      <c r="J824" s="38">
        <f>'F4.2'!AU347</f>
        <v>0</v>
      </c>
      <c r="K824" s="104"/>
      <c r="L824" s="104"/>
      <c r="M824" s="104">
        <f t="shared" si="247"/>
        <v>0</v>
      </c>
      <c r="N824" s="197">
        <f t="shared" si="248"/>
        <v>0</v>
      </c>
    </row>
    <row r="825" spans="1:14" ht="47.25" outlineLevel="1" x14ac:dyDescent="0.25">
      <c r="A825" s="485">
        <f t="shared" ref="A825:E825" si="287">A348</f>
        <v>35.1</v>
      </c>
      <c r="B825" s="421" t="str">
        <f t="shared" si="287"/>
        <v>Scheme1:Design &amp; engineering, procurement, supply, installation &amp; commissioning of Ozone Generator system of capacity 45.0 Kg/hr for CW system</v>
      </c>
      <c r="C825" s="188">
        <f t="shared" si="287"/>
        <v>0</v>
      </c>
      <c r="D825" s="189" t="str">
        <f t="shared" si="287"/>
        <v>-</v>
      </c>
      <c r="E825" s="38">
        <f t="shared" si="287"/>
        <v>0</v>
      </c>
      <c r="F825" s="104">
        <f t="shared" si="244"/>
        <v>0</v>
      </c>
      <c r="G825" s="104">
        <f t="shared" si="245"/>
        <v>0</v>
      </c>
      <c r="H825" s="104">
        <f t="shared" si="246"/>
        <v>0</v>
      </c>
      <c r="I825" s="38">
        <f>'F4.2'!V348</f>
        <v>0</v>
      </c>
      <c r="J825" s="38">
        <f>'F4.2'!AU348</f>
        <v>0</v>
      </c>
      <c r="K825" s="104"/>
      <c r="L825" s="104"/>
      <c r="M825" s="104">
        <f t="shared" si="247"/>
        <v>0</v>
      </c>
      <c r="N825" s="197">
        <f t="shared" si="248"/>
        <v>0</v>
      </c>
    </row>
    <row r="826" spans="1:14" ht="15.75" outlineLevel="1" x14ac:dyDescent="0.25">
      <c r="A826" s="369">
        <f t="shared" ref="A826:E826" si="288">A349</f>
        <v>36</v>
      </c>
      <c r="B826" s="369" t="str">
        <f t="shared" si="288"/>
        <v>Pipeline expansion to improve dry ash evacuation system</v>
      </c>
      <c r="C826" s="188">
        <f t="shared" si="288"/>
        <v>0</v>
      </c>
      <c r="D826" s="189" t="str">
        <f t="shared" si="288"/>
        <v>-</v>
      </c>
      <c r="E826" s="38">
        <f t="shared" si="288"/>
        <v>0</v>
      </c>
      <c r="F826" s="104">
        <f t="shared" si="244"/>
        <v>0</v>
      </c>
      <c r="G826" s="104">
        <f t="shared" si="245"/>
        <v>0</v>
      </c>
      <c r="H826" s="104">
        <f t="shared" si="246"/>
        <v>0</v>
      </c>
      <c r="I826" s="38">
        <f>'F4.2'!V349</f>
        <v>0</v>
      </c>
      <c r="J826" s="38">
        <f>'F4.2'!AU349</f>
        <v>0</v>
      </c>
      <c r="K826" s="104"/>
      <c r="L826" s="104"/>
      <c r="M826" s="104">
        <f t="shared" si="247"/>
        <v>0</v>
      </c>
      <c r="N826" s="197">
        <f t="shared" si="248"/>
        <v>0</v>
      </c>
    </row>
    <row r="827" spans="1:14" ht="47.25" outlineLevel="1" x14ac:dyDescent="0.25">
      <c r="A827" s="485">
        <f t="shared" ref="A827:E827" si="289">A350</f>
        <v>36.1</v>
      </c>
      <c r="B827" s="417" t="str">
        <f t="shared" si="289"/>
        <v>Scheme1: Pipeline expansion to improve dry ash evacuation system along with target box modification and also to erect &amp; commission dry ash evacuation directly to remote silo.</v>
      </c>
      <c r="C827" s="188">
        <f t="shared" si="289"/>
        <v>0</v>
      </c>
      <c r="D827" s="189" t="str">
        <f t="shared" si="289"/>
        <v>-</v>
      </c>
      <c r="E827" s="38">
        <f t="shared" si="289"/>
        <v>0</v>
      </c>
      <c r="F827" s="104">
        <f t="shared" si="244"/>
        <v>0</v>
      </c>
      <c r="G827" s="104">
        <f t="shared" si="245"/>
        <v>0</v>
      </c>
      <c r="H827" s="104">
        <f t="shared" si="246"/>
        <v>0</v>
      </c>
      <c r="I827" s="38">
        <f>'F4.2'!V350</f>
        <v>0</v>
      </c>
      <c r="J827" s="38">
        <f>'F4.2'!AU350</f>
        <v>0</v>
      </c>
      <c r="K827" s="104"/>
      <c r="L827" s="104"/>
      <c r="M827" s="104">
        <f t="shared" si="247"/>
        <v>0</v>
      </c>
      <c r="N827" s="197">
        <f t="shared" si="248"/>
        <v>0</v>
      </c>
    </row>
    <row r="828" spans="1:14" ht="15.75" outlineLevel="1" x14ac:dyDescent="0.25">
      <c r="A828" s="369">
        <f t="shared" ref="A828:E828" si="290">A351</f>
        <v>37</v>
      </c>
      <c r="B828" s="369" t="str">
        <f t="shared" si="290"/>
        <v>Modification at intermediate silo and HCSD system</v>
      </c>
      <c r="C828" s="188">
        <f t="shared" si="290"/>
        <v>0</v>
      </c>
      <c r="D828" s="189" t="str">
        <f t="shared" si="290"/>
        <v>-</v>
      </c>
      <c r="E828" s="38">
        <f t="shared" si="290"/>
        <v>0</v>
      </c>
      <c r="F828" s="104">
        <f t="shared" si="244"/>
        <v>0</v>
      </c>
      <c r="G828" s="104">
        <f t="shared" si="245"/>
        <v>0</v>
      </c>
      <c r="H828" s="104">
        <f t="shared" si="246"/>
        <v>0</v>
      </c>
      <c r="I828" s="38">
        <f>'F4.2'!V351</f>
        <v>0</v>
      </c>
      <c r="J828" s="38">
        <f>'F4.2'!AU351</f>
        <v>0</v>
      </c>
      <c r="K828" s="104"/>
      <c r="L828" s="104"/>
      <c r="M828" s="104">
        <f t="shared" si="247"/>
        <v>0</v>
      </c>
      <c r="N828" s="197">
        <f t="shared" si="248"/>
        <v>0</v>
      </c>
    </row>
    <row r="829" spans="1:14" ht="15.75" outlineLevel="1" x14ac:dyDescent="0.25">
      <c r="A829" s="485">
        <f t="shared" ref="A829:E829" si="291">A352</f>
        <v>37.1</v>
      </c>
      <c r="B829" s="417" t="str">
        <f t="shared" si="291"/>
        <v>Scheme1: Additional charge pump.</v>
      </c>
      <c r="C829" s="188">
        <f t="shared" si="291"/>
        <v>0</v>
      </c>
      <c r="D829" s="189" t="str">
        <f t="shared" si="291"/>
        <v>-</v>
      </c>
      <c r="E829" s="38">
        <f t="shared" si="291"/>
        <v>0</v>
      </c>
      <c r="F829" s="104">
        <f t="shared" si="244"/>
        <v>0</v>
      </c>
      <c r="G829" s="104">
        <f t="shared" si="245"/>
        <v>0</v>
      </c>
      <c r="H829" s="104">
        <f t="shared" si="246"/>
        <v>0</v>
      </c>
      <c r="I829" s="38">
        <f>'F4.2'!V352</f>
        <v>0</v>
      </c>
      <c r="J829" s="38">
        <f>'F4.2'!AU352</f>
        <v>0</v>
      </c>
      <c r="K829" s="104"/>
      <c r="L829" s="104"/>
      <c r="M829" s="104">
        <f t="shared" si="247"/>
        <v>0</v>
      </c>
      <c r="N829" s="197">
        <f t="shared" si="248"/>
        <v>0</v>
      </c>
    </row>
    <row r="830" spans="1:14" ht="15.75" outlineLevel="1" x14ac:dyDescent="0.25">
      <c r="A830" s="485">
        <f t="shared" ref="A830:E830" si="292">A353</f>
        <v>37.200000000000003</v>
      </c>
      <c r="B830" s="417" t="str">
        <f t="shared" si="292"/>
        <v>Scheme 2: Supply &amp; Installation Air washery at silo top.</v>
      </c>
      <c r="C830" s="188">
        <f t="shared" si="292"/>
        <v>0</v>
      </c>
      <c r="D830" s="189" t="str">
        <f t="shared" si="292"/>
        <v>-</v>
      </c>
      <c r="E830" s="38">
        <f t="shared" si="292"/>
        <v>0</v>
      </c>
      <c r="F830" s="104">
        <f t="shared" si="244"/>
        <v>0</v>
      </c>
      <c r="G830" s="104">
        <f t="shared" si="245"/>
        <v>0</v>
      </c>
      <c r="H830" s="104">
        <f t="shared" si="246"/>
        <v>0</v>
      </c>
      <c r="I830" s="38">
        <f>'F4.2'!V353</f>
        <v>0</v>
      </c>
      <c r="J830" s="38">
        <f>'F4.2'!AU353</f>
        <v>0</v>
      </c>
      <c r="K830" s="104"/>
      <c r="L830" s="104"/>
      <c r="M830" s="104">
        <f t="shared" si="247"/>
        <v>0</v>
      </c>
      <c r="N830" s="197">
        <f t="shared" si="248"/>
        <v>0</v>
      </c>
    </row>
    <row r="831" spans="1:14" ht="15.75" outlineLevel="1" x14ac:dyDescent="0.25">
      <c r="A831" s="485">
        <f t="shared" ref="A831:E831" si="293">A354</f>
        <v>37.299999999999997</v>
      </c>
      <c r="B831" s="417" t="str">
        <f t="shared" si="293"/>
        <v>Scheme 3: Shed above silo top.</v>
      </c>
      <c r="C831" s="188">
        <f t="shared" si="293"/>
        <v>0</v>
      </c>
      <c r="D831" s="189" t="str">
        <f t="shared" si="293"/>
        <v>-</v>
      </c>
      <c r="E831" s="38">
        <f t="shared" si="293"/>
        <v>0</v>
      </c>
      <c r="F831" s="104">
        <f t="shared" si="244"/>
        <v>0</v>
      </c>
      <c r="G831" s="104">
        <f t="shared" si="245"/>
        <v>0</v>
      </c>
      <c r="H831" s="104">
        <f t="shared" si="246"/>
        <v>0</v>
      </c>
      <c r="I831" s="38">
        <f>'F4.2'!V354</f>
        <v>0</v>
      </c>
      <c r="J831" s="38">
        <f>'F4.2'!AU354</f>
        <v>0</v>
      </c>
      <c r="K831" s="104"/>
      <c r="L831" s="104"/>
      <c r="M831" s="104">
        <f t="shared" si="247"/>
        <v>0</v>
      </c>
      <c r="N831" s="197">
        <f t="shared" si="248"/>
        <v>0</v>
      </c>
    </row>
    <row r="832" spans="1:14" ht="31.5" outlineLevel="1" x14ac:dyDescent="0.25">
      <c r="A832" s="485">
        <f t="shared" ref="A832:E832" si="294">A355</f>
        <v>37.4</v>
      </c>
      <c r="B832" s="417" t="str">
        <f t="shared" si="294"/>
        <v>Scheme 4: Supply &amp; Installation Construction of platform at pipe rack up to Remote silo.</v>
      </c>
      <c r="C832" s="188">
        <f t="shared" si="294"/>
        <v>0</v>
      </c>
      <c r="D832" s="189" t="str">
        <f t="shared" si="294"/>
        <v>-</v>
      </c>
      <c r="E832" s="38">
        <f t="shared" si="294"/>
        <v>0</v>
      </c>
      <c r="F832" s="104">
        <f t="shared" si="244"/>
        <v>0</v>
      </c>
      <c r="G832" s="104">
        <f t="shared" si="245"/>
        <v>0</v>
      </c>
      <c r="H832" s="104">
        <f t="shared" si="246"/>
        <v>0</v>
      </c>
      <c r="I832" s="38">
        <f>'F4.2'!V355</f>
        <v>0</v>
      </c>
      <c r="J832" s="38">
        <f>'F4.2'!AU355</f>
        <v>0</v>
      </c>
      <c r="K832" s="104"/>
      <c r="L832" s="104"/>
      <c r="M832" s="104">
        <f t="shared" si="247"/>
        <v>0</v>
      </c>
      <c r="N832" s="197">
        <f t="shared" si="248"/>
        <v>0</v>
      </c>
    </row>
    <row r="833" spans="1:14" ht="15.75" outlineLevel="1" x14ac:dyDescent="0.25">
      <c r="A833" s="485">
        <f t="shared" ref="A833:E833" si="295">A356</f>
        <v>37.5</v>
      </c>
      <c r="B833" s="417" t="str">
        <f t="shared" si="295"/>
        <v>Scheme 5: Shifting of pipeline above pipe rack.</v>
      </c>
      <c r="C833" s="188">
        <f t="shared" si="295"/>
        <v>0</v>
      </c>
      <c r="D833" s="189" t="str">
        <f t="shared" si="295"/>
        <v>-</v>
      </c>
      <c r="E833" s="38">
        <f t="shared" si="295"/>
        <v>0</v>
      </c>
      <c r="F833" s="104">
        <f t="shared" si="244"/>
        <v>0</v>
      </c>
      <c r="G833" s="104">
        <f t="shared" si="245"/>
        <v>0</v>
      </c>
      <c r="H833" s="104">
        <f t="shared" si="246"/>
        <v>0</v>
      </c>
      <c r="I833" s="38">
        <f>'F4.2'!V356</f>
        <v>0</v>
      </c>
      <c r="J833" s="38">
        <f>'F4.2'!AU356</f>
        <v>0</v>
      </c>
      <c r="K833" s="104"/>
      <c r="L833" s="104"/>
      <c r="M833" s="104">
        <f t="shared" si="247"/>
        <v>0</v>
      </c>
      <c r="N833" s="197">
        <f t="shared" si="248"/>
        <v>0</v>
      </c>
    </row>
    <row r="834" spans="1:14" ht="15.75" outlineLevel="1" x14ac:dyDescent="0.25">
      <c r="A834" s="485">
        <f t="shared" ref="A834:E834" si="296">A357</f>
        <v>37.6</v>
      </c>
      <c r="B834" s="417" t="str">
        <f t="shared" si="296"/>
        <v>Scheme 6: Supply &amp; Installation ART sub assemblies.</v>
      </c>
      <c r="C834" s="188">
        <f t="shared" si="296"/>
        <v>0</v>
      </c>
      <c r="D834" s="189" t="str">
        <f t="shared" si="296"/>
        <v>-</v>
      </c>
      <c r="E834" s="38">
        <f t="shared" si="296"/>
        <v>0</v>
      </c>
      <c r="F834" s="104">
        <f t="shared" si="244"/>
        <v>0</v>
      </c>
      <c r="G834" s="104">
        <f t="shared" si="245"/>
        <v>0</v>
      </c>
      <c r="H834" s="104">
        <f t="shared" si="246"/>
        <v>0</v>
      </c>
      <c r="I834" s="38">
        <f>'F4.2'!V357</f>
        <v>0</v>
      </c>
      <c r="J834" s="38">
        <f>'F4.2'!AU357</f>
        <v>0</v>
      </c>
      <c r="K834" s="104"/>
      <c r="L834" s="104"/>
      <c r="M834" s="104">
        <f t="shared" si="247"/>
        <v>0</v>
      </c>
      <c r="N834" s="197">
        <f t="shared" si="248"/>
        <v>0</v>
      </c>
    </row>
    <row r="835" spans="1:14" ht="15.75" outlineLevel="1" x14ac:dyDescent="0.25">
      <c r="A835" s="369">
        <f t="shared" ref="A835:E835" si="297">A358</f>
        <v>38</v>
      </c>
      <c r="B835" s="369" t="str">
        <f t="shared" si="297"/>
        <v>ESP field strengthening at U#8</v>
      </c>
      <c r="C835" s="188">
        <f t="shared" si="297"/>
        <v>0</v>
      </c>
      <c r="D835" s="189" t="str">
        <f t="shared" si="297"/>
        <v>-</v>
      </c>
      <c r="E835" s="38">
        <f t="shared" si="297"/>
        <v>0</v>
      </c>
      <c r="F835" s="104">
        <f t="shared" si="244"/>
        <v>0</v>
      </c>
      <c r="G835" s="104">
        <f t="shared" si="245"/>
        <v>0</v>
      </c>
      <c r="H835" s="104">
        <f t="shared" si="246"/>
        <v>0</v>
      </c>
      <c r="I835" s="38">
        <f>'F4.2'!V358</f>
        <v>0</v>
      </c>
      <c r="J835" s="38">
        <f>'F4.2'!AU358</f>
        <v>0</v>
      </c>
      <c r="K835" s="104"/>
      <c r="L835" s="104"/>
      <c r="M835" s="104">
        <f t="shared" si="247"/>
        <v>0</v>
      </c>
      <c r="N835" s="197">
        <f t="shared" si="248"/>
        <v>0</v>
      </c>
    </row>
    <row r="836" spans="1:14" ht="15.75" outlineLevel="1" x14ac:dyDescent="0.25">
      <c r="A836" s="485">
        <f t="shared" ref="A836:E836" si="298">A359</f>
        <v>38.1</v>
      </c>
      <c r="B836" s="417" t="str">
        <f t="shared" si="298"/>
        <v>Scheme1: ESP field strengthening at U#8</v>
      </c>
      <c r="C836" s="188">
        <f t="shared" si="298"/>
        <v>0</v>
      </c>
      <c r="D836" s="189" t="str">
        <f t="shared" si="298"/>
        <v>-</v>
      </c>
      <c r="E836" s="38">
        <f t="shared" si="298"/>
        <v>0</v>
      </c>
      <c r="F836" s="104">
        <f t="shared" si="244"/>
        <v>0</v>
      </c>
      <c r="G836" s="104">
        <f t="shared" si="245"/>
        <v>0</v>
      </c>
      <c r="H836" s="104">
        <f t="shared" si="246"/>
        <v>0</v>
      </c>
      <c r="I836" s="38">
        <f>'F4.2'!V359</f>
        <v>0</v>
      </c>
      <c r="J836" s="38">
        <f>'F4.2'!AU359</f>
        <v>0</v>
      </c>
      <c r="K836" s="104"/>
      <c r="L836" s="104"/>
      <c r="M836" s="104">
        <f t="shared" si="247"/>
        <v>0</v>
      </c>
      <c r="N836" s="197">
        <f t="shared" si="248"/>
        <v>0</v>
      </c>
    </row>
    <row r="837" spans="1:14" ht="31.5" outlineLevel="1" x14ac:dyDescent="0.25">
      <c r="A837" s="369">
        <f t="shared" ref="A837:E837" si="299">A360</f>
        <v>39</v>
      </c>
      <c r="B837" s="369" t="str">
        <f t="shared" si="299"/>
        <v>Procurement of various pumps for AHP performance improvement</v>
      </c>
      <c r="C837" s="188">
        <f t="shared" si="299"/>
        <v>0</v>
      </c>
      <c r="D837" s="189" t="str">
        <f t="shared" si="299"/>
        <v>-</v>
      </c>
      <c r="E837" s="38">
        <f t="shared" si="299"/>
        <v>0</v>
      </c>
      <c r="F837" s="104">
        <f t="shared" si="244"/>
        <v>0</v>
      </c>
      <c r="G837" s="104">
        <f t="shared" si="245"/>
        <v>0</v>
      </c>
      <c r="H837" s="104">
        <f t="shared" si="246"/>
        <v>0</v>
      </c>
      <c r="I837" s="38">
        <f>'F4.2'!V360</f>
        <v>0</v>
      </c>
      <c r="J837" s="38">
        <f>'F4.2'!AU360</f>
        <v>0</v>
      </c>
      <c r="K837" s="104"/>
      <c r="L837" s="104"/>
      <c r="M837" s="104">
        <f t="shared" si="247"/>
        <v>0</v>
      </c>
      <c r="N837" s="197">
        <f t="shared" si="248"/>
        <v>0</v>
      </c>
    </row>
    <row r="838" spans="1:14" ht="31.5" outlineLevel="1" x14ac:dyDescent="0.25">
      <c r="A838" s="485">
        <f t="shared" ref="A838:E838" si="300">A361</f>
        <v>39.1</v>
      </c>
      <c r="B838" s="417" t="str">
        <f t="shared" si="300"/>
        <v>Scheme1: Procurement of various pumps for AHP performance improvement.</v>
      </c>
      <c r="C838" s="188">
        <f t="shared" si="300"/>
        <v>0</v>
      </c>
      <c r="D838" s="189" t="str">
        <f t="shared" si="300"/>
        <v>-</v>
      </c>
      <c r="E838" s="38">
        <f t="shared" si="300"/>
        <v>0</v>
      </c>
      <c r="F838" s="104">
        <f t="shared" si="244"/>
        <v>0</v>
      </c>
      <c r="G838" s="104">
        <f t="shared" si="245"/>
        <v>0</v>
      </c>
      <c r="H838" s="104">
        <f t="shared" si="246"/>
        <v>0</v>
      </c>
      <c r="I838" s="38">
        <f>'F4.2'!V361</f>
        <v>0</v>
      </c>
      <c r="J838" s="38">
        <f>'F4.2'!AU361</f>
        <v>0</v>
      </c>
      <c r="K838" s="104"/>
      <c r="L838" s="104"/>
      <c r="M838" s="104">
        <f t="shared" si="247"/>
        <v>0</v>
      </c>
      <c r="N838" s="197">
        <f t="shared" si="248"/>
        <v>0</v>
      </c>
    </row>
    <row r="839" spans="1:14" ht="31.5" outlineLevel="1" x14ac:dyDescent="0.25">
      <c r="A839" s="369">
        <f t="shared" ref="A839:E839" si="301">A362</f>
        <v>40</v>
      </c>
      <c r="B839" s="369" t="str">
        <f t="shared" si="301"/>
        <v>Modification in Dry Ash Evacuation System D/V Assemblies &amp; allied equipments to improve performance</v>
      </c>
      <c r="C839" s="188">
        <f t="shared" si="301"/>
        <v>0</v>
      </c>
      <c r="D839" s="189" t="str">
        <f t="shared" si="301"/>
        <v>-</v>
      </c>
      <c r="E839" s="38">
        <f t="shared" si="301"/>
        <v>0</v>
      </c>
      <c r="F839" s="104">
        <f t="shared" si="244"/>
        <v>0</v>
      </c>
      <c r="G839" s="104">
        <f t="shared" si="245"/>
        <v>0</v>
      </c>
      <c r="H839" s="104">
        <f t="shared" si="246"/>
        <v>0</v>
      </c>
      <c r="I839" s="38">
        <f>'F4.2'!V362</f>
        <v>0</v>
      </c>
      <c r="J839" s="38">
        <f>'F4.2'!AU362</f>
        <v>0</v>
      </c>
      <c r="K839" s="104"/>
      <c r="L839" s="104"/>
      <c r="M839" s="104">
        <f t="shared" si="247"/>
        <v>0</v>
      </c>
      <c r="N839" s="197">
        <f t="shared" si="248"/>
        <v>0</v>
      </c>
    </row>
    <row r="840" spans="1:14" ht="31.5" outlineLevel="1" x14ac:dyDescent="0.25">
      <c r="A840" s="485">
        <f t="shared" ref="A840:E840" si="302">A363</f>
        <v>40.1</v>
      </c>
      <c r="B840" s="417" t="str">
        <f t="shared" si="302"/>
        <v>Scheme1: Procurement of D/V Assemblies &amp; allied equipments to improve performance.</v>
      </c>
      <c r="C840" s="188">
        <f t="shared" si="302"/>
        <v>0</v>
      </c>
      <c r="D840" s="189" t="str">
        <f t="shared" si="302"/>
        <v>-</v>
      </c>
      <c r="E840" s="38">
        <f t="shared" si="302"/>
        <v>0</v>
      </c>
      <c r="F840" s="104">
        <f t="shared" si="244"/>
        <v>0</v>
      </c>
      <c r="G840" s="104">
        <f t="shared" si="245"/>
        <v>0</v>
      </c>
      <c r="H840" s="104">
        <f t="shared" si="246"/>
        <v>0</v>
      </c>
      <c r="I840" s="38">
        <f>'F4.2'!V363</f>
        <v>0</v>
      </c>
      <c r="J840" s="38">
        <f>'F4.2'!AU363</f>
        <v>0</v>
      </c>
      <c r="K840" s="104"/>
      <c r="L840" s="104"/>
      <c r="M840" s="104">
        <f t="shared" si="247"/>
        <v>0</v>
      </c>
      <c r="N840" s="197">
        <f t="shared" si="248"/>
        <v>0</v>
      </c>
    </row>
    <row r="841" spans="1:14" ht="31.5" outlineLevel="1" x14ac:dyDescent="0.25">
      <c r="A841" s="369">
        <f t="shared" ref="A841:E841" si="303">A364</f>
        <v>41</v>
      </c>
      <c r="B841" s="369" t="str">
        <f t="shared" si="303"/>
        <v>Additional IAC house for Intermediate silo and Remote silo along with erection of S.S. Pipeline</v>
      </c>
      <c r="C841" s="188">
        <f t="shared" si="303"/>
        <v>0</v>
      </c>
      <c r="D841" s="189" t="str">
        <f t="shared" si="303"/>
        <v>-</v>
      </c>
      <c r="E841" s="38">
        <f t="shared" si="303"/>
        <v>0</v>
      </c>
      <c r="F841" s="104">
        <f t="shared" si="244"/>
        <v>0</v>
      </c>
      <c r="G841" s="104">
        <f t="shared" si="245"/>
        <v>0</v>
      </c>
      <c r="H841" s="104">
        <f t="shared" si="246"/>
        <v>0</v>
      </c>
      <c r="I841" s="38">
        <f>'F4.2'!V364</f>
        <v>0</v>
      </c>
      <c r="J841" s="38">
        <f>'F4.2'!AU364</f>
        <v>0</v>
      </c>
      <c r="K841" s="104"/>
      <c r="L841" s="104"/>
      <c r="M841" s="104">
        <f t="shared" si="247"/>
        <v>0</v>
      </c>
      <c r="N841" s="197">
        <f t="shared" si="248"/>
        <v>0</v>
      </c>
    </row>
    <row r="842" spans="1:14" ht="47.25" outlineLevel="1" x14ac:dyDescent="0.25">
      <c r="A842" s="485">
        <f t="shared" ref="A842:E842" si="304">A365</f>
        <v>41.1</v>
      </c>
      <c r="B842" s="417" t="str">
        <f t="shared" si="304"/>
        <v>Scheme1: Supply &amp; Installation Additional IAC house for Intermediate silo and Remote silo along with erection of S.S. Pipeline</v>
      </c>
      <c r="C842" s="188">
        <f t="shared" si="304"/>
        <v>0</v>
      </c>
      <c r="D842" s="189" t="str">
        <f t="shared" si="304"/>
        <v>-</v>
      </c>
      <c r="E842" s="38">
        <f t="shared" si="304"/>
        <v>0</v>
      </c>
      <c r="F842" s="104">
        <f t="shared" si="244"/>
        <v>0</v>
      </c>
      <c r="G842" s="104">
        <f t="shared" si="245"/>
        <v>0</v>
      </c>
      <c r="H842" s="104">
        <f t="shared" si="246"/>
        <v>0</v>
      </c>
      <c r="I842" s="38">
        <f>'F4.2'!V365</f>
        <v>0</v>
      </c>
      <c r="J842" s="38">
        <f>'F4.2'!AU365</f>
        <v>0</v>
      </c>
      <c r="K842" s="104"/>
      <c r="L842" s="104"/>
      <c r="M842" s="104">
        <f t="shared" si="247"/>
        <v>0</v>
      </c>
      <c r="N842" s="197">
        <f t="shared" si="248"/>
        <v>0</v>
      </c>
    </row>
    <row r="843" spans="1:14" ht="31.5" outlineLevel="1" x14ac:dyDescent="0.25">
      <c r="A843" s="369">
        <f t="shared" ref="A843:E843" si="305">A366</f>
        <v>42</v>
      </c>
      <c r="B843" s="369" t="str">
        <f t="shared" si="305"/>
        <v>Waste water system modification to have zero water discharge</v>
      </c>
      <c r="C843" s="188">
        <f t="shared" si="305"/>
        <v>0</v>
      </c>
      <c r="D843" s="189" t="str">
        <f t="shared" si="305"/>
        <v>-</v>
      </c>
      <c r="E843" s="38">
        <f t="shared" si="305"/>
        <v>0</v>
      </c>
      <c r="F843" s="104">
        <f t="shared" si="244"/>
        <v>0</v>
      </c>
      <c r="G843" s="104">
        <f t="shared" si="245"/>
        <v>0</v>
      </c>
      <c r="H843" s="104">
        <f t="shared" si="246"/>
        <v>0</v>
      </c>
      <c r="I843" s="38">
        <f>'F4.2'!V366</f>
        <v>0</v>
      </c>
      <c r="J843" s="38">
        <f>'F4.2'!AU366</f>
        <v>0</v>
      </c>
      <c r="K843" s="104"/>
      <c r="L843" s="104"/>
      <c r="M843" s="104">
        <f t="shared" si="247"/>
        <v>0</v>
      </c>
      <c r="N843" s="197">
        <f t="shared" si="248"/>
        <v>0</v>
      </c>
    </row>
    <row r="844" spans="1:14" ht="63" outlineLevel="1" x14ac:dyDescent="0.25">
      <c r="A844" s="485">
        <f t="shared" ref="A844:E844" si="306">A367</f>
        <v>42.1</v>
      </c>
      <c r="B844" s="417" t="str">
        <f t="shared" si="306"/>
        <v>Scheme1: Waste water system modification to have zero water discharge at 3x660MW, KTPS, Koradi along with Pump Procurement along with arrangement of sludge discharge at ESP water Washing system.</v>
      </c>
      <c r="C844" s="188">
        <f t="shared" si="306"/>
        <v>0</v>
      </c>
      <c r="D844" s="189" t="str">
        <f t="shared" si="306"/>
        <v>-</v>
      </c>
      <c r="E844" s="38">
        <f t="shared" si="306"/>
        <v>0</v>
      </c>
      <c r="F844" s="104">
        <f t="shared" si="244"/>
        <v>0</v>
      </c>
      <c r="G844" s="104">
        <f t="shared" si="245"/>
        <v>0</v>
      </c>
      <c r="H844" s="104">
        <f t="shared" si="246"/>
        <v>0</v>
      </c>
      <c r="I844" s="38">
        <f>'F4.2'!V367</f>
        <v>0</v>
      </c>
      <c r="J844" s="38">
        <f>'F4.2'!AU367</f>
        <v>0</v>
      </c>
      <c r="K844" s="104"/>
      <c r="L844" s="104"/>
      <c r="M844" s="104">
        <f t="shared" si="247"/>
        <v>0</v>
      </c>
      <c r="N844" s="197">
        <f t="shared" si="248"/>
        <v>0</v>
      </c>
    </row>
    <row r="845" spans="1:14" ht="15.75" outlineLevel="1" x14ac:dyDescent="0.25">
      <c r="A845" s="369">
        <f t="shared" ref="A845:E845" si="307">A368</f>
        <v>43</v>
      </c>
      <c r="B845" s="369" t="str">
        <f t="shared" si="307"/>
        <v>ESP field strengthening at U#9</v>
      </c>
      <c r="C845" s="188">
        <f t="shared" si="307"/>
        <v>0</v>
      </c>
      <c r="D845" s="189" t="str">
        <f t="shared" si="307"/>
        <v>-</v>
      </c>
      <c r="E845" s="38">
        <f t="shared" si="307"/>
        <v>0</v>
      </c>
      <c r="F845" s="104">
        <f t="shared" si="244"/>
        <v>0</v>
      </c>
      <c r="G845" s="104">
        <f t="shared" si="245"/>
        <v>0</v>
      </c>
      <c r="H845" s="104">
        <f t="shared" si="246"/>
        <v>0</v>
      </c>
      <c r="I845" s="38">
        <f>'F4.2'!V368</f>
        <v>0</v>
      </c>
      <c r="J845" s="38">
        <f>'F4.2'!AU368</f>
        <v>0</v>
      </c>
      <c r="K845" s="104"/>
      <c r="L845" s="104"/>
      <c r="M845" s="104">
        <f t="shared" si="247"/>
        <v>0</v>
      </c>
      <c r="N845" s="197">
        <f t="shared" si="248"/>
        <v>0</v>
      </c>
    </row>
    <row r="846" spans="1:14" ht="15.75" outlineLevel="1" x14ac:dyDescent="0.25">
      <c r="A846" s="485">
        <f t="shared" ref="A846:E846" si="308">A369</f>
        <v>43.1</v>
      </c>
      <c r="B846" s="417" t="str">
        <f t="shared" si="308"/>
        <v>Scheme1: ESP field strengthening at U#9</v>
      </c>
      <c r="C846" s="188">
        <f t="shared" si="308"/>
        <v>0</v>
      </c>
      <c r="D846" s="189" t="str">
        <f t="shared" si="308"/>
        <v>-</v>
      </c>
      <c r="E846" s="38">
        <f t="shared" si="308"/>
        <v>0</v>
      </c>
      <c r="F846" s="104">
        <f t="shared" si="244"/>
        <v>0</v>
      </c>
      <c r="G846" s="104">
        <f t="shared" si="245"/>
        <v>0</v>
      </c>
      <c r="H846" s="104">
        <f t="shared" si="246"/>
        <v>0</v>
      </c>
      <c r="I846" s="38">
        <f>'F4.2'!V369</f>
        <v>0</v>
      </c>
      <c r="J846" s="38">
        <f>'F4.2'!AU369</f>
        <v>0</v>
      </c>
      <c r="K846" s="104"/>
      <c r="L846" s="104"/>
      <c r="M846" s="104">
        <f t="shared" si="247"/>
        <v>0</v>
      </c>
      <c r="N846" s="197">
        <f t="shared" si="248"/>
        <v>0</v>
      </c>
    </row>
    <row r="847" spans="1:14" ht="31.5" outlineLevel="1" x14ac:dyDescent="0.25">
      <c r="A847" s="369">
        <f t="shared" ref="A847:E847" si="309">A370</f>
        <v>44</v>
      </c>
      <c r="B847" s="369" t="str">
        <f t="shared" si="309"/>
        <v>Procurement of HCSD GEHO Pump (TZPM-400) critical items sub-assemblies</v>
      </c>
      <c r="C847" s="188">
        <f t="shared" si="309"/>
        <v>0</v>
      </c>
      <c r="D847" s="189" t="str">
        <f t="shared" si="309"/>
        <v>-</v>
      </c>
      <c r="E847" s="38">
        <f t="shared" si="309"/>
        <v>0</v>
      </c>
      <c r="F847" s="104">
        <f t="shared" si="244"/>
        <v>0</v>
      </c>
      <c r="G847" s="104">
        <f t="shared" si="245"/>
        <v>0</v>
      </c>
      <c r="H847" s="104">
        <f t="shared" si="246"/>
        <v>0</v>
      </c>
      <c r="I847" s="38">
        <f>'F4.2'!V370</f>
        <v>0</v>
      </c>
      <c r="J847" s="38">
        <f>'F4.2'!AU370</f>
        <v>0</v>
      </c>
      <c r="K847" s="104"/>
      <c r="L847" s="104"/>
      <c r="M847" s="104">
        <f t="shared" si="247"/>
        <v>0</v>
      </c>
      <c r="N847" s="197">
        <f t="shared" si="248"/>
        <v>0</v>
      </c>
    </row>
    <row r="848" spans="1:14" ht="31.5" outlineLevel="1" x14ac:dyDescent="0.25">
      <c r="A848" s="485">
        <f t="shared" ref="A848:E848" si="310">A371</f>
        <v>44.1</v>
      </c>
      <c r="B848" s="421" t="str">
        <f t="shared" si="310"/>
        <v>Scheme1: Procurement of HCSD GEHO Pump TZPM-400) critical items sub-assemblies.</v>
      </c>
      <c r="C848" s="188">
        <f t="shared" si="310"/>
        <v>0</v>
      </c>
      <c r="D848" s="189" t="str">
        <f t="shared" si="310"/>
        <v>-</v>
      </c>
      <c r="E848" s="38">
        <f t="shared" si="310"/>
        <v>0</v>
      </c>
      <c r="F848" s="104">
        <f t="shared" si="244"/>
        <v>0</v>
      </c>
      <c r="G848" s="104">
        <f t="shared" si="245"/>
        <v>0</v>
      </c>
      <c r="H848" s="104">
        <f t="shared" si="246"/>
        <v>0</v>
      </c>
      <c r="I848" s="38">
        <f>'F4.2'!V371</f>
        <v>0</v>
      </c>
      <c r="J848" s="38">
        <f>'F4.2'!AU371</f>
        <v>0</v>
      </c>
      <c r="K848" s="104"/>
      <c r="L848" s="104"/>
      <c r="M848" s="104">
        <f t="shared" si="247"/>
        <v>0</v>
      </c>
      <c r="N848" s="197">
        <f t="shared" si="248"/>
        <v>0</v>
      </c>
    </row>
    <row r="849" spans="1:14" ht="31.5" outlineLevel="1" x14ac:dyDescent="0.25">
      <c r="A849" s="369">
        <f t="shared" ref="A849:E849" si="311">A372</f>
        <v>45</v>
      </c>
      <c r="B849" s="369" t="str">
        <f t="shared" si="311"/>
        <v>MSERW Pipes &amp; Seamless Pipes replacement to improve ash conveying &amp; its disposal-1</v>
      </c>
      <c r="C849" s="188">
        <f t="shared" si="311"/>
        <v>0</v>
      </c>
      <c r="D849" s="189" t="str">
        <f t="shared" si="311"/>
        <v>-</v>
      </c>
      <c r="E849" s="38">
        <f t="shared" si="311"/>
        <v>0</v>
      </c>
      <c r="F849" s="104">
        <f t="shared" si="244"/>
        <v>0</v>
      </c>
      <c r="G849" s="104">
        <f t="shared" si="245"/>
        <v>0</v>
      </c>
      <c r="H849" s="104">
        <f t="shared" si="246"/>
        <v>0</v>
      </c>
      <c r="I849" s="38">
        <f>'F4.2'!V372</f>
        <v>0</v>
      </c>
      <c r="J849" s="38">
        <f>'F4.2'!AU372</f>
        <v>0</v>
      </c>
      <c r="K849" s="104"/>
      <c r="L849" s="104"/>
      <c r="M849" s="104">
        <f t="shared" si="247"/>
        <v>0</v>
      </c>
      <c r="N849" s="197">
        <f t="shared" si="248"/>
        <v>0</v>
      </c>
    </row>
    <row r="850" spans="1:14" ht="63" outlineLevel="1" x14ac:dyDescent="0.25">
      <c r="A850" s="485">
        <f t="shared" ref="A850:E850" si="312">A373</f>
        <v>45.1</v>
      </c>
      <c r="B850" s="417" t="str">
        <f t="shared" si="312"/>
        <v>Scheme1: Supply &amp; Work of Replacement of MSERW Pipes &amp; Seamless Pipes in Bottom ash/Coarse ash evacuation &amp; Ash Slurry Disposal Pipelines, Dry ash conveying system in phase manner to improve the ash evacuation performance.</v>
      </c>
      <c r="C850" s="188">
        <f t="shared" si="312"/>
        <v>0</v>
      </c>
      <c r="D850" s="189" t="str">
        <f t="shared" si="312"/>
        <v>-</v>
      </c>
      <c r="E850" s="38">
        <f t="shared" si="312"/>
        <v>0</v>
      </c>
      <c r="F850" s="104">
        <f t="shared" ref="F850:F913" si="313">F373+I373</f>
        <v>0</v>
      </c>
      <c r="G850" s="104">
        <f t="shared" ref="G850:G913" si="314">G373+M373</f>
        <v>0</v>
      </c>
      <c r="H850" s="104">
        <f t="shared" ref="H850:H913" si="315">F850-G850</f>
        <v>0</v>
      </c>
      <c r="I850" s="38">
        <f>'F4.2'!V373</f>
        <v>0</v>
      </c>
      <c r="J850" s="38">
        <f>'F4.2'!AU373</f>
        <v>0</v>
      </c>
      <c r="K850" s="104"/>
      <c r="L850" s="104"/>
      <c r="M850" s="104">
        <f t="shared" ref="M850:M913" si="316">SUM(J850:L850)</f>
        <v>0</v>
      </c>
      <c r="N850" s="197">
        <f t="shared" ref="N850:N913" si="317">H850+I850-M850</f>
        <v>0</v>
      </c>
    </row>
    <row r="851" spans="1:14" ht="15.75" outlineLevel="1" x14ac:dyDescent="0.25">
      <c r="A851" s="369">
        <f t="shared" ref="A851:E851" si="318">A374</f>
        <v>46</v>
      </c>
      <c r="B851" s="369" t="str">
        <f t="shared" si="318"/>
        <v>Improvement in Ash Water Recovery System</v>
      </c>
      <c r="C851" s="188">
        <f t="shared" si="318"/>
        <v>0</v>
      </c>
      <c r="D851" s="189" t="str">
        <f t="shared" si="318"/>
        <v>-</v>
      </c>
      <c r="E851" s="38">
        <f t="shared" si="318"/>
        <v>0</v>
      </c>
      <c r="F851" s="104">
        <f t="shared" si="313"/>
        <v>0</v>
      </c>
      <c r="G851" s="104">
        <f t="shared" si="314"/>
        <v>0</v>
      </c>
      <c r="H851" s="104">
        <f t="shared" si="315"/>
        <v>0</v>
      </c>
      <c r="I851" s="38">
        <f>'F4.2'!V374</f>
        <v>0</v>
      </c>
      <c r="J851" s="38">
        <f>'F4.2'!AU374</f>
        <v>0</v>
      </c>
      <c r="K851" s="104"/>
      <c r="L851" s="104"/>
      <c r="M851" s="104">
        <f t="shared" si="316"/>
        <v>0</v>
      </c>
      <c r="N851" s="197">
        <f t="shared" si="317"/>
        <v>0</v>
      </c>
    </row>
    <row r="852" spans="1:14" ht="31.5" outlineLevel="1" x14ac:dyDescent="0.25">
      <c r="A852" s="485">
        <f t="shared" ref="A852:E852" si="319">A375</f>
        <v>46.1</v>
      </c>
      <c r="B852" s="417" t="str">
        <f t="shared" si="319"/>
        <v>Scheme1: Supply &amp; Installation of Pumps along with Pipeline for Improvement in Ash Water Recovery System.</v>
      </c>
      <c r="C852" s="188">
        <f t="shared" si="319"/>
        <v>0</v>
      </c>
      <c r="D852" s="189" t="str">
        <f t="shared" si="319"/>
        <v>-</v>
      </c>
      <c r="E852" s="38">
        <f t="shared" si="319"/>
        <v>0</v>
      </c>
      <c r="F852" s="104">
        <f t="shared" si="313"/>
        <v>0</v>
      </c>
      <c r="G852" s="104">
        <f t="shared" si="314"/>
        <v>0</v>
      </c>
      <c r="H852" s="104">
        <f t="shared" si="315"/>
        <v>0</v>
      </c>
      <c r="I852" s="38">
        <f>'F4.2'!V375</f>
        <v>0</v>
      </c>
      <c r="J852" s="38">
        <f>'F4.2'!AU375</f>
        <v>0</v>
      </c>
      <c r="K852" s="104"/>
      <c r="L852" s="104"/>
      <c r="M852" s="104">
        <f t="shared" si="316"/>
        <v>0</v>
      </c>
      <c r="N852" s="197">
        <f t="shared" si="317"/>
        <v>0</v>
      </c>
    </row>
    <row r="853" spans="1:14" ht="31.5" outlineLevel="1" x14ac:dyDescent="0.25">
      <c r="A853" s="369">
        <f t="shared" ref="A853:E853" si="320">A376</f>
        <v>47</v>
      </c>
      <c r="B853" s="369" t="str">
        <f t="shared" si="320"/>
        <v>Replacement of Instrument air pipeline from M.S. to S.S for AHP main plant</v>
      </c>
      <c r="C853" s="188">
        <f t="shared" si="320"/>
        <v>0</v>
      </c>
      <c r="D853" s="189" t="str">
        <f t="shared" si="320"/>
        <v>-</v>
      </c>
      <c r="E853" s="38">
        <f t="shared" si="320"/>
        <v>0</v>
      </c>
      <c r="F853" s="104">
        <f t="shared" si="313"/>
        <v>0</v>
      </c>
      <c r="G853" s="104">
        <f t="shared" si="314"/>
        <v>0</v>
      </c>
      <c r="H853" s="104">
        <f t="shared" si="315"/>
        <v>0</v>
      </c>
      <c r="I853" s="38">
        <f>'F4.2'!V376</f>
        <v>0</v>
      </c>
      <c r="J853" s="38">
        <f>'F4.2'!AU376</f>
        <v>0</v>
      </c>
      <c r="K853" s="104"/>
      <c r="L853" s="104"/>
      <c r="M853" s="104">
        <f t="shared" si="316"/>
        <v>0</v>
      </c>
      <c r="N853" s="197">
        <f t="shared" si="317"/>
        <v>0</v>
      </c>
    </row>
    <row r="854" spans="1:14" ht="31.5" outlineLevel="1" x14ac:dyDescent="0.25">
      <c r="A854" s="485">
        <f t="shared" ref="A854:E854" si="321">A377</f>
        <v>47.1</v>
      </c>
      <c r="B854" s="417" t="str">
        <f t="shared" si="321"/>
        <v>Scheme1: Replacement of Instrument air pipeline from M.S. to S.S for AHP main plant</v>
      </c>
      <c r="C854" s="188">
        <f t="shared" si="321"/>
        <v>0</v>
      </c>
      <c r="D854" s="189" t="str">
        <f t="shared" si="321"/>
        <v>-</v>
      </c>
      <c r="E854" s="38">
        <f t="shared" si="321"/>
        <v>0</v>
      </c>
      <c r="F854" s="104">
        <f t="shared" si="313"/>
        <v>0</v>
      </c>
      <c r="G854" s="104">
        <f t="shared" si="314"/>
        <v>0</v>
      </c>
      <c r="H854" s="104">
        <f t="shared" si="315"/>
        <v>0</v>
      </c>
      <c r="I854" s="38">
        <f>'F4.2'!V377</f>
        <v>0</v>
      </c>
      <c r="J854" s="38">
        <f>'F4.2'!AU377</f>
        <v>0</v>
      </c>
      <c r="K854" s="104"/>
      <c r="L854" s="104"/>
      <c r="M854" s="104">
        <f t="shared" si="316"/>
        <v>0</v>
      </c>
      <c r="N854" s="197">
        <f t="shared" si="317"/>
        <v>0</v>
      </c>
    </row>
    <row r="855" spans="1:14" ht="31.5" outlineLevel="1" x14ac:dyDescent="0.25">
      <c r="A855" s="369">
        <f t="shared" ref="A855:E855" si="322">A378</f>
        <v>48</v>
      </c>
      <c r="B855" s="369" t="str">
        <f t="shared" si="322"/>
        <v>Modification of sludge pumps and its pipeline with pumps of higher capacity and discharge line of higher capacity.</v>
      </c>
      <c r="C855" s="188">
        <f t="shared" si="322"/>
        <v>0</v>
      </c>
      <c r="D855" s="189" t="str">
        <f t="shared" si="322"/>
        <v>-</v>
      </c>
      <c r="E855" s="38">
        <f t="shared" si="322"/>
        <v>0</v>
      </c>
      <c r="F855" s="104">
        <f t="shared" si="313"/>
        <v>0</v>
      </c>
      <c r="G855" s="104">
        <f t="shared" si="314"/>
        <v>0</v>
      </c>
      <c r="H855" s="104">
        <f t="shared" si="315"/>
        <v>0</v>
      </c>
      <c r="I855" s="38">
        <f>'F4.2'!V378</f>
        <v>0</v>
      </c>
      <c r="J855" s="38">
        <f>'F4.2'!AU378</f>
        <v>0</v>
      </c>
      <c r="K855" s="104"/>
      <c r="L855" s="104"/>
      <c r="M855" s="104">
        <f t="shared" si="316"/>
        <v>0</v>
      </c>
      <c r="N855" s="197">
        <f t="shared" si="317"/>
        <v>0</v>
      </c>
    </row>
    <row r="856" spans="1:14" ht="47.25" outlineLevel="1" x14ac:dyDescent="0.25">
      <c r="A856" s="485">
        <f t="shared" ref="A856:E856" si="323">A379</f>
        <v>48.1</v>
      </c>
      <c r="B856" s="417" t="str">
        <f t="shared" si="323"/>
        <v>Scheme1: Modification of sludge pumps and its pipeline with pumps of higher capacity and discharge line of higher capacity.</v>
      </c>
      <c r="C856" s="188">
        <f t="shared" si="323"/>
        <v>0</v>
      </c>
      <c r="D856" s="189" t="str">
        <f t="shared" si="323"/>
        <v>-</v>
      </c>
      <c r="E856" s="38">
        <f t="shared" si="323"/>
        <v>0</v>
      </c>
      <c r="F856" s="104">
        <f t="shared" si="313"/>
        <v>0</v>
      </c>
      <c r="G856" s="104">
        <f t="shared" si="314"/>
        <v>0</v>
      </c>
      <c r="H856" s="104">
        <f t="shared" si="315"/>
        <v>0</v>
      </c>
      <c r="I856" s="38">
        <f>'F4.2'!V379</f>
        <v>0</v>
      </c>
      <c r="J856" s="38">
        <f>'F4.2'!AU379</f>
        <v>0</v>
      </c>
      <c r="K856" s="104"/>
      <c r="L856" s="104"/>
      <c r="M856" s="104">
        <f t="shared" si="316"/>
        <v>0</v>
      </c>
      <c r="N856" s="197">
        <f t="shared" si="317"/>
        <v>0</v>
      </c>
    </row>
    <row r="857" spans="1:14" ht="15.75" outlineLevel="1" x14ac:dyDescent="0.25">
      <c r="A857" s="369">
        <f t="shared" ref="A857:E857" si="324">A380</f>
        <v>49</v>
      </c>
      <c r="B857" s="369" t="str">
        <f t="shared" si="324"/>
        <v>ESP field strengthening at U#10</v>
      </c>
      <c r="C857" s="188">
        <f t="shared" si="324"/>
        <v>0</v>
      </c>
      <c r="D857" s="189" t="str">
        <f t="shared" si="324"/>
        <v>-</v>
      </c>
      <c r="E857" s="38">
        <f t="shared" si="324"/>
        <v>0</v>
      </c>
      <c r="F857" s="104">
        <f t="shared" si="313"/>
        <v>0</v>
      </c>
      <c r="G857" s="104">
        <f t="shared" si="314"/>
        <v>0</v>
      </c>
      <c r="H857" s="104">
        <f t="shared" si="315"/>
        <v>0</v>
      </c>
      <c r="I857" s="38">
        <f>'F4.2'!V380</f>
        <v>0</v>
      </c>
      <c r="J857" s="38">
        <f>'F4.2'!AU380</f>
        <v>0</v>
      </c>
      <c r="K857" s="104"/>
      <c r="L857" s="104"/>
      <c r="M857" s="104">
        <f t="shared" si="316"/>
        <v>0</v>
      </c>
      <c r="N857" s="197">
        <f t="shared" si="317"/>
        <v>0</v>
      </c>
    </row>
    <row r="858" spans="1:14" ht="15.75" outlineLevel="1" x14ac:dyDescent="0.25">
      <c r="A858" s="485">
        <f t="shared" ref="A858:E858" si="325">A381</f>
        <v>49.1</v>
      </c>
      <c r="B858" s="417" t="str">
        <f t="shared" si="325"/>
        <v>Scheme1: ESP field strengthening at U#10</v>
      </c>
      <c r="C858" s="188">
        <f t="shared" si="325"/>
        <v>0</v>
      </c>
      <c r="D858" s="189" t="str">
        <f t="shared" si="325"/>
        <v>-</v>
      </c>
      <c r="E858" s="38">
        <f t="shared" si="325"/>
        <v>0</v>
      </c>
      <c r="F858" s="104">
        <f t="shared" si="313"/>
        <v>0</v>
      </c>
      <c r="G858" s="104">
        <f t="shared" si="314"/>
        <v>0</v>
      </c>
      <c r="H858" s="104">
        <f t="shared" si="315"/>
        <v>0</v>
      </c>
      <c r="I858" s="38">
        <f>'F4.2'!V381</f>
        <v>0</v>
      </c>
      <c r="J858" s="38">
        <f>'F4.2'!AU381</f>
        <v>0</v>
      </c>
      <c r="K858" s="104"/>
      <c r="L858" s="104"/>
      <c r="M858" s="104">
        <f t="shared" si="316"/>
        <v>0</v>
      </c>
      <c r="N858" s="197">
        <f t="shared" si="317"/>
        <v>0</v>
      </c>
    </row>
    <row r="859" spans="1:14" ht="31.5" outlineLevel="1" x14ac:dyDescent="0.25">
      <c r="A859" s="369">
        <f t="shared" ref="A859:E859" si="326">A382</f>
        <v>50</v>
      </c>
      <c r="B859" s="369" t="str">
        <f t="shared" si="326"/>
        <v>MSERW Pipes &amp; Seamless Pipes replacement to improve ash conveying &amp; its disposal-2</v>
      </c>
      <c r="C859" s="188">
        <f t="shared" si="326"/>
        <v>0</v>
      </c>
      <c r="D859" s="189" t="str">
        <f t="shared" si="326"/>
        <v>-</v>
      </c>
      <c r="E859" s="38">
        <f t="shared" si="326"/>
        <v>0</v>
      </c>
      <c r="F859" s="104">
        <f t="shared" si="313"/>
        <v>0</v>
      </c>
      <c r="G859" s="104">
        <f t="shared" si="314"/>
        <v>0</v>
      </c>
      <c r="H859" s="104">
        <f t="shared" si="315"/>
        <v>0</v>
      </c>
      <c r="I859" s="38">
        <f>'F4.2'!V382</f>
        <v>0</v>
      </c>
      <c r="J859" s="38">
        <f>'F4.2'!AU382</f>
        <v>0</v>
      </c>
      <c r="K859" s="104"/>
      <c r="L859" s="104"/>
      <c r="M859" s="104">
        <f t="shared" si="316"/>
        <v>0</v>
      </c>
      <c r="N859" s="197">
        <f t="shared" si="317"/>
        <v>0</v>
      </c>
    </row>
    <row r="860" spans="1:14" ht="63" outlineLevel="1" x14ac:dyDescent="0.25">
      <c r="A860" s="485">
        <f t="shared" ref="A860:E860" si="327">A383</f>
        <v>50.1</v>
      </c>
      <c r="B860" s="388" t="str">
        <f t="shared" si="327"/>
        <v>Scheme1: Supply &amp; Work of Replacement of MSERW Pipes &amp; Seamless Pipes in Bottom ash/Coarse ash evacuation &amp; Ash Slurry Disposal Pipelines, Dry ash conveying system in phase manner to improve the ash evacuation performance.</v>
      </c>
      <c r="C860" s="188">
        <f t="shared" si="327"/>
        <v>0</v>
      </c>
      <c r="D860" s="189" t="str">
        <f t="shared" si="327"/>
        <v>-</v>
      </c>
      <c r="E860" s="38">
        <f t="shared" si="327"/>
        <v>0</v>
      </c>
      <c r="F860" s="104">
        <f t="shared" si="313"/>
        <v>0</v>
      </c>
      <c r="G860" s="104">
        <f t="shared" si="314"/>
        <v>0</v>
      </c>
      <c r="H860" s="104">
        <f t="shared" si="315"/>
        <v>0</v>
      </c>
      <c r="I860" s="38">
        <f>'F4.2'!V383</f>
        <v>0</v>
      </c>
      <c r="J860" s="38">
        <f>'F4.2'!AU383</f>
        <v>0</v>
      </c>
      <c r="K860" s="104"/>
      <c r="L860" s="104"/>
      <c r="M860" s="104">
        <f t="shared" si="316"/>
        <v>0</v>
      </c>
      <c r="N860" s="197">
        <f t="shared" si="317"/>
        <v>0</v>
      </c>
    </row>
    <row r="861" spans="1:14" ht="15.75" outlineLevel="1" x14ac:dyDescent="0.25">
      <c r="A861" s="369">
        <f t="shared" ref="A861:E861" si="328">A384</f>
        <v>51</v>
      </c>
      <c r="B861" s="369" t="str">
        <f t="shared" si="328"/>
        <v>Replacement of IAC for AHP Main Plant</v>
      </c>
      <c r="C861" s="188">
        <f t="shared" si="328"/>
        <v>0</v>
      </c>
      <c r="D861" s="189" t="str">
        <f t="shared" si="328"/>
        <v>-</v>
      </c>
      <c r="E861" s="38">
        <f t="shared" si="328"/>
        <v>0</v>
      </c>
      <c r="F861" s="104">
        <f t="shared" si="313"/>
        <v>0</v>
      </c>
      <c r="G861" s="104">
        <f t="shared" si="314"/>
        <v>0</v>
      </c>
      <c r="H861" s="104">
        <f t="shared" si="315"/>
        <v>0</v>
      </c>
      <c r="I861" s="38">
        <f>'F4.2'!V384</f>
        <v>0</v>
      </c>
      <c r="J861" s="38">
        <f>'F4.2'!AU384</f>
        <v>0</v>
      </c>
      <c r="K861" s="104"/>
      <c r="L861" s="104"/>
      <c r="M861" s="104">
        <f t="shared" si="316"/>
        <v>0</v>
      </c>
      <c r="N861" s="197">
        <f t="shared" si="317"/>
        <v>0</v>
      </c>
    </row>
    <row r="862" spans="1:14" ht="15.75" outlineLevel="1" x14ac:dyDescent="0.25">
      <c r="A862" s="485">
        <f t="shared" ref="A862:E862" si="329">A385</f>
        <v>51.1</v>
      </c>
      <c r="B862" s="417" t="str">
        <f t="shared" si="329"/>
        <v>Scheme1: Supply &amp; Installation of IAC for AHP Main Plant</v>
      </c>
      <c r="C862" s="188">
        <f t="shared" si="329"/>
        <v>0</v>
      </c>
      <c r="D862" s="189" t="str">
        <f t="shared" si="329"/>
        <v>-</v>
      </c>
      <c r="E862" s="38">
        <f t="shared" si="329"/>
        <v>0</v>
      </c>
      <c r="F862" s="104">
        <f t="shared" si="313"/>
        <v>0</v>
      </c>
      <c r="G862" s="104">
        <f t="shared" si="314"/>
        <v>0</v>
      </c>
      <c r="H862" s="104">
        <f t="shared" si="315"/>
        <v>0</v>
      </c>
      <c r="I862" s="38">
        <f>'F4.2'!V385</f>
        <v>0</v>
      </c>
      <c r="J862" s="38">
        <f>'F4.2'!AU385</f>
        <v>0</v>
      </c>
      <c r="K862" s="104"/>
      <c r="L862" s="104"/>
      <c r="M862" s="104">
        <f t="shared" si="316"/>
        <v>0</v>
      </c>
      <c r="N862" s="197">
        <f t="shared" si="317"/>
        <v>0</v>
      </c>
    </row>
    <row r="863" spans="1:14" ht="15.75" outlineLevel="1" x14ac:dyDescent="0.25">
      <c r="A863" s="369">
        <f t="shared" ref="A863:E863" si="330">A386</f>
        <v>52</v>
      </c>
      <c r="B863" s="369" t="str">
        <f t="shared" si="330"/>
        <v>Improvement in DRY ASH Evacuation system-2</v>
      </c>
      <c r="C863" s="188">
        <f t="shared" si="330"/>
        <v>0</v>
      </c>
      <c r="D863" s="189" t="str">
        <f t="shared" si="330"/>
        <v>-</v>
      </c>
      <c r="E863" s="38">
        <f t="shared" si="330"/>
        <v>0</v>
      </c>
      <c r="F863" s="104">
        <f t="shared" si="313"/>
        <v>0</v>
      </c>
      <c r="G863" s="104">
        <f t="shared" si="314"/>
        <v>0</v>
      </c>
      <c r="H863" s="104">
        <f t="shared" si="315"/>
        <v>0</v>
      </c>
      <c r="I863" s="38">
        <f>'F4.2'!V386</f>
        <v>0</v>
      </c>
      <c r="J863" s="38">
        <f>'F4.2'!AU386</f>
        <v>0</v>
      </c>
      <c r="K863" s="104"/>
      <c r="L863" s="104"/>
      <c r="M863" s="104">
        <f t="shared" si="316"/>
        <v>0</v>
      </c>
      <c r="N863" s="197">
        <f t="shared" si="317"/>
        <v>0</v>
      </c>
    </row>
    <row r="864" spans="1:14" ht="47.25" outlineLevel="1" x14ac:dyDescent="0.25">
      <c r="A864" s="485">
        <f t="shared" ref="A864:E864" si="331">A387</f>
        <v>52.1</v>
      </c>
      <c r="B864" s="417" t="str">
        <f t="shared" si="331"/>
        <v>Scheme1: Supply &amp; Installation of TAC, Replacement of Air Lock Vessel, Various Valves, ESP Hopper Doors, ESP access doors.</v>
      </c>
      <c r="C864" s="188">
        <f t="shared" si="331"/>
        <v>0</v>
      </c>
      <c r="D864" s="189" t="str">
        <f t="shared" si="331"/>
        <v>-</v>
      </c>
      <c r="E864" s="38">
        <f t="shared" si="331"/>
        <v>0</v>
      </c>
      <c r="F864" s="104">
        <f t="shared" si="313"/>
        <v>0</v>
      </c>
      <c r="G864" s="104">
        <f t="shared" si="314"/>
        <v>0</v>
      </c>
      <c r="H864" s="104">
        <f t="shared" si="315"/>
        <v>0</v>
      </c>
      <c r="I864" s="38">
        <f>'F4.2'!V387</f>
        <v>0</v>
      </c>
      <c r="J864" s="38">
        <f>'F4.2'!AU387</f>
        <v>0</v>
      </c>
      <c r="K864" s="104"/>
      <c r="L864" s="104"/>
      <c r="M864" s="104">
        <f t="shared" si="316"/>
        <v>0</v>
      </c>
      <c r="N864" s="197">
        <f t="shared" si="317"/>
        <v>0</v>
      </c>
    </row>
    <row r="865" spans="1:14" ht="15.75" outlineLevel="1" x14ac:dyDescent="0.25">
      <c r="A865" s="369">
        <f t="shared" ref="A865:E865" si="332">A388</f>
        <v>53</v>
      </c>
      <c r="B865" s="369" t="str">
        <f t="shared" si="332"/>
        <v>Improvement in DRY ASH Evacuation system-3</v>
      </c>
      <c r="C865" s="188">
        <f t="shared" si="332"/>
        <v>0</v>
      </c>
      <c r="D865" s="189" t="str">
        <f t="shared" si="332"/>
        <v>-</v>
      </c>
      <c r="E865" s="38">
        <f t="shared" si="332"/>
        <v>0</v>
      </c>
      <c r="F865" s="104">
        <f t="shared" si="313"/>
        <v>0</v>
      </c>
      <c r="G865" s="104">
        <f t="shared" si="314"/>
        <v>0</v>
      </c>
      <c r="H865" s="104">
        <f t="shared" si="315"/>
        <v>0</v>
      </c>
      <c r="I865" s="38">
        <f>'F4.2'!V388</f>
        <v>0</v>
      </c>
      <c r="J865" s="38">
        <f>'F4.2'!AU388</f>
        <v>0</v>
      </c>
      <c r="K865" s="104"/>
      <c r="L865" s="104"/>
      <c r="M865" s="104">
        <f t="shared" si="316"/>
        <v>0</v>
      </c>
      <c r="N865" s="197">
        <f t="shared" si="317"/>
        <v>0</v>
      </c>
    </row>
    <row r="866" spans="1:14" ht="47.25" outlineLevel="1" x14ac:dyDescent="0.25">
      <c r="A866" s="485">
        <f t="shared" ref="A866:E866" si="333">A389</f>
        <v>53.1</v>
      </c>
      <c r="B866" s="421" t="str">
        <f t="shared" si="333"/>
        <v>Scheme1: Procurement of Ingersoll Rand Make Transport Air Compressors Critical/Non-Critical Spares sub-assembly for performance improvement.</v>
      </c>
      <c r="C866" s="188">
        <f t="shared" si="333"/>
        <v>0</v>
      </c>
      <c r="D866" s="189" t="str">
        <f t="shared" si="333"/>
        <v>-</v>
      </c>
      <c r="E866" s="38">
        <f t="shared" si="333"/>
        <v>0</v>
      </c>
      <c r="F866" s="104">
        <f t="shared" si="313"/>
        <v>0</v>
      </c>
      <c r="G866" s="104">
        <f t="shared" si="314"/>
        <v>0</v>
      </c>
      <c r="H866" s="104">
        <f t="shared" si="315"/>
        <v>0</v>
      </c>
      <c r="I866" s="38">
        <f>'F4.2'!V389</f>
        <v>0</v>
      </c>
      <c r="J866" s="38">
        <f>'F4.2'!AU389</f>
        <v>0</v>
      </c>
      <c r="K866" s="104"/>
      <c r="L866" s="104"/>
      <c r="M866" s="104">
        <f t="shared" si="316"/>
        <v>0</v>
      </c>
      <c r="N866" s="197">
        <f t="shared" si="317"/>
        <v>0</v>
      </c>
    </row>
    <row r="867" spans="1:14" ht="31.5" outlineLevel="1" x14ac:dyDescent="0.25">
      <c r="A867" s="369">
        <f t="shared" ref="A867:E867" si="334">A390</f>
        <v>54</v>
      </c>
      <c r="B867" s="369" t="str">
        <f t="shared" si="334"/>
        <v>Detailed project report for various works of security section as per the IB recommendations.</v>
      </c>
      <c r="C867" s="188">
        <f t="shared" si="334"/>
        <v>0</v>
      </c>
      <c r="D867" s="189" t="str">
        <f t="shared" si="334"/>
        <v>-</v>
      </c>
      <c r="E867" s="38">
        <f t="shared" si="334"/>
        <v>0</v>
      </c>
      <c r="F867" s="104">
        <f t="shared" si="313"/>
        <v>0</v>
      </c>
      <c r="G867" s="104">
        <f t="shared" si="314"/>
        <v>0</v>
      </c>
      <c r="H867" s="104">
        <f t="shared" si="315"/>
        <v>0</v>
      </c>
      <c r="I867" s="38">
        <f>'F4.2'!V390</f>
        <v>0</v>
      </c>
      <c r="J867" s="38">
        <f>'F4.2'!AU390</f>
        <v>0</v>
      </c>
      <c r="K867" s="104"/>
      <c r="L867" s="104"/>
      <c r="M867" s="104">
        <f t="shared" si="316"/>
        <v>0</v>
      </c>
      <c r="N867" s="197">
        <f t="shared" si="317"/>
        <v>0</v>
      </c>
    </row>
    <row r="868" spans="1:14" ht="47.25" outlineLevel="1" x14ac:dyDescent="0.25">
      <c r="A868" s="485">
        <f t="shared" ref="A868:E868" si="335">A391</f>
        <v>54.1</v>
      </c>
      <c r="B868" s="421" t="str">
        <f t="shared" si="335"/>
        <v xml:space="preserve"> Repairing &amp; raising height of compound wall with provision of concertina coil at various location of peripheral compound wall at 3x660MW KTPS Koradi.</v>
      </c>
      <c r="C868" s="188">
        <f t="shared" si="335"/>
        <v>0</v>
      </c>
      <c r="D868" s="189" t="str">
        <f t="shared" si="335"/>
        <v>-</v>
      </c>
      <c r="E868" s="38">
        <f t="shared" si="335"/>
        <v>0</v>
      </c>
      <c r="F868" s="104">
        <f t="shared" si="313"/>
        <v>0</v>
      </c>
      <c r="G868" s="104">
        <f t="shared" si="314"/>
        <v>0</v>
      </c>
      <c r="H868" s="104">
        <f t="shared" si="315"/>
        <v>0</v>
      </c>
      <c r="I868" s="38">
        <f>'F4.2'!V391</f>
        <v>0</v>
      </c>
      <c r="J868" s="38">
        <f>'F4.2'!AU391</f>
        <v>0</v>
      </c>
      <c r="K868" s="104"/>
      <c r="L868" s="104"/>
      <c r="M868" s="104">
        <f t="shared" si="316"/>
        <v>0</v>
      </c>
      <c r="N868" s="197">
        <f t="shared" si="317"/>
        <v>0</v>
      </c>
    </row>
    <row r="869" spans="1:14" ht="47.25" outlineLevel="1" x14ac:dyDescent="0.25">
      <c r="A869" s="485">
        <f t="shared" ref="A869:E869" si="336">A392</f>
        <v>54.2</v>
      </c>
      <c r="B869" s="421" t="str">
        <f t="shared" si="336"/>
        <v>Work of Providing structural three quarter turn staircase with landing along pheriphery of FISS watch tower at 3x660MW, TPS, Koradi.</v>
      </c>
      <c r="C869" s="188">
        <f t="shared" si="336"/>
        <v>0</v>
      </c>
      <c r="D869" s="189" t="str">
        <f t="shared" si="336"/>
        <v>-</v>
      </c>
      <c r="E869" s="38">
        <f t="shared" si="336"/>
        <v>0</v>
      </c>
      <c r="F869" s="104">
        <f t="shared" si="313"/>
        <v>0</v>
      </c>
      <c r="G869" s="104">
        <f t="shared" si="314"/>
        <v>0</v>
      </c>
      <c r="H869" s="104">
        <f t="shared" si="315"/>
        <v>0</v>
      </c>
      <c r="I869" s="38">
        <f>'F4.2'!V392</f>
        <v>0</v>
      </c>
      <c r="J869" s="38">
        <f>'F4.2'!AU392</f>
        <v>0</v>
      </c>
      <c r="K869" s="104"/>
      <c r="L869" s="104"/>
      <c r="M869" s="104">
        <f t="shared" si="316"/>
        <v>0</v>
      </c>
      <c r="N869" s="197">
        <f t="shared" si="317"/>
        <v>0</v>
      </c>
    </row>
    <row r="870" spans="1:14" ht="47.25" outlineLevel="1" x14ac:dyDescent="0.25">
      <c r="A870" s="369">
        <f t="shared" ref="A870:E870" si="337">A393</f>
        <v>55</v>
      </c>
      <c r="B870" s="369" t="str">
        <f t="shared" si="337"/>
        <v>Supply, installation, comissioning and testing of 220V station &amp; 360V UPS batteries installed at U 8, 9 &amp; 0 of 3x660 MW KTPS, Koradi.</v>
      </c>
      <c r="C870" s="188">
        <f t="shared" si="337"/>
        <v>0</v>
      </c>
      <c r="D870" s="189" t="str">
        <f t="shared" si="337"/>
        <v>-</v>
      </c>
      <c r="E870" s="38">
        <f t="shared" si="337"/>
        <v>0</v>
      </c>
      <c r="F870" s="104">
        <f t="shared" si="313"/>
        <v>0</v>
      </c>
      <c r="G870" s="104">
        <f t="shared" si="314"/>
        <v>0</v>
      </c>
      <c r="H870" s="104">
        <f t="shared" si="315"/>
        <v>0</v>
      </c>
      <c r="I870" s="38">
        <f>'F4.2'!V393</f>
        <v>0</v>
      </c>
      <c r="J870" s="38">
        <f>'F4.2'!AU393</f>
        <v>0</v>
      </c>
      <c r="K870" s="104"/>
      <c r="L870" s="104"/>
      <c r="M870" s="104">
        <f t="shared" si="316"/>
        <v>0</v>
      </c>
      <c r="N870" s="197">
        <f t="shared" si="317"/>
        <v>0</v>
      </c>
    </row>
    <row r="871" spans="1:14" ht="47.25" outlineLevel="1" x14ac:dyDescent="0.25">
      <c r="A871" s="485">
        <f t="shared" ref="A871:E871" si="338">A394</f>
        <v>55.1</v>
      </c>
      <c r="B871" s="421" t="str">
        <f t="shared" si="338"/>
        <v>Supply, installation, comissioning and testing of 220V station &amp; 360V UPS batteries installed at U 8, 9 &amp; 0 of 3x660 MW KTPS, Koradi. (scheme)</v>
      </c>
      <c r="C871" s="188">
        <f t="shared" si="338"/>
        <v>0</v>
      </c>
      <c r="D871" s="189" t="str">
        <f t="shared" si="338"/>
        <v>-</v>
      </c>
      <c r="E871" s="38">
        <f t="shared" si="338"/>
        <v>0</v>
      </c>
      <c r="F871" s="104">
        <f t="shared" si="313"/>
        <v>0</v>
      </c>
      <c r="G871" s="104">
        <f t="shared" si="314"/>
        <v>0</v>
      </c>
      <c r="H871" s="104">
        <f t="shared" si="315"/>
        <v>0</v>
      </c>
      <c r="I871" s="38">
        <f>'F4.2'!V394</f>
        <v>0</v>
      </c>
      <c r="J871" s="38">
        <f>'F4.2'!AU394</f>
        <v>0</v>
      </c>
      <c r="K871" s="104"/>
      <c r="L871" s="104"/>
      <c r="M871" s="104">
        <f t="shared" si="316"/>
        <v>0</v>
      </c>
      <c r="N871" s="197">
        <f t="shared" si="317"/>
        <v>0</v>
      </c>
    </row>
    <row r="872" spans="1:14" ht="15.75" outlineLevel="1" x14ac:dyDescent="0.25">
      <c r="A872" s="485">
        <f t="shared" ref="A872:E872" si="339">A395</f>
        <v>0</v>
      </c>
      <c r="B872" s="421" t="str">
        <f t="shared" si="339"/>
        <v>IDC</v>
      </c>
      <c r="C872" s="188">
        <f t="shared" si="339"/>
        <v>0</v>
      </c>
      <c r="D872" s="189" t="str">
        <f t="shared" si="339"/>
        <v>-</v>
      </c>
      <c r="E872" s="38">
        <f t="shared" si="339"/>
        <v>0</v>
      </c>
      <c r="F872" s="104">
        <f t="shared" si="313"/>
        <v>0</v>
      </c>
      <c r="G872" s="104">
        <f t="shared" si="314"/>
        <v>0</v>
      </c>
      <c r="H872" s="104">
        <f t="shared" si="315"/>
        <v>0</v>
      </c>
      <c r="I872" s="38">
        <f>'F4.2'!V395</f>
        <v>0</v>
      </c>
      <c r="J872" s="38">
        <f>'F4.2'!AU395</f>
        <v>0</v>
      </c>
      <c r="K872" s="104"/>
      <c r="L872" s="104"/>
      <c r="M872" s="104">
        <f t="shared" si="316"/>
        <v>0</v>
      </c>
      <c r="N872" s="197">
        <f t="shared" si="317"/>
        <v>0</v>
      </c>
    </row>
    <row r="873" spans="1:14" ht="31.5" outlineLevel="1" x14ac:dyDescent="0.25">
      <c r="A873" s="485">
        <f t="shared" ref="A873:E873" si="340">A396</f>
        <v>56</v>
      </c>
      <c r="B873" s="369" t="str">
        <f t="shared" si="340"/>
        <v>TDBFP Governing valve's LPCV ,HPCV MSV AND Trip lock replacement</v>
      </c>
      <c r="C873" s="188">
        <f t="shared" si="340"/>
        <v>0</v>
      </c>
      <c r="D873" s="189" t="str">
        <f t="shared" si="340"/>
        <v>-</v>
      </c>
      <c r="E873" s="38">
        <f t="shared" si="340"/>
        <v>0</v>
      </c>
      <c r="F873" s="104">
        <f t="shared" si="313"/>
        <v>0</v>
      </c>
      <c r="G873" s="104">
        <f t="shared" si="314"/>
        <v>0</v>
      </c>
      <c r="H873" s="104">
        <f t="shared" si="315"/>
        <v>0</v>
      </c>
      <c r="I873" s="38">
        <f>'F4.2'!V396</f>
        <v>0</v>
      </c>
      <c r="J873" s="38">
        <f>'F4.2'!AU396</f>
        <v>0</v>
      </c>
      <c r="K873" s="104"/>
      <c r="L873" s="104"/>
      <c r="M873" s="104">
        <f t="shared" si="316"/>
        <v>0</v>
      </c>
      <c r="N873" s="197">
        <f t="shared" si="317"/>
        <v>0</v>
      </c>
    </row>
    <row r="874" spans="1:14" ht="31.5" outlineLevel="1" x14ac:dyDescent="0.25">
      <c r="A874" s="485">
        <f t="shared" ref="A874:E874" si="341">A397</f>
        <v>61</v>
      </c>
      <c r="B874" s="369" t="str">
        <f t="shared" si="341"/>
        <v>Procurement &amp; replacement of HP Heaters at 3x660 MW KTPS, Koradi.</v>
      </c>
      <c r="C874" s="188">
        <f t="shared" si="341"/>
        <v>0</v>
      </c>
      <c r="D874" s="189" t="str">
        <f t="shared" si="341"/>
        <v>-</v>
      </c>
      <c r="E874" s="38">
        <f t="shared" si="341"/>
        <v>0</v>
      </c>
      <c r="F874" s="104">
        <f t="shared" si="313"/>
        <v>0</v>
      </c>
      <c r="G874" s="104">
        <f t="shared" si="314"/>
        <v>0</v>
      </c>
      <c r="H874" s="104">
        <f t="shared" si="315"/>
        <v>0</v>
      </c>
      <c r="I874" s="38">
        <f>'F4.2'!V397</f>
        <v>0</v>
      </c>
      <c r="J874" s="38">
        <f>'F4.2'!AU397</f>
        <v>0</v>
      </c>
      <c r="K874" s="104"/>
      <c r="L874" s="104"/>
      <c r="M874" s="104">
        <f t="shared" si="316"/>
        <v>0</v>
      </c>
      <c r="N874" s="197">
        <f t="shared" si="317"/>
        <v>0</v>
      </c>
    </row>
    <row r="875" spans="1:14" ht="15.75" outlineLevel="1" x14ac:dyDescent="0.25">
      <c r="A875" s="485">
        <f t="shared" ref="A875:E875" si="342">A398</f>
        <v>0</v>
      </c>
      <c r="B875" s="369">
        <f t="shared" si="342"/>
        <v>0</v>
      </c>
      <c r="C875" s="188">
        <f t="shared" si="342"/>
        <v>0</v>
      </c>
      <c r="D875" s="189" t="str">
        <f t="shared" si="342"/>
        <v>-</v>
      </c>
      <c r="E875" s="38">
        <f t="shared" si="342"/>
        <v>0</v>
      </c>
      <c r="F875" s="104">
        <f t="shared" si="313"/>
        <v>0</v>
      </c>
      <c r="G875" s="104">
        <f t="shared" si="314"/>
        <v>0</v>
      </c>
      <c r="H875" s="104">
        <f t="shared" si="315"/>
        <v>0</v>
      </c>
      <c r="I875" s="38">
        <f>'F4.2'!V398</f>
        <v>0</v>
      </c>
      <c r="J875" s="38">
        <f>'F4.2'!AU398</f>
        <v>0</v>
      </c>
      <c r="K875" s="104"/>
      <c r="L875" s="104"/>
      <c r="M875" s="104">
        <f t="shared" si="316"/>
        <v>0</v>
      </c>
      <c r="N875" s="197">
        <f t="shared" si="317"/>
        <v>0</v>
      </c>
    </row>
    <row r="876" spans="1:14" ht="31.5" outlineLevel="1" x14ac:dyDescent="0.25">
      <c r="A876" s="369">
        <f t="shared" ref="A876:E876" si="343">A399</f>
        <v>0</v>
      </c>
      <c r="B876" s="369" t="str">
        <f t="shared" si="343"/>
        <v>Upgradation of Vibration Monitoring &amp; Analysis system installed at 3x660MW Koradi TPS.</v>
      </c>
      <c r="C876" s="188">
        <f t="shared" si="343"/>
        <v>0</v>
      </c>
      <c r="D876" s="189" t="str">
        <f t="shared" si="343"/>
        <v>-</v>
      </c>
      <c r="E876" s="38">
        <f t="shared" si="343"/>
        <v>0</v>
      </c>
      <c r="F876" s="104">
        <f t="shared" si="313"/>
        <v>0</v>
      </c>
      <c r="G876" s="104">
        <f t="shared" si="314"/>
        <v>0</v>
      </c>
      <c r="H876" s="104">
        <f t="shared" si="315"/>
        <v>0</v>
      </c>
      <c r="I876" s="38">
        <f>'F4.2'!V399</f>
        <v>0</v>
      </c>
      <c r="J876" s="38">
        <f>'F4.2'!AU399</f>
        <v>0</v>
      </c>
      <c r="K876" s="104"/>
      <c r="L876" s="104"/>
      <c r="M876" s="104">
        <f t="shared" si="316"/>
        <v>0</v>
      </c>
      <c r="N876" s="197">
        <f t="shared" si="317"/>
        <v>0</v>
      </c>
    </row>
    <row r="877" spans="1:14" ht="31.5" outlineLevel="1" x14ac:dyDescent="0.25">
      <c r="A877" s="485">
        <f t="shared" ref="A877:E877" si="344">A400</f>
        <v>0</v>
      </c>
      <c r="B877" s="421" t="str">
        <f t="shared" si="344"/>
        <v>Scheme 1: Upgradation of sinkawa make vibration monitoring and Analysis system for main turbine at 3x660MW koradi TPS.</v>
      </c>
      <c r="C877" s="188">
        <f t="shared" si="344"/>
        <v>0</v>
      </c>
      <c r="D877" s="189" t="str">
        <f t="shared" si="344"/>
        <v>-</v>
      </c>
      <c r="E877" s="38">
        <f t="shared" si="344"/>
        <v>0</v>
      </c>
      <c r="F877" s="104">
        <f t="shared" si="313"/>
        <v>0</v>
      </c>
      <c r="G877" s="104">
        <f t="shared" si="314"/>
        <v>0</v>
      </c>
      <c r="H877" s="104">
        <f t="shared" si="315"/>
        <v>0</v>
      </c>
      <c r="I877" s="38">
        <f>'F4.2'!V400</f>
        <v>0</v>
      </c>
      <c r="J877" s="38">
        <f>'F4.2'!AU400</f>
        <v>0</v>
      </c>
      <c r="K877" s="104"/>
      <c r="L877" s="104"/>
      <c r="M877" s="104">
        <f t="shared" si="316"/>
        <v>0</v>
      </c>
      <c r="N877" s="197">
        <f t="shared" si="317"/>
        <v>0</v>
      </c>
    </row>
    <row r="878" spans="1:14" ht="47.25" outlineLevel="1" x14ac:dyDescent="0.25">
      <c r="A878" s="485">
        <f t="shared" ref="A878:E878" si="345">A401</f>
        <v>0</v>
      </c>
      <c r="B878" s="421" t="str">
        <f t="shared" si="345"/>
        <v>Scheme 2: Upgradation of Bently Nevada make vibration monitoring and Analysis system for RMCMS system at 3x660MW Koradi TPS.</v>
      </c>
      <c r="C878" s="188">
        <f t="shared" si="345"/>
        <v>0</v>
      </c>
      <c r="D878" s="189" t="str">
        <f t="shared" si="345"/>
        <v>-</v>
      </c>
      <c r="E878" s="38">
        <f t="shared" si="345"/>
        <v>0</v>
      </c>
      <c r="F878" s="104">
        <f t="shared" si="313"/>
        <v>0</v>
      </c>
      <c r="G878" s="104">
        <f t="shared" si="314"/>
        <v>0</v>
      </c>
      <c r="H878" s="104">
        <f t="shared" si="315"/>
        <v>0</v>
      </c>
      <c r="I878" s="38">
        <f>'F4.2'!V401</f>
        <v>0</v>
      </c>
      <c r="J878" s="38">
        <f>'F4.2'!AU401</f>
        <v>0</v>
      </c>
      <c r="K878" s="104"/>
      <c r="L878" s="104"/>
      <c r="M878" s="104">
        <f t="shared" si="316"/>
        <v>0</v>
      </c>
      <c r="N878" s="197">
        <f t="shared" si="317"/>
        <v>0</v>
      </c>
    </row>
    <row r="879" spans="1:14" ht="15.75" outlineLevel="1" x14ac:dyDescent="0.25">
      <c r="A879" s="485">
        <f t="shared" ref="A879:E879" si="346">A402</f>
        <v>0</v>
      </c>
      <c r="B879" s="421" t="str">
        <f t="shared" si="346"/>
        <v>Scheme 3 :-Emerson PLC upgradation</v>
      </c>
      <c r="C879" s="188">
        <f t="shared" si="346"/>
        <v>0</v>
      </c>
      <c r="D879" s="189" t="str">
        <f t="shared" si="346"/>
        <v>-</v>
      </c>
      <c r="E879" s="38">
        <f t="shared" si="346"/>
        <v>0</v>
      </c>
      <c r="F879" s="104">
        <f t="shared" si="313"/>
        <v>0</v>
      </c>
      <c r="G879" s="104">
        <f t="shared" si="314"/>
        <v>0</v>
      </c>
      <c r="H879" s="104">
        <f t="shared" si="315"/>
        <v>0</v>
      </c>
      <c r="I879" s="38">
        <f>'F4.2'!V402</f>
        <v>0</v>
      </c>
      <c r="J879" s="38">
        <f>'F4.2'!AU402</f>
        <v>0</v>
      </c>
      <c r="K879" s="104"/>
      <c r="L879" s="104"/>
      <c r="M879" s="104">
        <f t="shared" si="316"/>
        <v>0</v>
      </c>
      <c r="N879" s="197">
        <f t="shared" si="317"/>
        <v>0</v>
      </c>
    </row>
    <row r="880" spans="1:14" ht="31.5" outlineLevel="1" x14ac:dyDescent="0.25">
      <c r="A880" s="369">
        <f t="shared" ref="A880:E880" si="347">A403</f>
        <v>0</v>
      </c>
      <c r="B880" s="369" t="str">
        <f t="shared" si="347"/>
        <v xml:space="preserve"> Upgradation of various Level Transmitters installed at 3x660 MW koradi TPS. </v>
      </c>
      <c r="C880" s="188">
        <f t="shared" si="347"/>
        <v>0</v>
      </c>
      <c r="D880" s="189" t="str">
        <f t="shared" si="347"/>
        <v>-</v>
      </c>
      <c r="E880" s="38">
        <f t="shared" si="347"/>
        <v>0</v>
      </c>
      <c r="F880" s="104">
        <f t="shared" si="313"/>
        <v>0</v>
      </c>
      <c r="G880" s="104">
        <f t="shared" si="314"/>
        <v>0</v>
      </c>
      <c r="H880" s="104">
        <f t="shared" si="315"/>
        <v>0</v>
      </c>
      <c r="I880" s="38">
        <f>'F4.2'!V403</f>
        <v>0</v>
      </c>
      <c r="J880" s="38">
        <f>'F4.2'!AU403</f>
        <v>0</v>
      </c>
      <c r="K880" s="104"/>
      <c r="L880" s="104"/>
      <c r="M880" s="104">
        <f t="shared" si="316"/>
        <v>0</v>
      </c>
      <c r="N880" s="197">
        <f t="shared" si="317"/>
        <v>0</v>
      </c>
    </row>
    <row r="881" spans="1:14" ht="31.5" outlineLevel="1" x14ac:dyDescent="0.25">
      <c r="A881" s="485">
        <f t="shared" ref="A881:E881" si="348">A404</f>
        <v>0</v>
      </c>
      <c r="B881" s="421" t="str">
        <f t="shared" si="348"/>
        <v xml:space="preserve">Scheme 1: Upgradation of Guided wave Radar Level TX installed at Condenser Hotwell and LPH 1,2 and 3 </v>
      </c>
      <c r="C881" s="188">
        <f t="shared" si="348"/>
        <v>0</v>
      </c>
      <c r="D881" s="189" t="str">
        <f t="shared" si="348"/>
        <v>-</v>
      </c>
      <c r="E881" s="38">
        <f t="shared" si="348"/>
        <v>0</v>
      </c>
      <c r="F881" s="104">
        <f t="shared" si="313"/>
        <v>0</v>
      </c>
      <c r="G881" s="104">
        <f t="shared" si="314"/>
        <v>0</v>
      </c>
      <c r="H881" s="104">
        <f t="shared" si="315"/>
        <v>0</v>
      </c>
      <c r="I881" s="38">
        <f>'F4.2'!V404</f>
        <v>0</v>
      </c>
      <c r="J881" s="38">
        <f>'F4.2'!AU404</f>
        <v>0</v>
      </c>
      <c r="K881" s="104"/>
      <c r="L881" s="104"/>
      <c r="M881" s="104">
        <f t="shared" si="316"/>
        <v>0</v>
      </c>
      <c r="N881" s="197">
        <f t="shared" si="317"/>
        <v>0</v>
      </c>
    </row>
    <row r="882" spans="1:14" ht="47.25" outlineLevel="1" x14ac:dyDescent="0.25">
      <c r="A882" s="485">
        <f t="shared" ref="A882:E882" si="349">A405</f>
        <v>0</v>
      </c>
      <c r="B882" s="421" t="str">
        <f t="shared" si="349"/>
        <v xml:space="preserve">Scheme 2: Upgradation of Displacer type level TX into Guided wave radar level Tx installed at various Drain Tank, Flash tank and pit </v>
      </c>
      <c r="C882" s="188">
        <f t="shared" si="349"/>
        <v>0</v>
      </c>
      <c r="D882" s="189" t="str">
        <f t="shared" si="349"/>
        <v>-</v>
      </c>
      <c r="E882" s="38">
        <f t="shared" si="349"/>
        <v>0</v>
      </c>
      <c r="F882" s="104">
        <f t="shared" si="313"/>
        <v>0</v>
      </c>
      <c r="G882" s="104">
        <f t="shared" si="314"/>
        <v>0</v>
      </c>
      <c r="H882" s="104">
        <f t="shared" si="315"/>
        <v>0</v>
      </c>
      <c r="I882" s="38">
        <f>'F4.2'!V405</f>
        <v>0</v>
      </c>
      <c r="J882" s="38">
        <f>'F4.2'!AU405</f>
        <v>0</v>
      </c>
      <c r="K882" s="104"/>
      <c r="L882" s="104"/>
      <c r="M882" s="104">
        <f t="shared" si="316"/>
        <v>0</v>
      </c>
      <c r="N882" s="197">
        <f t="shared" si="317"/>
        <v>0</v>
      </c>
    </row>
    <row r="883" spans="1:14" ht="31.5" outlineLevel="1" x14ac:dyDescent="0.25">
      <c r="A883" s="485">
        <f t="shared" ref="A883:E883" si="350">A406</f>
        <v>0</v>
      </c>
      <c r="B883" s="421" t="str">
        <f t="shared" si="350"/>
        <v>Scheme 3: Upgradation of non- contact type Ultrasonic level Tx into IP68 non- contact type Radar level TX.</v>
      </c>
      <c r="C883" s="188">
        <f t="shared" si="350"/>
        <v>0</v>
      </c>
      <c r="D883" s="189" t="str">
        <f t="shared" si="350"/>
        <v>-</v>
      </c>
      <c r="E883" s="38">
        <f t="shared" si="350"/>
        <v>0</v>
      </c>
      <c r="F883" s="104">
        <f t="shared" si="313"/>
        <v>0</v>
      </c>
      <c r="G883" s="104">
        <f t="shared" si="314"/>
        <v>0</v>
      </c>
      <c r="H883" s="104">
        <f t="shared" si="315"/>
        <v>0</v>
      </c>
      <c r="I883" s="38">
        <f>'F4.2'!V406</f>
        <v>0</v>
      </c>
      <c r="J883" s="38">
        <f>'F4.2'!AU406</f>
        <v>0</v>
      </c>
      <c r="K883" s="104"/>
      <c r="L883" s="104"/>
      <c r="M883" s="104">
        <f t="shared" si="316"/>
        <v>0</v>
      </c>
      <c r="N883" s="197">
        <f t="shared" si="317"/>
        <v>0</v>
      </c>
    </row>
    <row r="884" spans="1:14" ht="31.5" outlineLevel="1" x14ac:dyDescent="0.25">
      <c r="A884" s="369">
        <f t="shared" ref="A884:E884" si="351">A407</f>
        <v>0</v>
      </c>
      <c r="B884" s="369" t="str">
        <f t="shared" si="351"/>
        <v xml:space="preserve">Upgradation of ESP Hopper level Probes installed at 3x660 MW koradi TPS. </v>
      </c>
      <c r="C884" s="188">
        <f t="shared" si="351"/>
        <v>0</v>
      </c>
      <c r="D884" s="189" t="str">
        <f t="shared" si="351"/>
        <v>-</v>
      </c>
      <c r="E884" s="38">
        <f t="shared" si="351"/>
        <v>0</v>
      </c>
      <c r="F884" s="104">
        <f t="shared" si="313"/>
        <v>0</v>
      </c>
      <c r="G884" s="104">
        <f t="shared" si="314"/>
        <v>0</v>
      </c>
      <c r="H884" s="104">
        <f t="shared" si="315"/>
        <v>0</v>
      </c>
      <c r="I884" s="38">
        <f>'F4.2'!V407</f>
        <v>0</v>
      </c>
      <c r="J884" s="38">
        <f>'F4.2'!AU407</f>
        <v>0</v>
      </c>
      <c r="K884" s="104"/>
      <c r="L884" s="104"/>
      <c r="M884" s="104">
        <f t="shared" si="316"/>
        <v>0</v>
      </c>
      <c r="N884" s="197">
        <f t="shared" si="317"/>
        <v>0</v>
      </c>
    </row>
    <row r="885" spans="1:14" ht="47.25" outlineLevel="1" x14ac:dyDescent="0.25">
      <c r="A885" s="485">
        <f t="shared" ref="A885:E885" si="352">A408</f>
        <v>0</v>
      </c>
      <c r="B885" s="421" t="str">
        <f t="shared" si="352"/>
        <v>Scheme 1: Upgradation of 1st three fields ESP Hopper level probes into continuous level monitoring NOGS system at 3x660 MW Koradi TPS.</v>
      </c>
      <c r="C885" s="188">
        <f t="shared" si="352"/>
        <v>0</v>
      </c>
      <c r="D885" s="189" t="str">
        <f t="shared" si="352"/>
        <v>-</v>
      </c>
      <c r="E885" s="38">
        <f t="shared" si="352"/>
        <v>0</v>
      </c>
      <c r="F885" s="104">
        <f t="shared" si="313"/>
        <v>0</v>
      </c>
      <c r="G885" s="104">
        <f t="shared" si="314"/>
        <v>0</v>
      </c>
      <c r="H885" s="104">
        <f t="shared" si="315"/>
        <v>0</v>
      </c>
      <c r="I885" s="38">
        <f>'F4.2'!V408</f>
        <v>0</v>
      </c>
      <c r="J885" s="38">
        <f>'F4.2'!AU408</f>
        <v>0</v>
      </c>
      <c r="K885" s="104"/>
      <c r="L885" s="104"/>
      <c r="M885" s="104">
        <f t="shared" si="316"/>
        <v>0</v>
      </c>
      <c r="N885" s="197">
        <f t="shared" si="317"/>
        <v>0</v>
      </c>
    </row>
    <row r="886" spans="1:14" ht="31.5" outlineLevel="1" x14ac:dyDescent="0.25">
      <c r="A886" s="485">
        <f t="shared" ref="A886:E886" si="353">A409</f>
        <v>0</v>
      </c>
      <c r="B886" s="421" t="str">
        <f t="shared" si="353"/>
        <v xml:space="preserve">Scheme 2: Upgradation of RF capacitance Hopper level probe into of RF admittance level probe at 4,5,6,7,8 &amp; 9 ESP Hoppers </v>
      </c>
      <c r="C886" s="188">
        <f t="shared" si="353"/>
        <v>0</v>
      </c>
      <c r="D886" s="189" t="str">
        <f t="shared" si="353"/>
        <v>-</v>
      </c>
      <c r="E886" s="38">
        <f t="shared" si="353"/>
        <v>0</v>
      </c>
      <c r="F886" s="104">
        <f t="shared" si="313"/>
        <v>0</v>
      </c>
      <c r="G886" s="104">
        <f t="shared" si="314"/>
        <v>0</v>
      </c>
      <c r="H886" s="104">
        <f t="shared" si="315"/>
        <v>0</v>
      </c>
      <c r="I886" s="38">
        <f>'F4.2'!V409</f>
        <v>0</v>
      </c>
      <c r="J886" s="38">
        <f>'F4.2'!AU409</f>
        <v>0</v>
      </c>
      <c r="K886" s="104"/>
      <c r="L886" s="104"/>
      <c r="M886" s="104">
        <f t="shared" si="316"/>
        <v>0</v>
      </c>
      <c r="N886" s="197">
        <f t="shared" si="317"/>
        <v>0</v>
      </c>
    </row>
    <row r="887" spans="1:14" ht="47.25" outlineLevel="1" x14ac:dyDescent="0.25">
      <c r="A887" s="485">
        <f t="shared" ref="A887:E887" si="354">A410</f>
        <v>0</v>
      </c>
      <c r="B887" s="421" t="str">
        <f t="shared" si="354"/>
        <v>Scheme 3: Upgradation of ESP hopper heater monitoring , control and  real time monitoring system at 3X660MW Koradi TPS</v>
      </c>
      <c r="C887" s="188">
        <f t="shared" si="354"/>
        <v>0</v>
      </c>
      <c r="D887" s="189" t="str">
        <f t="shared" si="354"/>
        <v>-</v>
      </c>
      <c r="E887" s="38">
        <f t="shared" si="354"/>
        <v>0</v>
      </c>
      <c r="F887" s="104">
        <f t="shared" si="313"/>
        <v>0</v>
      </c>
      <c r="G887" s="104">
        <f t="shared" si="314"/>
        <v>0</v>
      </c>
      <c r="H887" s="104">
        <f t="shared" si="315"/>
        <v>0</v>
      </c>
      <c r="I887" s="38">
        <f>'F4.2'!V410</f>
        <v>0</v>
      </c>
      <c r="J887" s="38">
        <f>'F4.2'!AU410</f>
        <v>0</v>
      </c>
      <c r="K887" s="104"/>
      <c r="L887" s="104"/>
      <c r="M887" s="104">
        <f t="shared" si="316"/>
        <v>0</v>
      </c>
      <c r="N887" s="197">
        <f t="shared" si="317"/>
        <v>0</v>
      </c>
    </row>
    <row r="888" spans="1:14" ht="47.25" outlineLevel="1" x14ac:dyDescent="0.25">
      <c r="A888" s="369">
        <f t="shared" ref="A888:E888" si="355">A411</f>
        <v>0</v>
      </c>
      <c r="B888" s="369" t="str">
        <f t="shared" si="355"/>
        <v xml:space="preserve">Upgradation of various scheme viz ASLD, Furnace tv camera FEGT and acoustic Pyrometer installed at 3x660 MW koradi TPS. </v>
      </c>
      <c r="C888" s="188">
        <f t="shared" si="355"/>
        <v>0</v>
      </c>
      <c r="D888" s="189" t="str">
        <f t="shared" si="355"/>
        <v>-</v>
      </c>
      <c r="E888" s="38">
        <f t="shared" si="355"/>
        <v>0</v>
      </c>
      <c r="F888" s="104">
        <f t="shared" si="313"/>
        <v>0</v>
      </c>
      <c r="G888" s="104">
        <f t="shared" si="314"/>
        <v>0</v>
      </c>
      <c r="H888" s="104">
        <f t="shared" si="315"/>
        <v>0</v>
      </c>
      <c r="I888" s="38">
        <f>'F4.2'!V411</f>
        <v>0</v>
      </c>
      <c r="J888" s="38">
        <f>'F4.2'!AU411</f>
        <v>0</v>
      </c>
      <c r="K888" s="104"/>
      <c r="L888" s="104"/>
      <c r="M888" s="104">
        <f t="shared" si="316"/>
        <v>0</v>
      </c>
      <c r="N888" s="197">
        <f t="shared" si="317"/>
        <v>0</v>
      </c>
    </row>
    <row r="889" spans="1:14" ht="15.75" outlineLevel="1" x14ac:dyDescent="0.25">
      <c r="A889" s="485">
        <f t="shared" ref="A889:E889" si="356">A412</f>
        <v>0</v>
      </c>
      <c r="B889" s="421" t="str">
        <f t="shared" si="356"/>
        <v xml:space="preserve">Scheme 1: Upgradation of ASLD system </v>
      </c>
      <c r="C889" s="188">
        <f t="shared" si="356"/>
        <v>0</v>
      </c>
      <c r="D889" s="189" t="str">
        <f t="shared" si="356"/>
        <v>-</v>
      </c>
      <c r="E889" s="38">
        <f t="shared" si="356"/>
        <v>0</v>
      </c>
      <c r="F889" s="104">
        <f t="shared" si="313"/>
        <v>0</v>
      </c>
      <c r="G889" s="104">
        <f t="shared" si="314"/>
        <v>0</v>
      </c>
      <c r="H889" s="104">
        <f t="shared" si="315"/>
        <v>0</v>
      </c>
      <c r="I889" s="38">
        <f>'F4.2'!V412</f>
        <v>0</v>
      </c>
      <c r="J889" s="38">
        <f>'F4.2'!AU412</f>
        <v>0</v>
      </c>
      <c r="K889" s="104"/>
      <c r="L889" s="104"/>
      <c r="M889" s="104">
        <f t="shared" si="316"/>
        <v>0</v>
      </c>
      <c r="N889" s="197">
        <f t="shared" si="317"/>
        <v>0</v>
      </c>
    </row>
    <row r="890" spans="1:14" ht="15.75" outlineLevel="1" x14ac:dyDescent="0.25">
      <c r="A890" s="485">
        <f t="shared" ref="A890:E890" si="357">A413</f>
        <v>0</v>
      </c>
      <c r="B890" s="421" t="str">
        <f t="shared" si="357"/>
        <v>Scheme 2: Upgradation of Furnace TV Camera</v>
      </c>
      <c r="C890" s="188">
        <f t="shared" si="357"/>
        <v>0</v>
      </c>
      <c r="D890" s="189" t="str">
        <f t="shared" si="357"/>
        <v>-</v>
      </c>
      <c r="E890" s="38">
        <f t="shared" si="357"/>
        <v>0</v>
      </c>
      <c r="F890" s="104">
        <f t="shared" si="313"/>
        <v>0</v>
      </c>
      <c r="G890" s="104">
        <f t="shared" si="314"/>
        <v>0</v>
      </c>
      <c r="H890" s="104">
        <f t="shared" si="315"/>
        <v>0</v>
      </c>
      <c r="I890" s="38">
        <f>'F4.2'!V413</f>
        <v>0</v>
      </c>
      <c r="J890" s="38">
        <f>'F4.2'!AU413</f>
        <v>0</v>
      </c>
      <c r="K890" s="104"/>
      <c r="L890" s="104"/>
      <c r="M890" s="104">
        <f t="shared" si="316"/>
        <v>0</v>
      </c>
      <c r="N890" s="197">
        <f t="shared" si="317"/>
        <v>0</v>
      </c>
    </row>
    <row r="891" spans="1:14" ht="15.75" outlineLevel="1" x14ac:dyDescent="0.25">
      <c r="A891" s="485">
        <f t="shared" ref="A891:E891" si="358">A414</f>
        <v>0</v>
      </c>
      <c r="B891" s="421" t="str">
        <f t="shared" si="358"/>
        <v xml:space="preserve">Scheme 3:Upgradation of FEGT system </v>
      </c>
      <c r="C891" s="188">
        <f t="shared" si="358"/>
        <v>0</v>
      </c>
      <c r="D891" s="189" t="str">
        <f t="shared" si="358"/>
        <v>-</v>
      </c>
      <c r="E891" s="38">
        <f t="shared" si="358"/>
        <v>0</v>
      </c>
      <c r="F891" s="104">
        <f t="shared" si="313"/>
        <v>0</v>
      </c>
      <c r="G891" s="104">
        <f t="shared" si="314"/>
        <v>0</v>
      </c>
      <c r="H891" s="104">
        <f t="shared" si="315"/>
        <v>0</v>
      </c>
      <c r="I891" s="38">
        <f>'F4.2'!V414</f>
        <v>0</v>
      </c>
      <c r="J891" s="38">
        <f>'F4.2'!AU414</f>
        <v>0</v>
      </c>
      <c r="K891" s="104"/>
      <c r="L891" s="104"/>
      <c r="M891" s="104">
        <f t="shared" si="316"/>
        <v>0</v>
      </c>
      <c r="N891" s="197">
        <f t="shared" si="317"/>
        <v>0</v>
      </c>
    </row>
    <row r="892" spans="1:14" ht="15.75" outlineLevel="1" x14ac:dyDescent="0.25">
      <c r="A892" s="485">
        <f t="shared" ref="A892:E892" si="359">A415</f>
        <v>0</v>
      </c>
      <c r="B892" s="421" t="str">
        <f t="shared" si="359"/>
        <v xml:space="preserve">Scheme 4:Upgradation of acoustic pyrometer </v>
      </c>
      <c r="C892" s="188">
        <f t="shared" si="359"/>
        <v>0</v>
      </c>
      <c r="D892" s="189" t="str">
        <f t="shared" si="359"/>
        <v>-</v>
      </c>
      <c r="E892" s="38">
        <f t="shared" si="359"/>
        <v>0</v>
      </c>
      <c r="F892" s="104">
        <f t="shared" si="313"/>
        <v>0</v>
      </c>
      <c r="G892" s="104">
        <f t="shared" si="314"/>
        <v>0</v>
      </c>
      <c r="H892" s="104">
        <f t="shared" si="315"/>
        <v>0</v>
      </c>
      <c r="I892" s="38">
        <f>'F4.2'!V415</f>
        <v>0</v>
      </c>
      <c r="J892" s="38">
        <f>'F4.2'!AU415</f>
        <v>0</v>
      </c>
      <c r="K892" s="104"/>
      <c r="L892" s="104"/>
      <c r="M892" s="104">
        <f t="shared" si="316"/>
        <v>0</v>
      </c>
      <c r="N892" s="197">
        <f t="shared" si="317"/>
        <v>0</v>
      </c>
    </row>
    <row r="893" spans="1:14" ht="31.5" outlineLevel="1" x14ac:dyDescent="0.25">
      <c r="A893" s="369">
        <f t="shared" ref="A893:E893" si="360">A416</f>
        <v>0</v>
      </c>
      <c r="B893" s="369" t="str">
        <f t="shared" si="360"/>
        <v xml:space="preserve"> Upgradation of various scheme viz instrument Air pipe at ESP Area, wet Ash Evacuation system, HCSD Silo.</v>
      </c>
      <c r="C893" s="188">
        <f t="shared" si="360"/>
        <v>0</v>
      </c>
      <c r="D893" s="189" t="str">
        <f t="shared" si="360"/>
        <v>-</v>
      </c>
      <c r="E893" s="38">
        <f t="shared" si="360"/>
        <v>0</v>
      </c>
      <c r="F893" s="104">
        <f t="shared" si="313"/>
        <v>0</v>
      </c>
      <c r="G893" s="104">
        <f t="shared" si="314"/>
        <v>0</v>
      </c>
      <c r="H893" s="104">
        <f t="shared" si="315"/>
        <v>0</v>
      </c>
      <c r="I893" s="38">
        <f>'F4.2'!V416</f>
        <v>0</v>
      </c>
      <c r="J893" s="38">
        <f>'F4.2'!AU416</f>
        <v>0</v>
      </c>
      <c r="K893" s="104"/>
      <c r="L893" s="104"/>
      <c r="M893" s="104">
        <f t="shared" si="316"/>
        <v>0</v>
      </c>
      <c r="N893" s="197">
        <f t="shared" si="317"/>
        <v>0</v>
      </c>
    </row>
    <row r="894" spans="1:14" ht="31.5" outlineLevel="1" x14ac:dyDescent="0.25">
      <c r="A894" s="485">
        <f t="shared" ref="A894:E894" si="361">A417</f>
        <v>0</v>
      </c>
      <c r="B894" s="421" t="str">
        <f t="shared" si="361"/>
        <v xml:space="preserve">Scheme 1: Upgradation of instrument Air pipeline system at ESP of M.S into SS installed at 3x660 MW Koradi TPS. </v>
      </c>
      <c r="C894" s="188">
        <f t="shared" si="361"/>
        <v>0</v>
      </c>
      <c r="D894" s="189" t="str">
        <f t="shared" si="361"/>
        <v>-</v>
      </c>
      <c r="E894" s="38">
        <f t="shared" si="361"/>
        <v>0</v>
      </c>
      <c r="F894" s="104">
        <f t="shared" si="313"/>
        <v>0</v>
      </c>
      <c r="G894" s="104">
        <f t="shared" si="314"/>
        <v>0</v>
      </c>
      <c r="H894" s="104">
        <f t="shared" si="315"/>
        <v>0</v>
      </c>
      <c r="I894" s="38">
        <f>'F4.2'!V417</f>
        <v>0</v>
      </c>
      <c r="J894" s="38">
        <f>'F4.2'!AU417</f>
        <v>0</v>
      </c>
      <c r="K894" s="104"/>
      <c r="L894" s="104"/>
      <c r="M894" s="104">
        <f t="shared" si="316"/>
        <v>0</v>
      </c>
      <c r="N894" s="197">
        <f t="shared" si="317"/>
        <v>0</v>
      </c>
    </row>
    <row r="895" spans="1:14" ht="31.5" outlineLevel="1" x14ac:dyDescent="0.25">
      <c r="A895" s="485">
        <f t="shared" ref="A895:E895" si="362">A418</f>
        <v>0</v>
      </c>
      <c r="B895" s="421" t="str">
        <f t="shared" si="362"/>
        <v>Scheme 2: Upgradation of instrument Air pipeline system at wet Ash system of M.S into SS .</v>
      </c>
      <c r="C895" s="188">
        <f t="shared" si="362"/>
        <v>0</v>
      </c>
      <c r="D895" s="189" t="str">
        <f t="shared" si="362"/>
        <v>-</v>
      </c>
      <c r="E895" s="38">
        <f t="shared" si="362"/>
        <v>0</v>
      </c>
      <c r="F895" s="104">
        <f t="shared" si="313"/>
        <v>0</v>
      </c>
      <c r="G895" s="104">
        <f t="shared" si="314"/>
        <v>0</v>
      </c>
      <c r="H895" s="104">
        <f t="shared" si="315"/>
        <v>0</v>
      </c>
      <c r="I895" s="38">
        <f>'F4.2'!V418</f>
        <v>0</v>
      </c>
      <c r="J895" s="38">
        <f>'F4.2'!AU418</f>
        <v>0</v>
      </c>
      <c r="K895" s="104"/>
      <c r="L895" s="104"/>
      <c r="M895" s="104">
        <f t="shared" si="316"/>
        <v>0</v>
      </c>
      <c r="N895" s="197">
        <f t="shared" si="317"/>
        <v>0</v>
      </c>
    </row>
    <row r="896" spans="1:14" ht="31.5" outlineLevel="1" x14ac:dyDescent="0.25">
      <c r="A896" s="485">
        <f t="shared" ref="A896:E896" si="363">A419</f>
        <v>0</v>
      </c>
      <c r="B896" s="421" t="str">
        <f t="shared" si="363"/>
        <v>Scheme 3: Upgradation of instrument Air pipeline system at HCSD silo of M.S. into SS.</v>
      </c>
      <c r="C896" s="188">
        <f t="shared" si="363"/>
        <v>0</v>
      </c>
      <c r="D896" s="189" t="str">
        <f t="shared" si="363"/>
        <v>-</v>
      </c>
      <c r="E896" s="38">
        <f t="shared" si="363"/>
        <v>0</v>
      </c>
      <c r="F896" s="104">
        <f t="shared" si="313"/>
        <v>0</v>
      </c>
      <c r="G896" s="104">
        <f t="shared" si="314"/>
        <v>0</v>
      </c>
      <c r="H896" s="104">
        <f t="shared" si="315"/>
        <v>0</v>
      </c>
      <c r="I896" s="38">
        <f>'F4.2'!V419</f>
        <v>0</v>
      </c>
      <c r="J896" s="38">
        <f>'F4.2'!AU419</f>
        <v>0</v>
      </c>
      <c r="K896" s="104"/>
      <c r="L896" s="104"/>
      <c r="M896" s="104">
        <f t="shared" si="316"/>
        <v>0</v>
      </c>
      <c r="N896" s="197">
        <f t="shared" si="317"/>
        <v>0</v>
      </c>
    </row>
    <row r="897" spans="1:14" ht="31.5" outlineLevel="1" x14ac:dyDescent="0.25">
      <c r="A897" s="485">
        <f t="shared" ref="A897:E897" si="364">A420</f>
        <v>0</v>
      </c>
      <c r="B897" s="421" t="str">
        <f t="shared" si="364"/>
        <v xml:space="preserve">Scheme 4: Upgradation of instrument Air pipeline system at Remote Silo of M.S into SS. </v>
      </c>
      <c r="C897" s="188">
        <f t="shared" si="364"/>
        <v>0</v>
      </c>
      <c r="D897" s="189" t="str">
        <f t="shared" si="364"/>
        <v>-</v>
      </c>
      <c r="E897" s="38">
        <f t="shared" si="364"/>
        <v>0</v>
      </c>
      <c r="F897" s="104">
        <f t="shared" si="313"/>
        <v>0</v>
      </c>
      <c r="G897" s="104">
        <f t="shared" si="314"/>
        <v>0</v>
      </c>
      <c r="H897" s="104">
        <f t="shared" si="315"/>
        <v>0</v>
      </c>
      <c r="I897" s="38">
        <f>'F4.2'!V420</f>
        <v>0</v>
      </c>
      <c r="J897" s="38">
        <f>'F4.2'!AU420</f>
        <v>0</v>
      </c>
      <c r="K897" s="104"/>
      <c r="L897" s="104"/>
      <c r="M897" s="104">
        <f t="shared" si="316"/>
        <v>0</v>
      </c>
      <c r="N897" s="197">
        <f t="shared" si="317"/>
        <v>0</v>
      </c>
    </row>
    <row r="898" spans="1:14" ht="47.25" outlineLevel="1" x14ac:dyDescent="0.25">
      <c r="A898" s="485">
        <f t="shared" ref="A898:E898" si="365">A421</f>
        <v>0</v>
      </c>
      <c r="B898" s="421" t="str">
        <f t="shared" si="365"/>
        <v>Scheme 5: Upgradation of Control &amp; Instrument section  lab with Hydraulic Servo Valve Test, Pneumatic System test and calibration lab set up.</v>
      </c>
      <c r="C898" s="188">
        <f t="shared" si="365"/>
        <v>0</v>
      </c>
      <c r="D898" s="189" t="str">
        <f t="shared" si="365"/>
        <v>-</v>
      </c>
      <c r="E898" s="38">
        <f t="shared" si="365"/>
        <v>0</v>
      </c>
      <c r="F898" s="104">
        <f t="shared" si="313"/>
        <v>0</v>
      </c>
      <c r="G898" s="104">
        <f t="shared" si="314"/>
        <v>0</v>
      </c>
      <c r="H898" s="104">
        <f t="shared" si="315"/>
        <v>0</v>
      </c>
      <c r="I898" s="38">
        <f>'F4.2'!V421</f>
        <v>0</v>
      </c>
      <c r="J898" s="38">
        <f>'F4.2'!AU421</f>
        <v>0</v>
      </c>
      <c r="K898" s="104"/>
      <c r="L898" s="104"/>
      <c r="M898" s="104">
        <f t="shared" si="316"/>
        <v>0</v>
      </c>
      <c r="N898" s="197">
        <f t="shared" si="317"/>
        <v>0</v>
      </c>
    </row>
    <row r="899" spans="1:14" ht="31.5" outlineLevel="1" x14ac:dyDescent="0.25">
      <c r="A899" s="369">
        <f t="shared" ref="A899:E899" si="366">A422</f>
        <v>0</v>
      </c>
      <c r="B899" s="369" t="str">
        <f t="shared" si="366"/>
        <v>Upgradation of Flame scanner for flexible operation of 3X660MW Koradi TPS.</v>
      </c>
      <c r="C899" s="188">
        <f t="shared" si="366"/>
        <v>0</v>
      </c>
      <c r="D899" s="189" t="str">
        <f t="shared" si="366"/>
        <v>-</v>
      </c>
      <c r="E899" s="38">
        <f t="shared" si="366"/>
        <v>0</v>
      </c>
      <c r="F899" s="104">
        <f t="shared" si="313"/>
        <v>0</v>
      </c>
      <c r="G899" s="104">
        <f t="shared" si="314"/>
        <v>0</v>
      </c>
      <c r="H899" s="104">
        <f t="shared" si="315"/>
        <v>0</v>
      </c>
      <c r="I899" s="38">
        <f>'F4.2'!V422</f>
        <v>0</v>
      </c>
      <c r="J899" s="38">
        <f>'F4.2'!AU422</f>
        <v>0</v>
      </c>
      <c r="K899" s="104"/>
      <c r="L899" s="104"/>
      <c r="M899" s="104">
        <f t="shared" si="316"/>
        <v>0</v>
      </c>
      <c r="N899" s="197">
        <f t="shared" si="317"/>
        <v>0</v>
      </c>
    </row>
    <row r="900" spans="1:14" ht="31.5" outlineLevel="1" x14ac:dyDescent="0.25">
      <c r="A900" s="485">
        <f t="shared" ref="A900:E900" si="367">A423</f>
        <v>0</v>
      </c>
      <c r="B900" s="421" t="str">
        <f t="shared" si="367"/>
        <v>Scheme 1: Upgradation of Flame scanner for flexible operation of 3X660MW Koradi TPS.</v>
      </c>
      <c r="C900" s="188">
        <f t="shared" si="367"/>
        <v>0</v>
      </c>
      <c r="D900" s="189" t="str">
        <f t="shared" si="367"/>
        <v>-</v>
      </c>
      <c r="E900" s="38">
        <f t="shared" si="367"/>
        <v>0</v>
      </c>
      <c r="F900" s="104">
        <f t="shared" si="313"/>
        <v>0</v>
      </c>
      <c r="G900" s="104">
        <f t="shared" si="314"/>
        <v>0</v>
      </c>
      <c r="H900" s="104">
        <f t="shared" si="315"/>
        <v>0</v>
      </c>
      <c r="I900" s="38">
        <f>'F4.2'!V423</f>
        <v>0</v>
      </c>
      <c r="J900" s="38">
        <f>'F4.2'!AU423</f>
        <v>0</v>
      </c>
      <c r="K900" s="104"/>
      <c r="L900" s="104"/>
      <c r="M900" s="104">
        <f t="shared" si="316"/>
        <v>0</v>
      </c>
      <c r="N900" s="197">
        <f t="shared" si="317"/>
        <v>0</v>
      </c>
    </row>
    <row r="901" spans="1:14" ht="31.5" outlineLevel="1" x14ac:dyDescent="0.25">
      <c r="A901" s="485">
        <f t="shared" ref="A901:E901" si="368">A424</f>
        <v>0</v>
      </c>
      <c r="B901" s="561" t="str">
        <f t="shared" si="368"/>
        <v>Replacement of DRC Pipes, Bends &amp; Fittings in phase manner to improve the dry ash conveying &amp; its disposal (2 years)</v>
      </c>
      <c r="C901" s="188">
        <f t="shared" si="368"/>
        <v>0</v>
      </c>
      <c r="D901" s="189" t="str">
        <f t="shared" si="368"/>
        <v>-</v>
      </c>
      <c r="E901" s="38">
        <f t="shared" si="368"/>
        <v>0</v>
      </c>
      <c r="F901" s="104">
        <f t="shared" si="313"/>
        <v>0</v>
      </c>
      <c r="G901" s="104">
        <f t="shared" si="314"/>
        <v>0</v>
      </c>
      <c r="H901" s="104">
        <f t="shared" si="315"/>
        <v>0</v>
      </c>
      <c r="I901" s="38">
        <f>'F4.2'!V424</f>
        <v>0</v>
      </c>
      <c r="J901" s="38">
        <f>'F4.2'!AU424</f>
        <v>0</v>
      </c>
      <c r="K901" s="104"/>
      <c r="L901" s="104"/>
      <c r="M901" s="104">
        <f t="shared" si="316"/>
        <v>0</v>
      </c>
      <c r="N901" s="197">
        <f t="shared" si="317"/>
        <v>0</v>
      </c>
    </row>
    <row r="902" spans="1:14" ht="78.75" outlineLevel="1" x14ac:dyDescent="0.25">
      <c r="A902" s="485">
        <f t="shared" ref="A902:E902" si="369">A425</f>
        <v>0</v>
      </c>
      <c r="B902" s="562" t="str">
        <f t="shared" si="369"/>
        <v>Replacement of DRC Pipes, Bends &amp; Fittings in phase manner to improve the dry ash conveying &amp; its disposal (2 years) (Rs.30 Cr.)
(Bottom ash/Coarse ash evacuation &amp; Ash Slurry Disposal Pipelines, Dry ash conveying system)</v>
      </c>
      <c r="C902" s="188">
        <f t="shared" si="369"/>
        <v>0</v>
      </c>
      <c r="D902" s="189" t="str">
        <f t="shared" si="369"/>
        <v>-</v>
      </c>
      <c r="E902" s="38">
        <f t="shared" si="369"/>
        <v>0</v>
      </c>
      <c r="F902" s="104">
        <f t="shared" si="313"/>
        <v>0</v>
      </c>
      <c r="G902" s="104">
        <f t="shared" si="314"/>
        <v>0</v>
      </c>
      <c r="H902" s="104">
        <f t="shared" si="315"/>
        <v>0</v>
      </c>
      <c r="I902" s="38">
        <f>'F4.2'!V425</f>
        <v>0</v>
      </c>
      <c r="J902" s="38">
        <f>'F4.2'!AU425</f>
        <v>0</v>
      </c>
      <c r="K902" s="104"/>
      <c r="L902" s="104"/>
      <c r="M902" s="104">
        <f t="shared" si="316"/>
        <v>0</v>
      </c>
      <c r="N902" s="197">
        <f t="shared" si="317"/>
        <v>0</v>
      </c>
    </row>
    <row r="903" spans="1:14" ht="31.5" outlineLevel="1" x14ac:dyDescent="0.25">
      <c r="A903" s="485">
        <f t="shared" ref="A903:E903" si="370">A426</f>
        <v>0</v>
      </c>
      <c r="B903" s="561" t="str">
        <f t="shared" si="370"/>
        <v>Augmentation of Coarse Ash disposal system at U10 at KTPS, Koradi</v>
      </c>
      <c r="C903" s="188">
        <f t="shared" si="370"/>
        <v>0</v>
      </c>
      <c r="D903" s="189" t="str">
        <f t="shared" si="370"/>
        <v>-</v>
      </c>
      <c r="E903" s="38">
        <f t="shared" si="370"/>
        <v>0</v>
      </c>
      <c r="F903" s="104">
        <f t="shared" si="313"/>
        <v>0</v>
      </c>
      <c r="G903" s="104">
        <f t="shared" si="314"/>
        <v>0</v>
      </c>
      <c r="H903" s="104">
        <f t="shared" si="315"/>
        <v>0</v>
      </c>
      <c r="I903" s="38">
        <f>'F4.2'!V426</f>
        <v>0</v>
      </c>
      <c r="J903" s="38">
        <f>'F4.2'!AU426</f>
        <v>0</v>
      </c>
      <c r="K903" s="104"/>
      <c r="L903" s="104"/>
      <c r="M903" s="104">
        <f t="shared" si="316"/>
        <v>0</v>
      </c>
      <c r="N903" s="197">
        <f t="shared" si="317"/>
        <v>0</v>
      </c>
    </row>
    <row r="904" spans="1:14" ht="31.5" outlineLevel="1" x14ac:dyDescent="0.25">
      <c r="A904" s="485">
        <f t="shared" ref="A904:E904" si="371">A427</f>
        <v>0</v>
      </c>
      <c r="B904" s="562" t="str">
        <f t="shared" si="371"/>
        <v>WORK OF INSTALLATION &amp; COMMISSIONING OF ASH DISPOSAL SYSTEM AT UNIT#10</v>
      </c>
      <c r="C904" s="188">
        <f t="shared" si="371"/>
        <v>0</v>
      </c>
      <c r="D904" s="189" t="str">
        <f t="shared" si="371"/>
        <v>-</v>
      </c>
      <c r="E904" s="38">
        <f t="shared" si="371"/>
        <v>0</v>
      </c>
      <c r="F904" s="104">
        <f t="shared" si="313"/>
        <v>0</v>
      </c>
      <c r="G904" s="104">
        <f t="shared" si="314"/>
        <v>0</v>
      </c>
      <c r="H904" s="104">
        <f t="shared" si="315"/>
        <v>0</v>
      </c>
      <c r="I904" s="38">
        <f>'F4.2'!V427</f>
        <v>0</v>
      </c>
      <c r="J904" s="38">
        <f>'F4.2'!AU427</f>
        <v>0</v>
      </c>
      <c r="K904" s="104"/>
      <c r="L904" s="104"/>
      <c r="M904" s="104">
        <f t="shared" si="316"/>
        <v>0</v>
      </c>
      <c r="N904" s="197">
        <f t="shared" si="317"/>
        <v>0</v>
      </c>
    </row>
    <row r="905" spans="1:14" ht="15.75" outlineLevel="1" x14ac:dyDescent="0.25">
      <c r="A905" s="485">
        <f t="shared" ref="A905:E905" si="372">A428</f>
        <v>0</v>
      </c>
      <c r="B905" s="369" t="str">
        <f t="shared" si="372"/>
        <v>IDC</v>
      </c>
      <c r="C905" s="188">
        <f t="shared" si="372"/>
        <v>0</v>
      </c>
      <c r="D905" s="189" t="str">
        <f t="shared" si="372"/>
        <v>-</v>
      </c>
      <c r="E905" s="38">
        <f t="shared" si="372"/>
        <v>0</v>
      </c>
      <c r="F905" s="104">
        <f t="shared" si="313"/>
        <v>0</v>
      </c>
      <c r="G905" s="104">
        <f t="shared" si="314"/>
        <v>0</v>
      </c>
      <c r="H905" s="104">
        <f t="shared" si="315"/>
        <v>0</v>
      </c>
      <c r="I905" s="38">
        <f>'F4.2'!V428</f>
        <v>0</v>
      </c>
      <c r="J905" s="38">
        <f>'F4.2'!AU428</f>
        <v>0</v>
      </c>
      <c r="K905" s="104"/>
      <c r="L905" s="104"/>
      <c r="M905" s="104">
        <f t="shared" si="316"/>
        <v>0</v>
      </c>
      <c r="N905" s="197">
        <f t="shared" si="317"/>
        <v>0</v>
      </c>
    </row>
    <row r="906" spans="1:14" ht="31.5" outlineLevel="1" x14ac:dyDescent="0.25">
      <c r="A906" s="485">
        <f t="shared" ref="A906:E906" si="373">A429</f>
        <v>0</v>
      </c>
      <c r="B906" s="369" t="str">
        <f t="shared" si="373"/>
        <v>DPR for Railway Track Siding  Performance Improvement Schemes at 3x660MW KTPS ,Koradi.</v>
      </c>
      <c r="C906" s="188">
        <f t="shared" si="373"/>
        <v>0</v>
      </c>
      <c r="D906" s="189" t="str">
        <f t="shared" si="373"/>
        <v>-</v>
      </c>
      <c r="E906" s="38">
        <f t="shared" si="373"/>
        <v>0</v>
      </c>
      <c r="F906" s="104">
        <f t="shared" si="313"/>
        <v>0</v>
      </c>
      <c r="G906" s="104">
        <f t="shared" si="314"/>
        <v>0</v>
      </c>
      <c r="H906" s="104">
        <f t="shared" si="315"/>
        <v>0</v>
      </c>
      <c r="I906" s="38">
        <f>'F4.2'!V429</f>
        <v>0</v>
      </c>
      <c r="J906" s="38">
        <f>'F4.2'!AU429</f>
        <v>0</v>
      </c>
      <c r="K906" s="104"/>
      <c r="L906" s="104"/>
      <c r="M906" s="104">
        <f t="shared" si="316"/>
        <v>0</v>
      </c>
      <c r="N906" s="197">
        <f t="shared" si="317"/>
        <v>0</v>
      </c>
    </row>
    <row r="907" spans="1:14" ht="189" outlineLevel="1" x14ac:dyDescent="0.25">
      <c r="A907" s="485">
        <f t="shared" ref="A907:E907" si="374">A430</f>
        <v>0</v>
      </c>
      <c r="B907" s="565" t="str">
        <f t="shared" si="374"/>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907" s="188">
        <f t="shared" si="374"/>
        <v>0</v>
      </c>
      <c r="D907" s="189" t="str">
        <f t="shared" si="374"/>
        <v>-</v>
      </c>
      <c r="E907" s="38">
        <f t="shared" si="374"/>
        <v>0</v>
      </c>
      <c r="F907" s="104">
        <f t="shared" si="313"/>
        <v>0</v>
      </c>
      <c r="G907" s="104">
        <f t="shared" si="314"/>
        <v>0</v>
      </c>
      <c r="H907" s="104">
        <f t="shared" si="315"/>
        <v>0</v>
      </c>
      <c r="I907" s="38">
        <f>'F4.2'!V430</f>
        <v>0</v>
      </c>
      <c r="J907" s="38">
        <f>'F4.2'!AU430</f>
        <v>0</v>
      </c>
      <c r="K907" s="104"/>
      <c r="L907" s="104"/>
      <c r="M907" s="104">
        <f t="shared" si="316"/>
        <v>0</v>
      </c>
      <c r="N907" s="197">
        <f t="shared" si="317"/>
        <v>0</v>
      </c>
    </row>
    <row r="908" spans="1:14" ht="236.25" outlineLevel="1" x14ac:dyDescent="0.25">
      <c r="A908" s="485">
        <f t="shared" ref="A908:E908" si="375">A431</f>
        <v>0</v>
      </c>
      <c r="B908" s="565" t="str">
        <f t="shared" si="375"/>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908" s="188">
        <f t="shared" si="375"/>
        <v>0</v>
      </c>
      <c r="D908" s="189" t="str">
        <f t="shared" si="375"/>
        <v>-</v>
      </c>
      <c r="E908" s="38">
        <f t="shared" si="375"/>
        <v>0</v>
      </c>
      <c r="F908" s="104">
        <f t="shared" si="313"/>
        <v>0</v>
      </c>
      <c r="G908" s="104">
        <f t="shared" si="314"/>
        <v>0</v>
      </c>
      <c r="H908" s="104">
        <f t="shared" si="315"/>
        <v>0</v>
      </c>
      <c r="I908" s="38">
        <f>'F4.2'!V431</f>
        <v>0</v>
      </c>
      <c r="J908" s="38">
        <f>'F4.2'!AU431</f>
        <v>0</v>
      </c>
      <c r="K908" s="104"/>
      <c r="L908" s="104"/>
      <c r="M908" s="104">
        <f t="shared" si="316"/>
        <v>0</v>
      </c>
      <c r="N908" s="197">
        <f t="shared" si="317"/>
        <v>0</v>
      </c>
    </row>
    <row r="909" spans="1:14" ht="173.25" outlineLevel="1" x14ac:dyDescent="0.25">
      <c r="A909" s="485">
        <f t="shared" ref="A909:E909" si="376">A432</f>
        <v>0</v>
      </c>
      <c r="B909" s="565" t="str">
        <f t="shared" si="376"/>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909" s="188">
        <f t="shared" si="376"/>
        <v>0</v>
      </c>
      <c r="D909" s="189" t="str">
        <f t="shared" si="376"/>
        <v>-</v>
      </c>
      <c r="E909" s="38">
        <f t="shared" si="376"/>
        <v>0</v>
      </c>
      <c r="F909" s="104">
        <f t="shared" si="313"/>
        <v>0</v>
      </c>
      <c r="G909" s="104">
        <f t="shared" si="314"/>
        <v>0</v>
      </c>
      <c r="H909" s="104">
        <f t="shared" si="315"/>
        <v>0</v>
      </c>
      <c r="I909" s="38">
        <f>'F4.2'!V432</f>
        <v>0</v>
      </c>
      <c r="J909" s="38">
        <f>'F4.2'!AU432</f>
        <v>0</v>
      </c>
      <c r="K909" s="104"/>
      <c r="L909" s="104"/>
      <c r="M909" s="104">
        <f t="shared" si="316"/>
        <v>0</v>
      </c>
      <c r="N909" s="197">
        <f t="shared" si="317"/>
        <v>0</v>
      </c>
    </row>
    <row r="910" spans="1:14" ht="346.5" outlineLevel="1" x14ac:dyDescent="0.25">
      <c r="A910" s="485">
        <f t="shared" ref="A910:E910" si="377">A433</f>
        <v>0</v>
      </c>
      <c r="B910" s="565" t="str">
        <f t="shared" si="377"/>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910" s="188">
        <f t="shared" si="377"/>
        <v>0</v>
      </c>
      <c r="D910" s="189" t="str">
        <f t="shared" si="377"/>
        <v>-</v>
      </c>
      <c r="E910" s="38">
        <f t="shared" si="377"/>
        <v>0</v>
      </c>
      <c r="F910" s="104">
        <f t="shared" si="313"/>
        <v>0</v>
      </c>
      <c r="G910" s="104">
        <f t="shared" si="314"/>
        <v>0</v>
      </c>
      <c r="H910" s="104">
        <f t="shared" si="315"/>
        <v>0</v>
      </c>
      <c r="I910" s="38">
        <f>'F4.2'!V433</f>
        <v>0</v>
      </c>
      <c r="J910" s="38">
        <f>'F4.2'!AU433</f>
        <v>0</v>
      </c>
      <c r="K910" s="104"/>
      <c r="L910" s="104"/>
      <c r="M910" s="104">
        <f t="shared" si="316"/>
        <v>0</v>
      </c>
      <c r="N910" s="197">
        <f t="shared" si="317"/>
        <v>0</v>
      </c>
    </row>
    <row r="911" spans="1:14" ht="346.5" outlineLevel="1" x14ac:dyDescent="0.25">
      <c r="A911" s="485">
        <f t="shared" ref="A911:E911" si="378">A434</f>
        <v>0</v>
      </c>
      <c r="B911" s="565" t="str">
        <f t="shared" si="378"/>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911" s="188">
        <f t="shared" si="378"/>
        <v>0</v>
      </c>
      <c r="D911" s="189" t="str">
        <f t="shared" si="378"/>
        <v>-</v>
      </c>
      <c r="E911" s="38">
        <f t="shared" si="378"/>
        <v>0</v>
      </c>
      <c r="F911" s="104">
        <f t="shared" si="313"/>
        <v>0</v>
      </c>
      <c r="G911" s="104">
        <f t="shared" si="314"/>
        <v>0</v>
      </c>
      <c r="H911" s="104">
        <f t="shared" si="315"/>
        <v>0</v>
      </c>
      <c r="I911" s="38">
        <f>'F4.2'!V434</f>
        <v>0</v>
      </c>
      <c r="J911" s="38">
        <f>'F4.2'!AU434</f>
        <v>0</v>
      </c>
      <c r="K911" s="104"/>
      <c r="L911" s="104"/>
      <c r="M911" s="104">
        <f t="shared" si="316"/>
        <v>0</v>
      </c>
      <c r="N911" s="197">
        <f t="shared" si="317"/>
        <v>0</v>
      </c>
    </row>
    <row r="912" spans="1:14" ht="204.75" outlineLevel="1" x14ac:dyDescent="0.25">
      <c r="A912" s="485">
        <f t="shared" ref="A912:E912" si="379">A435</f>
        <v>0</v>
      </c>
      <c r="B912" s="565" t="str">
        <f t="shared" si="379"/>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912" s="188">
        <f t="shared" si="379"/>
        <v>0</v>
      </c>
      <c r="D912" s="189" t="str">
        <f t="shared" si="379"/>
        <v>-</v>
      </c>
      <c r="E912" s="38">
        <f t="shared" si="379"/>
        <v>0</v>
      </c>
      <c r="F912" s="104">
        <f t="shared" si="313"/>
        <v>0</v>
      </c>
      <c r="G912" s="104">
        <f t="shared" si="314"/>
        <v>0</v>
      </c>
      <c r="H912" s="104">
        <f t="shared" si="315"/>
        <v>0</v>
      </c>
      <c r="I912" s="38">
        <f>'F4.2'!V435</f>
        <v>0</v>
      </c>
      <c r="J912" s="38">
        <f>'F4.2'!AU435</f>
        <v>0</v>
      </c>
      <c r="K912" s="104"/>
      <c r="L912" s="104"/>
      <c r="M912" s="104">
        <f t="shared" si="316"/>
        <v>0</v>
      </c>
      <c r="N912" s="197">
        <f t="shared" si="317"/>
        <v>0</v>
      </c>
    </row>
    <row r="913" spans="1:14" ht="204.75" outlineLevel="1" x14ac:dyDescent="0.25">
      <c r="A913" s="485">
        <f t="shared" ref="A913:E913" si="380">A436</f>
        <v>0</v>
      </c>
      <c r="B913" s="565" t="str">
        <f t="shared" si="380"/>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913" s="188">
        <f t="shared" si="380"/>
        <v>0</v>
      </c>
      <c r="D913" s="189" t="str">
        <f t="shared" si="380"/>
        <v>-</v>
      </c>
      <c r="E913" s="38">
        <f t="shared" si="380"/>
        <v>0</v>
      </c>
      <c r="F913" s="104">
        <f t="shared" si="313"/>
        <v>0</v>
      </c>
      <c r="G913" s="104">
        <f t="shared" si="314"/>
        <v>0</v>
      </c>
      <c r="H913" s="104">
        <f t="shared" si="315"/>
        <v>0</v>
      </c>
      <c r="I913" s="38">
        <f>'F4.2'!V436</f>
        <v>0</v>
      </c>
      <c r="J913" s="38">
        <f>'F4.2'!AU436</f>
        <v>0</v>
      </c>
      <c r="K913" s="104"/>
      <c r="L913" s="104"/>
      <c r="M913" s="104">
        <f t="shared" si="316"/>
        <v>0</v>
      </c>
      <c r="N913" s="197">
        <f t="shared" si="317"/>
        <v>0</v>
      </c>
    </row>
    <row r="914" spans="1:14" ht="252" outlineLevel="1" x14ac:dyDescent="0.25">
      <c r="A914" s="485">
        <f t="shared" ref="A914:E914" si="381">A437</f>
        <v>0</v>
      </c>
      <c r="B914" s="565" t="str">
        <f t="shared" si="381"/>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914" s="188">
        <f t="shared" si="381"/>
        <v>0</v>
      </c>
      <c r="D914" s="189" t="str">
        <f t="shared" si="381"/>
        <v>-</v>
      </c>
      <c r="E914" s="38">
        <f t="shared" si="381"/>
        <v>0</v>
      </c>
      <c r="F914" s="104">
        <f t="shared" ref="F914:F923" si="382">F437+I437</f>
        <v>0</v>
      </c>
      <c r="G914" s="104">
        <f t="shared" ref="G914:G923" si="383">G437+M437</f>
        <v>0</v>
      </c>
      <c r="H914" s="104">
        <f t="shared" ref="H914:H923" si="384">F914-G914</f>
        <v>0</v>
      </c>
      <c r="I914" s="38">
        <f>'F4.2'!V437</f>
        <v>0</v>
      </c>
      <c r="J914" s="38">
        <f>'F4.2'!AU437</f>
        <v>0</v>
      </c>
      <c r="K914" s="104"/>
      <c r="L914" s="104"/>
      <c r="M914" s="104">
        <f t="shared" ref="M914:M923" si="385">SUM(J914:L914)</f>
        <v>0</v>
      </c>
      <c r="N914" s="197">
        <f t="shared" ref="N914:N923" si="386">H914+I914-M914</f>
        <v>0</v>
      </c>
    </row>
    <row r="915" spans="1:14" ht="252" outlineLevel="1" x14ac:dyDescent="0.25">
      <c r="A915" s="485">
        <f t="shared" ref="A915:E915" si="387">A438</f>
        <v>0</v>
      </c>
      <c r="B915" s="565" t="str">
        <f t="shared" si="387"/>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915" s="188">
        <f t="shared" si="387"/>
        <v>0</v>
      </c>
      <c r="D915" s="189" t="str">
        <f t="shared" si="387"/>
        <v>-</v>
      </c>
      <c r="E915" s="38">
        <f t="shared" si="387"/>
        <v>0</v>
      </c>
      <c r="F915" s="104">
        <f t="shared" si="382"/>
        <v>0</v>
      </c>
      <c r="G915" s="104">
        <f t="shared" si="383"/>
        <v>0</v>
      </c>
      <c r="H915" s="104">
        <f t="shared" si="384"/>
        <v>0</v>
      </c>
      <c r="I915" s="38">
        <f>'F4.2'!V438</f>
        <v>0</v>
      </c>
      <c r="J915" s="38">
        <f>'F4.2'!AU438</f>
        <v>0</v>
      </c>
      <c r="K915" s="104"/>
      <c r="L915" s="104"/>
      <c r="M915" s="104">
        <f t="shared" si="385"/>
        <v>0</v>
      </c>
      <c r="N915" s="197">
        <f t="shared" si="386"/>
        <v>0</v>
      </c>
    </row>
    <row r="916" spans="1:14" ht="236.25" outlineLevel="1" x14ac:dyDescent="0.25">
      <c r="A916" s="485">
        <f t="shared" ref="A916:E916" si="388">A439</f>
        <v>0</v>
      </c>
      <c r="B916" s="565" t="str">
        <f t="shared" si="388"/>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916" s="188">
        <f t="shared" si="388"/>
        <v>0</v>
      </c>
      <c r="D916" s="189" t="str">
        <f t="shared" si="388"/>
        <v>-</v>
      </c>
      <c r="E916" s="38">
        <f t="shared" si="388"/>
        <v>0</v>
      </c>
      <c r="F916" s="104">
        <f t="shared" si="382"/>
        <v>0</v>
      </c>
      <c r="G916" s="104">
        <f t="shared" si="383"/>
        <v>0</v>
      </c>
      <c r="H916" s="104">
        <f t="shared" si="384"/>
        <v>0</v>
      </c>
      <c r="I916" s="38">
        <f>'F4.2'!V439</f>
        <v>0</v>
      </c>
      <c r="J916" s="38">
        <f>'F4.2'!AU439</f>
        <v>0</v>
      </c>
      <c r="K916" s="104"/>
      <c r="L916" s="104"/>
      <c r="M916" s="104">
        <f t="shared" si="385"/>
        <v>0</v>
      </c>
      <c r="N916" s="197">
        <f t="shared" si="386"/>
        <v>0</v>
      </c>
    </row>
    <row r="917" spans="1:14" ht="189" outlineLevel="1" x14ac:dyDescent="0.25">
      <c r="A917" s="501">
        <f t="shared" ref="A917:E917" si="389">A440</f>
        <v>0</v>
      </c>
      <c r="B917" s="566" t="str">
        <f t="shared" si="389"/>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917" s="188">
        <f t="shared" si="389"/>
        <v>0</v>
      </c>
      <c r="D917" s="189" t="str">
        <f t="shared" si="389"/>
        <v>-</v>
      </c>
      <c r="E917" s="38">
        <f t="shared" si="389"/>
        <v>0</v>
      </c>
      <c r="F917" s="104">
        <f t="shared" si="382"/>
        <v>0</v>
      </c>
      <c r="G917" s="104">
        <f t="shared" si="383"/>
        <v>0</v>
      </c>
      <c r="H917" s="104">
        <f t="shared" si="384"/>
        <v>0</v>
      </c>
      <c r="I917" s="38">
        <f>'F4.2'!V440</f>
        <v>0</v>
      </c>
      <c r="J917" s="38">
        <f>'F4.2'!AU440</f>
        <v>0</v>
      </c>
      <c r="K917" s="104"/>
      <c r="L917" s="104"/>
      <c r="M917" s="104">
        <f t="shared" si="385"/>
        <v>0</v>
      </c>
      <c r="N917" s="197">
        <f t="shared" si="386"/>
        <v>0</v>
      </c>
    </row>
    <row r="918" spans="1:14" ht="47.25" outlineLevel="1" x14ac:dyDescent="0.25">
      <c r="A918" s="369">
        <f t="shared" ref="A918:E918" si="390">A441</f>
        <v>0</v>
      </c>
      <c r="B918" s="369" t="str">
        <f t="shared" si="390"/>
        <v xml:space="preserve">DPR for Provision of cover shed for stack yard -2  at 3x660MW KTPS ,Koradi.
</v>
      </c>
      <c r="C918" s="188">
        <f t="shared" si="390"/>
        <v>0</v>
      </c>
      <c r="D918" s="189" t="str">
        <f t="shared" si="390"/>
        <v>-</v>
      </c>
      <c r="E918" s="38">
        <f t="shared" si="390"/>
        <v>0</v>
      </c>
      <c r="F918" s="104">
        <f t="shared" si="382"/>
        <v>0</v>
      </c>
      <c r="G918" s="104">
        <f t="shared" si="383"/>
        <v>0</v>
      </c>
      <c r="H918" s="104">
        <f t="shared" si="384"/>
        <v>0</v>
      </c>
      <c r="I918" s="38">
        <f>'F4.2'!V441</f>
        <v>0</v>
      </c>
      <c r="J918" s="38">
        <f>'F4.2'!AU441</f>
        <v>0</v>
      </c>
      <c r="K918" s="104"/>
      <c r="L918" s="104"/>
      <c r="M918" s="104">
        <f t="shared" si="385"/>
        <v>0</v>
      </c>
      <c r="N918" s="197">
        <f t="shared" si="386"/>
        <v>0</v>
      </c>
    </row>
    <row r="919" spans="1:14" ht="31.5" outlineLevel="1" x14ac:dyDescent="0.25">
      <c r="A919" s="485">
        <f t="shared" ref="A919:E919" si="391">A442</f>
        <v>0</v>
      </c>
      <c r="B919" s="579" t="str">
        <f t="shared" si="391"/>
        <v>Scheme No. 1 : Provision of cover shed for stack yard -2  at 3x660MW KTPS ,Koradi.</v>
      </c>
      <c r="C919" s="188">
        <f t="shared" si="391"/>
        <v>0</v>
      </c>
      <c r="D919" s="189" t="str">
        <f t="shared" si="391"/>
        <v>-</v>
      </c>
      <c r="E919" s="38">
        <f t="shared" si="391"/>
        <v>0</v>
      </c>
      <c r="F919" s="104">
        <f t="shared" si="382"/>
        <v>0</v>
      </c>
      <c r="G919" s="104">
        <f t="shared" si="383"/>
        <v>0</v>
      </c>
      <c r="H919" s="104">
        <f t="shared" si="384"/>
        <v>0</v>
      </c>
      <c r="I919" s="38">
        <f>'F4.2'!V442</f>
        <v>0</v>
      </c>
      <c r="J919" s="38">
        <f>'F4.2'!AU442</f>
        <v>0</v>
      </c>
      <c r="K919" s="104"/>
      <c r="L919" s="104"/>
      <c r="M919" s="104">
        <f t="shared" si="385"/>
        <v>0</v>
      </c>
      <c r="N919" s="197">
        <f t="shared" si="386"/>
        <v>0</v>
      </c>
    </row>
    <row r="920" spans="1:14" ht="47.25" outlineLevel="1" x14ac:dyDescent="0.25">
      <c r="A920" s="369">
        <f t="shared" ref="A920:E920" si="392">A443</f>
        <v>0</v>
      </c>
      <c r="B920" s="369" t="str">
        <f t="shared" si="392"/>
        <v xml:space="preserve">DPR for Procurement of Pipe Conveyor Drive System Internals   at 3x660MW KTPS ,Koradi.
</v>
      </c>
      <c r="C920" s="188">
        <f t="shared" si="392"/>
        <v>0</v>
      </c>
      <c r="D920" s="189" t="str">
        <f t="shared" si="392"/>
        <v>-</v>
      </c>
      <c r="E920" s="38">
        <f t="shared" si="392"/>
        <v>0</v>
      </c>
      <c r="F920" s="104">
        <f t="shared" si="382"/>
        <v>0</v>
      </c>
      <c r="G920" s="104">
        <f t="shared" si="383"/>
        <v>0</v>
      </c>
      <c r="H920" s="104">
        <f t="shared" si="384"/>
        <v>0</v>
      </c>
      <c r="I920" s="38">
        <f>'F4.2'!V443</f>
        <v>0</v>
      </c>
      <c r="J920" s="38">
        <f>'F4.2'!AU443</f>
        <v>0</v>
      </c>
      <c r="K920" s="104"/>
      <c r="L920" s="104"/>
      <c r="M920" s="104">
        <f t="shared" si="385"/>
        <v>0</v>
      </c>
      <c r="N920" s="197">
        <f t="shared" si="386"/>
        <v>0</v>
      </c>
    </row>
    <row r="921" spans="1:14" ht="31.5" outlineLevel="1" x14ac:dyDescent="0.25">
      <c r="A921" s="485">
        <f t="shared" ref="A921:E921" si="393">A444</f>
        <v>0</v>
      </c>
      <c r="B921" s="579" t="str">
        <f t="shared" si="393"/>
        <v>Scheme No. 1 : Procurement of Pipe Conveyor Drive System Internals   at 3x660MW KTPS ,Koradi.</v>
      </c>
      <c r="C921" s="188">
        <f t="shared" si="393"/>
        <v>0</v>
      </c>
      <c r="D921" s="189" t="str">
        <f t="shared" si="393"/>
        <v>-</v>
      </c>
      <c r="E921" s="38">
        <f t="shared" si="393"/>
        <v>0</v>
      </c>
      <c r="F921" s="104">
        <f t="shared" si="382"/>
        <v>0</v>
      </c>
      <c r="G921" s="104">
        <f t="shared" si="383"/>
        <v>0</v>
      </c>
      <c r="H921" s="104">
        <f t="shared" si="384"/>
        <v>0</v>
      </c>
      <c r="I921" s="38">
        <f>'F4.2'!V444</f>
        <v>0</v>
      </c>
      <c r="J921" s="38">
        <f>'F4.2'!AU444</f>
        <v>0</v>
      </c>
      <c r="K921" s="104"/>
      <c r="L921" s="104"/>
      <c r="M921" s="104">
        <f t="shared" si="385"/>
        <v>0</v>
      </c>
      <c r="N921" s="197">
        <f t="shared" si="386"/>
        <v>0</v>
      </c>
    </row>
    <row r="922" spans="1:14" ht="47.25" outlineLevel="1" x14ac:dyDescent="0.25">
      <c r="A922" s="369">
        <f t="shared" ref="A922:E922" si="394">A445</f>
        <v>0</v>
      </c>
      <c r="B922" s="369" t="str">
        <f t="shared" si="394"/>
        <v xml:space="preserve">DPR for Provision of service building along with vehicle bay   at 3x660MW KTPS ,Koradi.
</v>
      </c>
      <c r="C922" s="188">
        <f t="shared" si="394"/>
        <v>0</v>
      </c>
      <c r="D922" s="189" t="str">
        <f t="shared" si="394"/>
        <v>-</v>
      </c>
      <c r="E922" s="38">
        <f t="shared" si="394"/>
        <v>0</v>
      </c>
      <c r="F922" s="104">
        <f t="shared" si="382"/>
        <v>0</v>
      </c>
      <c r="G922" s="104">
        <f t="shared" si="383"/>
        <v>0</v>
      </c>
      <c r="H922" s="104">
        <f t="shared" si="384"/>
        <v>0</v>
      </c>
      <c r="I922" s="38">
        <f>'F4.2'!V445</f>
        <v>0</v>
      </c>
      <c r="J922" s="38">
        <f>'F4.2'!AU445</f>
        <v>0</v>
      </c>
      <c r="K922" s="104"/>
      <c r="L922" s="104"/>
      <c r="M922" s="104">
        <f t="shared" si="385"/>
        <v>0</v>
      </c>
      <c r="N922" s="197">
        <f t="shared" si="386"/>
        <v>0</v>
      </c>
    </row>
    <row r="923" spans="1:14" ht="31.5" outlineLevel="1" x14ac:dyDescent="0.25">
      <c r="A923" s="485">
        <f t="shared" ref="A923:E923" si="395">A446</f>
        <v>0</v>
      </c>
      <c r="B923" s="579" t="str">
        <f t="shared" si="395"/>
        <v>Scheme No. 1 : Provision of service building along with vehicle bay   at 3x660MW KTPS ,Koradi.</v>
      </c>
      <c r="C923" s="188">
        <f t="shared" si="395"/>
        <v>0</v>
      </c>
      <c r="D923" s="189" t="str">
        <f t="shared" si="395"/>
        <v>-</v>
      </c>
      <c r="E923" s="38">
        <f t="shared" si="395"/>
        <v>0</v>
      </c>
      <c r="F923" s="104">
        <f t="shared" si="382"/>
        <v>0</v>
      </c>
      <c r="G923" s="104">
        <f t="shared" si="383"/>
        <v>0</v>
      </c>
      <c r="H923" s="104">
        <f t="shared" si="384"/>
        <v>0</v>
      </c>
      <c r="I923" s="38">
        <f>'F4.2'!V446</f>
        <v>0</v>
      </c>
      <c r="J923" s="38">
        <f>'F4.2'!AU446</f>
        <v>0</v>
      </c>
      <c r="K923" s="104"/>
      <c r="L923" s="104"/>
      <c r="M923" s="104">
        <f t="shared" si="385"/>
        <v>0</v>
      </c>
      <c r="N923" s="197">
        <f t="shared" si="386"/>
        <v>0</v>
      </c>
    </row>
    <row r="924" spans="1:14" ht="21" outlineLevel="1" x14ac:dyDescent="0.25">
      <c r="A924" s="214">
        <f t="shared" ref="A924:E928" si="396">A447</f>
        <v>0</v>
      </c>
      <c r="B924" s="118" t="str">
        <f t="shared" si="396"/>
        <v>GENERAL ASSET</v>
      </c>
      <c r="C924" s="188">
        <f t="shared" si="396"/>
        <v>0</v>
      </c>
      <c r="D924" s="189" t="str">
        <f t="shared" si="396"/>
        <v>-</v>
      </c>
      <c r="E924" s="38">
        <f t="shared" si="396"/>
        <v>0</v>
      </c>
      <c r="F924" s="104">
        <f>F447+I447</f>
        <v>0</v>
      </c>
      <c r="G924" s="104">
        <f>G447+M447</f>
        <v>0</v>
      </c>
      <c r="H924" s="104">
        <f t="shared" si="84"/>
        <v>0</v>
      </c>
      <c r="I924" s="38">
        <f>'F4.2'!V447</f>
        <v>0</v>
      </c>
      <c r="J924" s="38">
        <f>'F4.2'!AU447</f>
        <v>0</v>
      </c>
      <c r="K924" s="104"/>
      <c r="L924" s="104"/>
      <c r="M924" s="104">
        <f t="shared" si="85"/>
        <v>0</v>
      </c>
      <c r="N924" s="197">
        <f t="shared" si="86"/>
        <v>0</v>
      </c>
    </row>
    <row r="925" spans="1:14" ht="15.75" outlineLevel="1" x14ac:dyDescent="0.25">
      <c r="A925" s="98">
        <f t="shared" si="396"/>
        <v>1</v>
      </c>
      <c r="B925" s="108" t="str">
        <f t="shared" si="396"/>
        <v>GENERAL ASSET--AKRDFOGA01-OFFICE FURNITURE</v>
      </c>
      <c r="C925" s="188" t="str">
        <f t="shared" si="396"/>
        <v>N.A.</v>
      </c>
      <c r="D925" s="189" t="str">
        <f t="shared" si="396"/>
        <v>-</v>
      </c>
      <c r="E925" s="38">
        <f t="shared" si="396"/>
        <v>0</v>
      </c>
      <c r="F925" s="104">
        <f>F448+I448</f>
        <v>0.34005877200000001</v>
      </c>
      <c r="G925" s="104">
        <f>G448+M448</f>
        <v>0.52465949200000006</v>
      </c>
      <c r="H925" s="104">
        <f t="shared" si="84"/>
        <v>-0.18460072000000005</v>
      </c>
      <c r="I925" s="38">
        <f>'F4.2'!V448</f>
        <v>8.2929992999999994E-2</v>
      </c>
      <c r="J925" s="38">
        <f>'F4.2'!AU448</f>
        <v>8.2929992999999994E-2</v>
      </c>
      <c r="K925" s="104"/>
      <c r="L925" s="104"/>
      <c r="M925" s="104">
        <f t="shared" si="85"/>
        <v>8.2929992999999994E-2</v>
      </c>
      <c r="N925" s="197">
        <f t="shared" si="86"/>
        <v>-0.18460072000000005</v>
      </c>
    </row>
    <row r="926" spans="1:14" ht="15.75" outlineLevel="1" x14ac:dyDescent="0.25">
      <c r="A926" s="98">
        <f t="shared" si="396"/>
        <v>2</v>
      </c>
      <c r="B926" s="108" t="str">
        <f t="shared" si="396"/>
        <v>GENERAL ASSET--AKRDFOGA02-COMPUTERS,PRINTER,SCANNER</v>
      </c>
      <c r="C926" s="188" t="str">
        <f t="shared" si="396"/>
        <v>N.A.</v>
      </c>
      <c r="D926" s="189" t="str">
        <f t="shared" si="396"/>
        <v>-</v>
      </c>
      <c r="E926" s="38">
        <f t="shared" si="396"/>
        <v>0</v>
      </c>
      <c r="F926" s="104">
        <f>F449+I449</f>
        <v>1.2126325950000001</v>
      </c>
      <c r="G926" s="104">
        <f>G449+M449</f>
        <v>1.2622777909999998</v>
      </c>
      <c r="H926" s="104">
        <f t="shared" si="84"/>
        <v>-4.9645195999999725E-2</v>
      </c>
      <c r="I926" s="38">
        <f>'F4.2'!V449</f>
        <v>0.24774689999999999</v>
      </c>
      <c r="J926" s="38">
        <f>'F4.2'!AU449</f>
        <v>1.4587157929999999</v>
      </c>
      <c r="K926" s="104"/>
      <c r="L926" s="104"/>
      <c r="M926" s="104">
        <f t="shared" si="85"/>
        <v>1.4587157929999999</v>
      </c>
      <c r="N926" s="197">
        <f t="shared" si="86"/>
        <v>-1.2606140889999997</v>
      </c>
    </row>
    <row r="927" spans="1:14" ht="15.75" outlineLevel="1" x14ac:dyDescent="0.25">
      <c r="A927" s="98">
        <f t="shared" si="396"/>
        <v>3</v>
      </c>
      <c r="B927" s="108" t="str">
        <f t="shared" si="396"/>
        <v>GENERAL ASSET--AKRDFOGA03-AC,WATER COOLER</v>
      </c>
      <c r="C927" s="188" t="str">
        <f t="shared" si="396"/>
        <v>N.A.</v>
      </c>
      <c r="D927" s="189" t="str">
        <f t="shared" si="396"/>
        <v>-</v>
      </c>
      <c r="E927" s="38">
        <f t="shared" si="396"/>
        <v>0</v>
      </c>
      <c r="F927" s="104">
        <f>F450+I450</f>
        <v>0.25766286000000005</v>
      </c>
      <c r="G927" s="104">
        <f>G450+M450</f>
        <v>0.29079832299999997</v>
      </c>
      <c r="H927" s="104">
        <f t="shared" si="84"/>
        <v>-3.3135462999999921E-2</v>
      </c>
      <c r="I927" s="38">
        <f>'F4.2'!V450</f>
        <v>3.8181E-2</v>
      </c>
      <c r="J927" s="38">
        <f>'F4.2'!AU450</f>
        <v>3.8181E-2</v>
      </c>
      <c r="K927" s="104"/>
      <c r="L927" s="104"/>
      <c r="M927" s="104">
        <f t="shared" si="85"/>
        <v>3.8181E-2</v>
      </c>
      <c r="N927" s="197">
        <f t="shared" si="86"/>
        <v>-3.3135462999999921E-2</v>
      </c>
    </row>
    <row r="928" spans="1:14" ht="15.75" outlineLevel="1" x14ac:dyDescent="0.25">
      <c r="A928" s="98">
        <f t="shared" si="396"/>
        <v>4</v>
      </c>
      <c r="B928" s="108" t="str">
        <f t="shared" si="396"/>
        <v>GENERAL ASSET--AKRDFOGA04-AIR PURIFIER</v>
      </c>
      <c r="C928" s="188" t="str">
        <f t="shared" si="396"/>
        <v>N.A.</v>
      </c>
      <c r="D928" s="189" t="str">
        <f t="shared" si="396"/>
        <v>-</v>
      </c>
      <c r="E928" s="38">
        <f t="shared" si="396"/>
        <v>0</v>
      </c>
      <c r="F928" s="104">
        <f>F451+I451</f>
        <v>0</v>
      </c>
      <c r="G928" s="104">
        <f>G451+M451</f>
        <v>1.0499994E-2</v>
      </c>
      <c r="H928" s="104">
        <f t="shared" si="84"/>
        <v>-1.0499994E-2</v>
      </c>
      <c r="I928" s="38">
        <f>'F4.2'!V451</f>
        <v>0</v>
      </c>
      <c r="J928" s="38">
        <f>'F4.2'!AU451</f>
        <v>0</v>
      </c>
      <c r="K928" s="104"/>
      <c r="L928" s="104"/>
      <c r="M928" s="104">
        <f t="shared" si="85"/>
        <v>0</v>
      </c>
      <c r="N928" s="197">
        <f t="shared" si="86"/>
        <v>-1.0499994E-2</v>
      </c>
    </row>
    <row r="929" spans="1:14" ht="21" outlineLevel="1" x14ac:dyDescent="0.25">
      <c r="A929" s="89">
        <f t="shared" ref="A929:E929" si="397">A452</f>
        <v>0</v>
      </c>
      <c r="B929" s="118" t="str">
        <f t="shared" si="397"/>
        <v>D) Non-DPR Schemes</v>
      </c>
      <c r="C929" s="188">
        <f t="shared" si="397"/>
        <v>0</v>
      </c>
      <c r="D929" s="189" t="str">
        <f t="shared" si="397"/>
        <v>-</v>
      </c>
      <c r="E929" s="38">
        <f t="shared" si="397"/>
        <v>0</v>
      </c>
      <c r="F929" s="104">
        <f t="shared" ref="F929:F950" si="398">F452+I452</f>
        <v>0</v>
      </c>
      <c r="G929" s="104">
        <f t="shared" ref="G929:G950" si="399">G452+M452</f>
        <v>0</v>
      </c>
      <c r="H929" s="104">
        <f t="shared" ref="H929:H950" si="400">F929-G929</f>
        <v>0</v>
      </c>
      <c r="I929" s="38">
        <f>'F4.2'!V452</f>
        <v>0</v>
      </c>
      <c r="J929" s="38">
        <f>'F4.2'!AU452</f>
        <v>0</v>
      </c>
      <c r="K929" s="104"/>
      <c r="L929" s="104"/>
      <c r="M929" s="104">
        <f t="shared" ref="M929:M950" si="401">SUM(J929:L929)</f>
        <v>0</v>
      </c>
      <c r="N929" s="197">
        <f t="shared" ref="N929:N950" si="402">H929+I929-M929</f>
        <v>0</v>
      </c>
    </row>
    <row r="930" spans="1:14" ht="31.5" outlineLevel="1" x14ac:dyDescent="0.25">
      <c r="A930" s="441">
        <f t="shared" ref="A930:E930" si="403">A453</f>
        <v>1</v>
      </c>
      <c r="B930" s="586" t="str">
        <f t="shared" si="403"/>
        <v xml:space="preserve">Procurement of KLEP Unit for 'HCSD Pump
</v>
      </c>
      <c r="C930" s="188">
        <f t="shared" si="403"/>
        <v>0</v>
      </c>
      <c r="D930" s="189" t="str">
        <f t="shared" si="403"/>
        <v>-</v>
      </c>
      <c r="E930" s="38">
        <f t="shared" si="403"/>
        <v>3.73</v>
      </c>
      <c r="F930" s="104">
        <f t="shared" si="398"/>
        <v>0</v>
      </c>
      <c r="G930" s="104">
        <f t="shared" si="399"/>
        <v>0</v>
      </c>
      <c r="H930" s="104">
        <f t="shared" si="400"/>
        <v>0</v>
      </c>
      <c r="I930" s="38">
        <f>'F4.2'!V453</f>
        <v>3.73</v>
      </c>
      <c r="J930" s="38">
        <f>'F4.2'!AU453</f>
        <v>3.73</v>
      </c>
      <c r="K930" s="104"/>
      <c r="L930" s="104"/>
      <c r="M930" s="104">
        <f t="shared" si="401"/>
        <v>3.73</v>
      </c>
      <c r="N930" s="197">
        <f t="shared" si="402"/>
        <v>0</v>
      </c>
    </row>
    <row r="931" spans="1:14" ht="31.5" outlineLevel="1" x14ac:dyDescent="0.25">
      <c r="A931" s="310">
        <f t="shared" ref="A931:E931" si="404">A454</f>
        <v>2</v>
      </c>
      <c r="B931" s="586" t="str">
        <f t="shared" si="404"/>
        <v>Restoration of Boiler Circulation Pump at 3X660MW KTPS, Koradi</v>
      </c>
      <c r="C931" s="188">
        <f t="shared" si="404"/>
        <v>0</v>
      </c>
      <c r="D931" s="189" t="str">
        <f t="shared" si="404"/>
        <v>-</v>
      </c>
      <c r="E931" s="38">
        <f t="shared" si="404"/>
        <v>0</v>
      </c>
      <c r="F931" s="104">
        <f t="shared" si="398"/>
        <v>0</v>
      </c>
      <c r="G931" s="104">
        <f t="shared" si="399"/>
        <v>0</v>
      </c>
      <c r="H931" s="104">
        <f t="shared" si="400"/>
        <v>0</v>
      </c>
      <c r="I931" s="38">
        <f>'F4.2'!V454</f>
        <v>0</v>
      </c>
      <c r="J931" s="38">
        <f>'F4.2'!AU454</f>
        <v>0</v>
      </c>
      <c r="K931" s="104"/>
      <c r="L931" s="104"/>
      <c r="M931" s="104">
        <f t="shared" si="401"/>
        <v>0</v>
      </c>
      <c r="N931" s="197">
        <f t="shared" si="402"/>
        <v>0</v>
      </c>
    </row>
    <row r="932" spans="1:14" ht="31.5" outlineLevel="1" x14ac:dyDescent="0.25">
      <c r="A932" s="98">
        <f t="shared" ref="A932:E932" si="405">A455</f>
        <v>3</v>
      </c>
      <c r="B932" s="586" t="str">
        <f t="shared" si="405"/>
        <v>Procurement of Coal Compartment Assemblies for Unit-10 at 3x660MW KTPS, Koradi.</v>
      </c>
      <c r="C932" s="188">
        <f t="shared" si="405"/>
        <v>0</v>
      </c>
      <c r="D932" s="189" t="str">
        <f t="shared" si="405"/>
        <v>-</v>
      </c>
      <c r="E932" s="38">
        <f t="shared" si="405"/>
        <v>0</v>
      </c>
      <c r="F932" s="104">
        <f t="shared" si="398"/>
        <v>0</v>
      </c>
      <c r="G932" s="104">
        <f t="shared" si="399"/>
        <v>0</v>
      </c>
      <c r="H932" s="104">
        <f t="shared" si="400"/>
        <v>0</v>
      </c>
      <c r="I932" s="38">
        <f>'F4.2'!V455</f>
        <v>0</v>
      </c>
      <c r="J932" s="38">
        <f>'F4.2'!AU455</f>
        <v>0</v>
      </c>
      <c r="K932" s="104"/>
      <c r="L932" s="104"/>
      <c r="M932" s="104">
        <f t="shared" si="401"/>
        <v>0</v>
      </c>
      <c r="N932" s="197">
        <f t="shared" si="402"/>
        <v>0</v>
      </c>
    </row>
    <row r="933" spans="1:14" ht="31.5" outlineLevel="1" x14ac:dyDescent="0.25">
      <c r="A933" s="310">
        <f t="shared" ref="A933:E933" si="406">A456</f>
        <v>4</v>
      </c>
      <c r="B933" s="586" t="str">
        <f t="shared" si="406"/>
        <v>Repairing and Refurbishment of TDBFP cartridge Model FK6E40 installed at 3X660MW KTPS, Koradi</v>
      </c>
      <c r="C933" s="188">
        <f t="shared" si="406"/>
        <v>0</v>
      </c>
      <c r="D933" s="189" t="str">
        <f t="shared" si="406"/>
        <v>-</v>
      </c>
      <c r="E933" s="38">
        <f t="shared" si="406"/>
        <v>0</v>
      </c>
      <c r="F933" s="104">
        <f t="shared" si="398"/>
        <v>0</v>
      </c>
      <c r="G933" s="104">
        <f t="shared" si="399"/>
        <v>0</v>
      </c>
      <c r="H933" s="104">
        <f t="shared" si="400"/>
        <v>0</v>
      </c>
      <c r="I933" s="38">
        <f>'F4.2'!V456</f>
        <v>0</v>
      </c>
      <c r="J933" s="38">
        <f>'F4.2'!AU456</f>
        <v>0</v>
      </c>
      <c r="K933" s="104"/>
      <c r="L933" s="104"/>
      <c r="M933" s="104">
        <f t="shared" si="401"/>
        <v>0</v>
      </c>
      <c r="N933" s="197">
        <f t="shared" si="402"/>
        <v>0</v>
      </c>
    </row>
    <row r="934" spans="1:14" ht="47.25" outlineLevel="1" x14ac:dyDescent="0.25">
      <c r="A934" s="98">
        <f t="shared" ref="A934:E934" si="407">A457</f>
        <v>5</v>
      </c>
      <c r="B934" s="586" t="str">
        <f t="shared" si="407"/>
        <v>Non-DPR for Upgradation of Honeywell Make PLC for Mill Reject Handling System installed at 3x660MW Balance of Plant (BOP) Unit- 8, 9 &amp; 10 at Koradi TPS</v>
      </c>
      <c r="C934" s="188">
        <f t="shared" si="407"/>
        <v>0</v>
      </c>
      <c r="D934" s="189" t="str">
        <f t="shared" si="407"/>
        <v>-</v>
      </c>
      <c r="E934" s="38">
        <f t="shared" si="407"/>
        <v>0</v>
      </c>
      <c r="F934" s="104">
        <f t="shared" si="398"/>
        <v>0</v>
      </c>
      <c r="G934" s="104">
        <f t="shared" si="399"/>
        <v>0</v>
      </c>
      <c r="H934" s="104">
        <f t="shared" si="400"/>
        <v>0</v>
      </c>
      <c r="I934" s="38">
        <f>'F4.2'!V457</f>
        <v>0</v>
      </c>
      <c r="J934" s="38">
        <f>'F4.2'!AU457</f>
        <v>0</v>
      </c>
      <c r="K934" s="104"/>
      <c r="L934" s="104"/>
      <c r="M934" s="104">
        <f t="shared" si="401"/>
        <v>0</v>
      </c>
      <c r="N934" s="197">
        <f t="shared" si="402"/>
        <v>0</v>
      </c>
    </row>
    <row r="935" spans="1:14" ht="31.5" outlineLevel="1" x14ac:dyDescent="0.25">
      <c r="A935" s="310">
        <f t="shared" ref="A935:E935" si="408">A458</f>
        <v>6</v>
      </c>
      <c r="B935" s="586" t="str">
        <f t="shared" si="408"/>
        <v>Procurement of Sky Climber for furnace repairing at 3x660MW KTPS, Koradi</v>
      </c>
      <c r="C935" s="188">
        <f t="shared" si="408"/>
        <v>0</v>
      </c>
      <c r="D935" s="189" t="str">
        <f t="shared" si="408"/>
        <v>-</v>
      </c>
      <c r="E935" s="38">
        <f t="shared" si="408"/>
        <v>0</v>
      </c>
      <c r="F935" s="104">
        <f t="shared" si="398"/>
        <v>0</v>
      </c>
      <c r="G935" s="104">
        <f t="shared" si="399"/>
        <v>0</v>
      </c>
      <c r="H935" s="104">
        <f t="shared" si="400"/>
        <v>0</v>
      </c>
      <c r="I935" s="38">
        <f>'F4.2'!V458</f>
        <v>0</v>
      </c>
      <c r="J935" s="38">
        <f>'F4.2'!AU458</f>
        <v>0</v>
      </c>
      <c r="K935" s="104"/>
      <c r="L935" s="104"/>
      <c r="M935" s="104">
        <f t="shared" si="401"/>
        <v>0</v>
      </c>
      <c r="N935" s="197">
        <f t="shared" si="402"/>
        <v>0</v>
      </c>
    </row>
    <row r="936" spans="1:14" ht="15.75" outlineLevel="1" x14ac:dyDescent="0.25">
      <c r="A936" s="98">
        <f t="shared" ref="A936:E936" si="409">A459</f>
        <v>7</v>
      </c>
      <c r="B936" s="586" t="str">
        <f t="shared" si="409"/>
        <v>Double Roll Clinker Grinder</v>
      </c>
      <c r="C936" s="188">
        <f t="shared" si="409"/>
        <v>0</v>
      </c>
      <c r="D936" s="189" t="str">
        <f t="shared" si="409"/>
        <v>-</v>
      </c>
      <c r="E936" s="38">
        <f t="shared" si="409"/>
        <v>0</v>
      </c>
      <c r="F936" s="104">
        <f t="shared" si="398"/>
        <v>0</v>
      </c>
      <c r="G936" s="104">
        <f t="shared" si="399"/>
        <v>0</v>
      </c>
      <c r="H936" s="104">
        <f t="shared" si="400"/>
        <v>0</v>
      </c>
      <c r="I936" s="38">
        <f>'F4.2'!V459</f>
        <v>0</v>
      </c>
      <c r="J936" s="38">
        <f>'F4.2'!AU459</f>
        <v>0</v>
      </c>
      <c r="K936" s="104"/>
      <c r="L936" s="104"/>
      <c r="M936" s="104">
        <f t="shared" si="401"/>
        <v>0</v>
      </c>
      <c r="N936" s="197">
        <f t="shared" si="402"/>
        <v>0</v>
      </c>
    </row>
    <row r="937" spans="1:14" ht="47.25" outlineLevel="1" x14ac:dyDescent="0.25">
      <c r="A937" s="310">
        <f t="shared" ref="A937:E937" si="410">A460</f>
        <v>8</v>
      </c>
      <c r="B937" s="586" t="str">
        <f t="shared" si="410"/>
        <v>Procurement along with Installation of Clear Water Booster Pump with Motor, Panel Cable and other allied accessories in Unit#10 bottom ash area at AHP, 3x660MW, KTPS, Koradi.</v>
      </c>
      <c r="C937" s="188" t="str">
        <f t="shared" si="410"/>
        <v>N.A.</v>
      </c>
      <c r="D937" s="189" t="str">
        <f t="shared" si="410"/>
        <v>-</v>
      </c>
      <c r="E937" s="38">
        <f t="shared" si="410"/>
        <v>0</v>
      </c>
      <c r="F937" s="104">
        <f t="shared" si="398"/>
        <v>0.25116406200000002</v>
      </c>
      <c r="G937" s="104">
        <f t="shared" si="399"/>
        <v>0</v>
      </c>
      <c r="H937" s="104">
        <f t="shared" si="400"/>
        <v>0.25116406200000002</v>
      </c>
      <c r="I937" s="38">
        <f>'F4.2'!V460</f>
        <v>0</v>
      </c>
      <c r="J937" s="38">
        <f>'F4.2'!AU460</f>
        <v>0</v>
      </c>
      <c r="K937" s="104"/>
      <c r="L937" s="104"/>
      <c r="M937" s="104">
        <f t="shared" si="401"/>
        <v>0</v>
      </c>
      <c r="N937" s="197">
        <f t="shared" si="402"/>
        <v>0.25116406200000002</v>
      </c>
    </row>
    <row r="938" spans="1:14" ht="47.25" outlineLevel="1" x14ac:dyDescent="0.25">
      <c r="A938" s="98">
        <f t="shared" ref="A938:E938" si="411">A461</f>
        <v>9</v>
      </c>
      <c r="B938" s="586" t="str">
        <f t="shared" si="411"/>
        <v>Procurement of single Roll Clinker Grinder with Feed Pump &amp; Jet Pump Complete Assembly with modified metallurgy installed at AHP ,3x660MW Units, KTPs, Koradi</v>
      </c>
      <c r="C938" s="188" t="str">
        <f t="shared" si="411"/>
        <v>N.A.</v>
      </c>
      <c r="D938" s="189" t="str">
        <f t="shared" si="411"/>
        <v>-</v>
      </c>
      <c r="E938" s="38">
        <f t="shared" si="411"/>
        <v>0</v>
      </c>
      <c r="F938" s="104">
        <f t="shared" si="398"/>
        <v>1.166783331</v>
      </c>
      <c r="G938" s="104">
        <f t="shared" si="399"/>
        <v>0</v>
      </c>
      <c r="H938" s="104">
        <f t="shared" si="400"/>
        <v>1.166783331</v>
      </c>
      <c r="I938" s="38">
        <f>'F4.2'!V461</f>
        <v>0</v>
      </c>
      <c r="J938" s="38">
        <f>'F4.2'!AU461</f>
        <v>0</v>
      </c>
      <c r="K938" s="104"/>
      <c r="L938" s="104"/>
      <c r="M938" s="104">
        <f t="shared" si="401"/>
        <v>0</v>
      </c>
      <c r="N938" s="197">
        <f t="shared" si="402"/>
        <v>1.166783331</v>
      </c>
    </row>
    <row r="939" spans="1:14" ht="47.25" outlineLevel="1" x14ac:dyDescent="0.25">
      <c r="A939" s="310">
        <f t="shared" ref="A939:E939" si="412">A462</f>
        <v>10</v>
      </c>
      <c r="B939" s="586" t="str">
        <f t="shared" si="412"/>
        <v>Work of Repairing and Refurbishment of HIP Rotor along with balancing and over speed trial for L&amp;T-MHI make turbine (Type: TC4F-30”) installed at 3X660MW KTPS, Koradi</v>
      </c>
      <c r="C939" s="188" t="str">
        <f t="shared" si="412"/>
        <v>N.A.</v>
      </c>
      <c r="D939" s="189" t="str">
        <f t="shared" si="412"/>
        <v>-</v>
      </c>
      <c r="E939" s="38">
        <f t="shared" si="412"/>
        <v>0</v>
      </c>
      <c r="F939" s="104">
        <f t="shared" si="398"/>
        <v>0.22316285400000002</v>
      </c>
      <c r="G939" s="104">
        <f t="shared" si="399"/>
        <v>0</v>
      </c>
      <c r="H939" s="104">
        <f t="shared" si="400"/>
        <v>0.22316285400000002</v>
      </c>
      <c r="I939" s="38">
        <f>'F4.2'!V462</f>
        <v>0</v>
      </c>
      <c r="J939" s="38">
        <f>'F4.2'!AU462</f>
        <v>0</v>
      </c>
      <c r="K939" s="104"/>
      <c r="L939" s="104"/>
      <c r="M939" s="104">
        <f t="shared" si="401"/>
        <v>0</v>
      </c>
      <c r="N939" s="197">
        <f t="shared" si="402"/>
        <v>0.22316285400000002</v>
      </c>
    </row>
    <row r="940" spans="1:14" ht="47.25" outlineLevel="1" x14ac:dyDescent="0.25">
      <c r="A940" s="98">
        <f t="shared" ref="A940:E940" si="413">A463</f>
        <v>11</v>
      </c>
      <c r="B940" s="586" t="str">
        <f t="shared" si="413"/>
        <v>Procurement of spares for Flue gas distribution dampers, PA fan discharge dampers and Coal mill Hot PA Gate and Dampers at 3x660mw KTPS units through OEM</v>
      </c>
      <c r="C940" s="188" t="str">
        <f t="shared" si="413"/>
        <v>N.A.</v>
      </c>
      <c r="D940" s="189" t="str">
        <f t="shared" si="413"/>
        <v>-</v>
      </c>
      <c r="E940" s="38">
        <f t="shared" si="413"/>
        <v>0</v>
      </c>
      <c r="F940" s="104">
        <f t="shared" si="398"/>
        <v>0</v>
      </c>
      <c r="G940" s="104">
        <f t="shared" si="399"/>
        <v>0</v>
      </c>
      <c r="H940" s="104">
        <f t="shared" si="400"/>
        <v>0</v>
      </c>
      <c r="I940" s="38">
        <f>'F4.2'!V463</f>
        <v>0</v>
      </c>
      <c r="J940" s="38">
        <f>'F4.2'!AU463</f>
        <v>0</v>
      </c>
      <c r="K940" s="104"/>
      <c r="L940" s="104"/>
      <c r="M940" s="104">
        <f t="shared" si="401"/>
        <v>0</v>
      </c>
      <c r="N940" s="197">
        <f t="shared" si="402"/>
        <v>0</v>
      </c>
    </row>
    <row r="941" spans="1:14" ht="47.25" outlineLevel="1" x14ac:dyDescent="0.25">
      <c r="A941" s="310">
        <f t="shared" ref="A941:E941" si="414">A464</f>
        <v>12</v>
      </c>
      <c r="B941" s="586" t="str">
        <f t="shared" si="414"/>
        <v>Work of Modification &amp; Installation of Take up trolley &amp; arrangement for take up lifting for conveyor BCN-13A at CHP 3X660MW,KTPS,Koradi</v>
      </c>
      <c r="C941" s="188" t="str">
        <f t="shared" si="414"/>
        <v>N.A.</v>
      </c>
      <c r="D941" s="189" t="str">
        <f t="shared" si="414"/>
        <v>-</v>
      </c>
      <c r="E941" s="38">
        <f t="shared" si="414"/>
        <v>0</v>
      </c>
      <c r="F941" s="104">
        <f t="shared" si="398"/>
        <v>355.88306729199996</v>
      </c>
      <c r="G941" s="104">
        <f t="shared" si="399"/>
        <v>0</v>
      </c>
      <c r="H941" s="104">
        <f t="shared" si="400"/>
        <v>355.88306729199996</v>
      </c>
      <c r="I941" s="38">
        <f>'F4.2'!V464</f>
        <v>0</v>
      </c>
      <c r="J941" s="38">
        <f>'F4.2'!AU464</f>
        <v>0</v>
      </c>
      <c r="K941" s="104"/>
      <c r="L941" s="104"/>
      <c r="M941" s="104">
        <f t="shared" si="401"/>
        <v>0</v>
      </c>
      <c r="N941" s="197">
        <f t="shared" si="402"/>
        <v>355.88306729199996</v>
      </c>
    </row>
    <row r="942" spans="1:14" ht="47.25" outlineLevel="1" x14ac:dyDescent="0.25">
      <c r="A942" s="98">
        <f t="shared" ref="A942:E942" si="415">A465</f>
        <v>13</v>
      </c>
      <c r="B942" s="586" t="str">
        <f t="shared" si="415"/>
        <v>Work of Design, Modification &amp; streingthening of Tripper trolley structure with provision of Antiwear plates discharge chute box at CHP 3X660MW,KTPS,Koradi</v>
      </c>
      <c r="C942" s="188" t="str">
        <f t="shared" si="415"/>
        <v>N.A.</v>
      </c>
      <c r="D942" s="189" t="str">
        <f t="shared" si="415"/>
        <v>-</v>
      </c>
      <c r="E942" s="38">
        <f t="shared" si="415"/>
        <v>0</v>
      </c>
      <c r="F942" s="104">
        <f t="shared" si="398"/>
        <v>0</v>
      </c>
      <c r="G942" s="104">
        <f t="shared" si="399"/>
        <v>0</v>
      </c>
      <c r="H942" s="104">
        <f t="shared" si="400"/>
        <v>0</v>
      </c>
      <c r="I942" s="38">
        <f>'F4.2'!V465</f>
        <v>0</v>
      </c>
      <c r="J942" s="38">
        <f>'F4.2'!AU465</f>
        <v>0</v>
      </c>
      <c r="K942" s="104"/>
      <c r="L942" s="104"/>
      <c r="M942" s="104">
        <f t="shared" si="401"/>
        <v>0</v>
      </c>
      <c r="N942" s="197">
        <f t="shared" si="402"/>
        <v>0</v>
      </c>
    </row>
    <row r="943" spans="1:14" ht="47.25" outlineLevel="1" x14ac:dyDescent="0.25">
      <c r="A943" s="310">
        <f t="shared" ref="A943:E943" si="416">A466</f>
        <v>14</v>
      </c>
      <c r="B943" s="586" t="str">
        <f t="shared" si="416"/>
        <v>Upgradation of Management Information System (MIS) Server and Associated Software for C&amp;I at 3x660MW Unit- 8, 9 &amp; 10 at Koradi TPS</v>
      </c>
      <c r="C943" s="188" t="str">
        <f t="shared" si="416"/>
        <v>N.A.</v>
      </c>
      <c r="D943" s="189" t="str">
        <f t="shared" si="416"/>
        <v>-</v>
      </c>
      <c r="E943" s="38">
        <f t="shared" si="416"/>
        <v>0</v>
      </c>
      <c r="F943" s="104">
        <f t="shared" si="398"/>
        <v>0</v>
      </c>
      <c r="G943" s="104">
        <f t="shared" si="399"/>
        <v>0</v>
      </c>
      <c r="H943" s="104">
        <f t="shared" si="400"/>
        <v>0</v>
      </c>
      <c r="I943" s="38">
        <f>'F4.2'!V466</f>
        <v>0</v>
      </c>
      <c r="J943" s="38">
        <f>'F4.2'!AU466</f>
        <v>0</v>
      </c>
      <c r="K943" s="104"/>
      <c r="L943" s="104"/>
      <c r="M943" s="104">
        <f t="shared" si="401"/>
        <v>0</v>
      </c>
      <c r="N943" s="197">
        <f t="shared" si="402"/>
        <v>0</v>
      </c>
    </row>
    <row r="944" spans="1:14" ht="31.5" outlineLevel="1" x14ac:dyDescent="0.25">
      <c r="A944" s="98">
        <f t="shared" ref="A944:E944" si="417">A467</f>
        <v>15</v>
      </c>
      <c r="B944" s="586" t="str">
        <f t="shared" si="417"/>
        <v>Procurement of Vibrating Tranfer chute with double exciter Drive for stacker reclaimer at CHP,3X660MW,KTPS ,Koradi</v>
      </c>
      <c r="C944" s="188" t="str">
        <f t="shared" si="417"/>
        <v>N.A.</v>
      </c>
      <c r="D944" s="189" t="str">
        <f t="shared" si="417"/>
        <v>-</v>
      </c>
      <c r="E944" s="38">
        <f t="shared" si="417"/>
        <v>0</v>
      </c>
      <c r="F944" s="104">
        <f t="shared" si="398"/>
        <v>0</v>
      </c>
      <c r="G944" s="104">
        <f t="shared" si="399"/>
        <v>0</v>
      </c>
      <c r="H944" s="104">
        <f t="shared" si="400"/>
        <v>0</v>
      </c>
      <c r="I944" s="38">
        <f>'F4.2'!V467</f>
        <v>0</v>
      </c>
      <c r="J944" s="38">
        <f>'F4.2'!AU467</f>
        <v>0</v>
      </c>
      <c r="K944" s="104"/>
      <c r="L944" s="104"/>
      <c r="M944" s="104">
        <f t="shared" si="401"/>
        <v>0</v>
      </c>
      <c r="N944" s="197">
        <f t="shared" si="402"/>
        <v>0</v>
      </c>
    </row>
    <row r="945" spans="1:14" ht="47.25" outlineLevel="1" x14ac:dyDescent="0.25">
      <c r="A945" s="310">
        <f t="shared" ref="A945:E945" si="418">A468</f>
        <v>16</v>
      </c>
      <c r="B945" s="586" t="str">
        <f t="shared" si="418"/>
        <v>Supply &amp; Installation of Ash Slurry Density Transmitter at High Concentrated Slurry Disposal (HCSD) System of BOP area of 3x660MW Unit- 8, 9 &amp; 10 at Koradi TPS</v>
      </c>
      <c r="C945" s="188" t="str">
        <f t="shared" si="418"/>
        <v>N.A.</v>
      </c>
      <c r="D945" s="189" t="str">
        <f t="shared" si="418"/>
        <v>-</v>
      </c>
      <c r="E945" s="38">
        <f t="shared" si="418"/>
        <v>0</v>
      </c>
      <c r="F945" s="104">
        <f t="shared" si="398"/>
        <v>0</v>
      </c>
      <c r="G945" s="104">
        <f t="shared" si="399"/>
        <v>0</v>
      </c>
      <c r="H945" s="104">
        <f t="shared" si="400"/>
        <v>0</v>
      </c>
      <c r="I945" s="38">
        <f>'F4.2'!V468</f>
        <v>0</v>
      </c>
      <c r="J945" s="38">
        <f>'F4.2'!AU468</f>
        <v>0</v>
      </c>
      <c r="K945" s="104"/>
      <c r="L945" s="104"/>
      <c r="M945" s="104">
        <f t="shared" si="401"/>
        <v>0</v>
      </c>
      <c r="N945" s="197">
        <f t="shared" si="402"/>
        <v>0</v>
      </c>
    </row>
    <row r="946" spans="1:14" ht="31.5" outlineLevel="1" x14ac:dyDescent="0.25">
      <c r="A946" s="214">
        <f t="shared" ref="A946:E946" si="419">A469</f>
        <v>17</v>
      </c>
      <c r="B946" s="586" t="str">
        <f t="shared" si="419"/>
        <v>Supply &amp; Installation of Fiber Optic Sensing System for Conveyor Health Monitoring At CHP 3x660MW KTPS, Koradi</v>
      </c>
      <c r="C946" s="188">
        <f t="shared" si="419"/>
        <v>0</v>
      </c>
      <c r="D946" s="189" t="str">
        <f t="shared" si="419"/>
        <v>-</v>
      </c>
      <c r="E946" s="38">
        <f t="shared" si="419"/>
        <v>0</v>
      </c>
      <c r="F946" s="104">
        <f t="shared" si="398"/>
        <v>0</v>
      </c>
      <c r="G946" s="104">
        <f t="shared" si="399"/>
        <v>0</v>
      </c>
      <c r="H946" s="104">
        <f t="shared" si="400"/>
        <v>0</v>
      </c>
      <c r="I946" s="38">
        <f>'F4.2'!V469</f>
        <v>0</v>
      </c>
      <c r="J946" s="38">
        <f>'F4.2'!AU469</f>
        <v>0</v>
      </c>
      <c r="K946" s="104"/>
      <c r="L946" s="104"/>
      <c r="M946" s="104">
        <f t="shared" si="401"/>
        <v>0</v>
      </c>
      <c r="N946" s="197">
        <f t="shared" si="402"/>
        <v>0</v>
      </c>
    </row>
    <row r="947" spans="1:14" ht="47.25" outlineLevel="1" x14ac:dyDescent="0.25">
      <c r="A947" s="355">
        <f t="shared" ref="A947:E947" si="420">A470</f>
        <v>18</v>
      </c>
      <c r="B947" s="586" t="str">
        <f t="shared" si="420"/>
        <v>Procurement of Leak- proof make complete Mechanical Seal Assembly for Concrete Volute CW Pump installed at 3X660MW KTPS,Koradi on OEM bASIS.</v>
      </c>
      <c r="C947" s="188">
        <f t="shared" si="420"/>
        <v>0</v>
      </c>
      <c r="D947" s="189" t="str">
        <f t="shared" si="420"/>
        <v>-</v>
      </c>
      <c r="E947" s="38">
        <f t="shared" si="420"/>
        <v>0</v>
      </c>
      <c r="F947" s="104">
        <f t="shared" si="398"/>
        <v>0</v>
      </c>
      <c r="G947" s="104">
        <f t="shared" si="399"/>
        <v>0</v>
      </c>
      <c r="H947" s="104">
        <f t="shared" si="400"/>
        <v>0</v>
      </c>
      <c r="I947" s="38">
        <f>'F4.2'!V470</f>
        <v>0</v>
      </c>
      <c r="J947" s="38">
        <f>'F4.2'!AU470</f>
        <v>0</v>
      </c>
      <c r="K947" s="104"/>
      <c r="L947" s="104"/>
      <c r="M947" s="104">
        <f t="shared" si="401"/>
        <v>0</v>
      </c>
      <c r="N947" s="197">
        <f t="shared" si="402"/>
        <v>0</v>
      </c>
    </row>
    <row r="948" spans="1:14" ht="63" outlineLevel="1" x14ac:dyDescent="0.25">
      <c r="A948" s="355">
        <f t="shared" ref="A948:E948" si="421">A471</f>
        <v>19</v>
      </c>
      <c r="B948" s="586" t="str">
        <f t="shared" si="421"/>
        <v>Work of Design , Engineering , Manufacturing , Supply Erection &amp; Commissioning of Conveyor Belt From Discharge of RBF 1 &amp;2 at Crusher House to Stack Yard At CHP 3x660MW KTPS, Koradi .</v>
      </c>
      <c r="C948" s="188">
        <f t="shared" si="421"/>
        <v>0</v>
      </c>
      <c r="D948" s="189" t="str">
        <f t="shared" si="421"/>
        <v>-</v>
      </c>
      <c r="E948" s="38">
        <f t="shared" si="421"/>
        <v>0</v>
      </c>
      <c r="F948" s="104">
        <f t="shared" si="398"/>
        <v>0</v>
      </c>
      <c r="G948" s="104">
        <f t="shared" si="399"/>
        <v>0</v>
      </c>
      <c r="H948" s="104">
        <f t="shared" si="400"/>
        <v>0</v>
      </c>
      <c r="I948" s="38">
        <f>'F4.2'!V471</f>
        <v>0</v>
      </c>
      <c r="J948" s="38">
        <f>'F4.2'!AU471</f>
        <v>0</v>
      </c>
      <c r="K948" s="104"/>
      <c r="L948" s="104"/>
      <c r="M948" s="104">
        <f t="shared" si="401"/>
        <v>0</v>
      </c>
      <c r="N948" s="197">
        <f t="shared" si="402"/>
        <v>0</v>
      </c>
    </row>
    <row r="949" spans="1:14" ht="47.25" outlineLevel="1" x14ac:dyDescent="0.25">
      <c r="A949" s="214">
        <f t="shared" ref="A949:E949" si="422">A472</f>
        <v>20</v>
      </c>
      <c r="B949" s="586" t="str">
        <f t="shared" si="422"/>
        <v>Supply &amp; Installation of Artificial Intelligence PMMS Accurex Diagnostic matrix based vibration &amp; temperature monitoring for critical auxiliaries at CHP 3x660MW KTPS, Koradi.</v>
      </c>
      <c r="C949" s="188">
        <f t="shared" si="422"/>
        <v>0</v>
      </c>
      <c r="D949" s="189" t="str">
        <f t="shared" si="422"/>
        <v>-</v>
      </c>
      <c r="E949" s="38">
        <f t="shared" si="422"/>
        <v>0</v>
      </c>
      <c r="F949" s="104">
        <f t="shared" si="398"/>
        <v>0</v>
      </c>
      <c r="G949" s="104">
        <f t="shared" si="399"/>
        <v>0</v>
      </c>
      <c r="H949" s="104">
        <f t="shared" si="400"/>
        <v>0</v>
      </c>
      <c r="I949" s="38">
        <f>'F4.2'!V472</f>
        <v>0</v>
      </c>
      <c r="J949" s="38">
        <f>'F4.2'!AU472</f>
        <v>0</v>
      </c>
      <c r="K949" s="104"/>
      <c r="L949" s="104"/>
      <c r="M949" s="104">
        <f t="shared" si="401"/>
        <v>0</v>
      </c>
      <c r="N949" s="197">
        <f t="shared" si="402"/>
        <v>0</v>
      </c>
    </row>
    <row r="950" spans="1:14" ht="15.75" outlineLevel="1" x14ac:dyDescent="0.25">
      <c r="A950" s="355">
        <f t="shared" ref="A950:E950" si="423">A473</f>
        <v>21</v>
      </c>
      <c r="B950" s="586" t="str">
        <f t="shared" si="423"/>
        <v>Restoration of online dissolved gas analysers of Unit 8,9,10</v>
      </c>
      <c r="C950" s="188">
        <f t="shared" si="423"/>
        <v>0</v>
      </c>
      <c r="D950" s="189" t="str">
        <f t="shared" si="423"/>
        <v>-</v>
      </c>
      <c r="E950" s="38">
        <f t="shared" si="423"/>
        <v>0</v>
      </c>
      <c r="F950" s="104">
        <f t="shared" si="398"/>
        <v>0</v>
      </c>
      <c r="G950" s="104">
        <f t="shared" si="399"/>
        <v>0</v>
      </c>
      <c r="H950" s="104">
        <f t="shared" si="400"/>
        <v>0</v>
      </c>
      <c r="I950" s="38">
        <f>'F4.2'!V473</f>
        <v>0</v>
      </c>
      <c r="J950" s="38">
        <f>'F4.2'!AU473</f>
        <v>0</v>
      </c>
      <c r="K950" s="104"/>
      <c r="L950" s="104"/>
      <c r="M950" s="104">
        <f t="shared" si="401"/>
        <v>0</v>
      </c>
      <c r="N950" s="197">
        <f t="shared" si="402"/>
        <v>0</v>
      </c>
    </row>
    <row r="951" spans="1:14" ht="78.75" outlineLevel="1" x14ac:dyDescent="0.25">
      <c r="A951" s="355">
        <f t="shared" ref="A951:E951" si="424">A474</f>
        <v>22</v>
      </c>
      <c r="B951" s="586" t="str">
        <f t="shared" si="424"/>
        <v>Complete Replacement of Existing Water Separator Drain Tank Control (WDC) Valves with New Valves of modified trim design along with hydraulic Actuators, Power Pack assembly, necessary instrumentation, erection &amp; commissioning 3X660MW KTPS, Koradi.</v>
      </c>
      <c r="C951" s="188">
        <f t="shared" si="424"/>
        <v>0</v>
      </c>
      <c r="D951" s="189" t="str">
        <f t="shared" si="424"/>
        <v>-</v>
      </c>
      <c r="E951" s="38">
        <f t="shared" si="424"/>
        <v>0</v>
      </c>
      <c r="F951" s="104">
        <f t="shared" ref="F951:F958" si="425">F474+I474</f>
        <v>0</v>
      </c>
      <c r="G951" s="104">
        <f t="shared" ref="G951:G958" si="426">G474+M474</f>
        <v>0</v>
      </c>
      <c r="H951" s="104">
        <f t="shared" ref="H951:H958" si="427">F951-G951</f>
        <v>0</v>
      </c>
      <c r="I951" s="38">
        <f>'F4.2'!V474</f>
        <v>0</v>
      </c>
      <c r="J951" s="38">
        <f>'F4.2'!AU474</f>
        <v>0</v>
      </c>
      <c r="K951" s="104"/>
      <c r="L951" s="104"/>
      <c r="M951" s="104">
        <f t="shared" ref="M951:M958" si="428">SUM(J951:L951)</f>
        <v>0</v>
      </c>
      <c r="N951" s="197">
        <f t="shared" ref="N951:N958" si="429">H951+I951-M951</f>
        <v>0</v>
      </c>
    </row>
    <row r="952" spans="1:14" ht="47.25" outlineLevel="1" x14ac:dyDescent="0.25">
      <c r="A952" s="214">
        <f t="shared" ref="A952:E952" si="430">A475</f>
        <v>23</v>
      </c>
      <c r="B952" s="586" t="str">
        <f t="shared" si="430"/>
        <v>Procurement of mandatory set of Hydraulic system internals for Wagon Tippler Drive &amp; side arm charger Drive at CHP,3X660MW,KTPS ,Koradi</v>
      </c>
      <c r="C952" s="188">
        <f t="shared" si="430"/>
        <v>0</v>
      </c>
      <c r="D952" s="189" t="str">
        <f t="shared" si="430"/>
        <v>-</v>
      </c>
      <c r="E952" s="38">
        <f t="shared" si="430"/>
        <v>0</v>
      </c>
      <c r="F952" s="104">
        <f t="shared" si="425"/>
        <v>0</v>
      </c>
      <c r="G952" s="104">
        <f t="shared" si="426"/>
        <v>0</v>
      </c>
      <c r="H952" s="104">
        <f t="shared" si="427"/>
        <v>0</v>
      </c>
      <c r="I952" s="38">
        <f>'F4.2'!V475</f>
        <v>0</v>
      </c>
      <c r="J952" s="38">
        <f>'F4.2'!AU475</f>
        <v>0</v>
      </c>
      <c r="K952" s="104"/>
      <c r="L952" s="104"/>
      <c r="M952" s="104">
        <f t="shared" si="428"/>
        <v>0</v>
      </c>
      <c r="N952" s="197">
        <f t="shared" si="429"/>
        <v>0</v>
      </c>
    </row>
    <row r="953" spans="1:14" ht="47.25" outlineLevel="1" x14ac:dyDescent="0.25">
      <c r="A953" s="355">
        <f t="shared" ref="A953:E953" si="431">A476</f>
        <v>24</v>
      </c>
      <c r="B953" s="586" t="str">
        <f t="shared" si="431"/>
        <v>"Supply &amp; installation of Anodized winding Oil cooled over band magnetic separator &amp; control panel for conveyor 5A,5B &amp;13C at CHP 3x660MW KTPS, Koradi.</v>
      </c>
      <c r="C953" s="188">
        <f t="shared" si="431"/>
        <v>0</v>
      </c>
      <c r="D953" s="189" t="str">
        <f t="shared" si="431"/>
        <v>-</v>
      </c>
      <c r="E953" s="38">
        <f t="shared" si="431"/>
        <v>0</v>
      </c>
      <c r="F953" s="104">
        <f t="shared" si="425"/>
        <v>0</v>
      </c>
      <c r="G953" s="104">
        <f t="shared" si="426"/>
        <v>0</v>
      </c>
      <c r="H953" s="104">
        <f t="shared" si="427"/>
        <v>0</v>
      </c>
      <c r="I953" s="38">
        <f>'F4.2'!V476</f>
        <v>0</v>
      </c>
      <c r="J953" s="38">
        <f>'F4.2'!AU476</f>
        <v>0</v>
      </c>
      <c r="K953" s="104"/>
      <c r="L953" s="104"/>
      <c r="M953" s="104">
        <f t="shared" si="428"/>
        <v>0</v>
      </c>
      <c r="N953" s="197">
        <f t="shared" si="429"/>
        <v>0</v>
      </c>
    </row>
    <row r="954" spans="1:14" ht="31.5" outlineLevel="1" x14ac:dyDescent="0.25">
      <c r="A954" s="355">
        <f t="shared" ref="A954:E954" si="432">A477</f>
        <v>25</v>
      </c>
      <c r="B954" s="586" t="str">
        <f t="shared" si="432"/>
        <v xml:space="preserve">Procurement of Grinding Wall Assembly for Impact Crusher At CHP 3x660MW KTPS, Koradi </v>
      </c>
      <c r="C954" s="188">
        <f t="shared" si="432"/>
        <v>0</v>
      </c>
      <c r="D954" s="189" t="str">
        <f t="shared" si="432"/>
        <v>-</v>
      </c>
      <c r="E954" s="38">
        <f t="shared" si="432"/>
        <v>0</v>
      </c>
      <c r="F954" s="104">
        <f t="shared" si="425"/>
        <v>0</v>
      </c>
      <c r="G954" s="104">
        <f t="shared" si="426"/>
        <v>0</v>
      </c>
      <c r="H954" s="104">
        <f t="shared" si="427"/>
        <v>0</v>
      </c>
      <c r="I954" s="38">
        <f>'F4.2'!V477</f>
        <v>0</v>
      </c>
      <c r="J954" s="38">
        <f>'F4.2'!AU477</f>
        <v>0</v>
      </c>
      <c r="K954" s="104"/>
      <c r="L954" s="104"/>
      <c r="M954" s="104">
        <f t="shared" si="428"/>
        <v>0</v>
      </c>
      <c r="N954" s="197">
        <f t="shared" si="429"/>
        <v>0</v>
      </c>
    </row>
    <row r="955" spans="1:14" ht="31.5" outlineLevel="1" x14ac:dyDescent="0.25">
      <c r="A955" s="214">
        <f t="shared" ref="A955:E955" si="433">A478</f>
        <v>26</v>
      </c>
      <c r="B955" s="586" t="str">
        <f t="shared" si="433"/>
        <v>Restoration of Boiler Circulation Pump of U10 at 3X660MW KTPS, Koradi</v>
      </c>
      <c r="C955" s="188">
        <f t="shared" si="433"/>
        <v>0</v>
      </c>
      <c r="D955" s="189" t="str">
        <f t="shared" si="433"/>
        <v>-</v>
      </c>
      <c r="E955" s="38">
        <f t="shared" si="433"/>
        <v>0</v>
      </c>
      <c r="F955" s="104">
        <f t="shared" si="425"/>
        <v>0</v>
      </c>
      <c r="G955" s="104">
        <f t="shared" si="426"/>
        <v>0</v>
      </c>
      <c r="H955" s="104">
        <f t="shared" si="427"/>
        <v>0</v>
      </c>
      <c r="I955" s="38">
        <f>'F4.2'!V478</f>
        <v>0</v>
      </c>
      <c r="J955" s="38">
        <f>'F4.2'!AU478</f>
        <v>0</v>
      </c>
      <c r="K955" s="104"/>
      <c r="L955" s="104"/>
      <c r="M955" s="104">
        <f t="shared" si="428"/>
        <v>0</v>
      </c>
      <c r="N955" s="197">
        <f t="shared" si="429"/>
        <v>0</v>
      </c>
    </row>
    <row r="956" spans="1:14" ht="78.75" outlineLevel="1" x14ac:dyDescent="0.25">
      <c r="A956" s="355">
        <f t="shared" ref="A956:E956" si="434">A479</f>
        <v>27</v>
      </c>
      <c r="B956" s="586" t="str">
        <f t="shared" si="434"/>
        <v>Design,Engineering,Customization,Implementation,Installation &amp; testing of Data Analytical/Artificial Intellegence softwae for automated monitoring &amp; diagnostics system to improve Power plant reliability &amp; efficiency,at one unit of 3X660MW KTPS, Koradi.</v>
      </c>
      <c r="C956" s="188">
        <f t="shared" si="434"/>
        <v>0</v>
      </c>
      <c r="D956" s="189" t="str">
        <f t="shared" si="434"/>
        <v>-</v>
      </c>
      <c r="E956" s="38">
        <f t="shared" si="434"/>
        <v>0</v>
      </c>
      <c r="F956" s="104">
        <f t="shared" si="425"/>
        <v>0</v>
      </c>
      <c r="G956" s="104">
        <f t="shared" si="426"/>
        <v>0</v>
      </c>
      <c r="H956" s="104">
        <f t="shared" si="427"/>
        <v>0</v>
      </c>
      <c r="I956" s="38">
        <f>'F4.2'!V479</f>
        <v>0</v>
      </c>
      <c r="J956" s="38">
        <f>'F4.2'!AU479</f>
        <v>0</v>
      </c>
      <c r="K956" s="104"/>
      <c r="L956" s="104"/>
      <c r="M956" s="104">
        <f t="shared" si="428"/>
        <v>0</v>
      </c>
      <c r="N956" s="197">
        <f t="shared" si="429"/>
        <v>0</v>
      </c>
    </row>
    <row r="957" spans="1:14" ht="47.25" outlineLevel="1" x14ac:dyDescent="0.25">
      <c r="A957" s="214">
        <f t="shared" ref="A957:E957" si="435">A480</f>
        <v>28</v>
      </c>
      <c r="B957" s="583" t="str">
        <f t="shared" si="435"/>
        <v>Supply of Feed Gate Complete Assembly along with installation to enhance the performance of Feed Gate at Ash Handling Plant, 3x660MW, KTPS, Koradi.</v>
      </c>
      <c r="C957" s="188">
        <f t="shared" si="435"/>
        <v>0</v>
      </c>
      <c r="D957" s="189" t="str">
        <f t="shared" si="435"/>
        <v>-</v>
      </c>
      <c r="E957" s="38">
        <f t="shared" si="435"/>
        <v>0</v>
      </c>
      <c r="F957" s="104">
        <f t="shared" si="425"/>
        <v>0</v>
      </c>
      <c r="G957" s="104">
        <f t="shared" si="426"/>
        <v>0</v>
      </c>
      <c r="H957" s="104">
        <f t="shared" si="427"/>
        <v>0</v>
      </c>
      <c r="I957" s="38">
        <f>'F4.2'!V480</f>
        <v>0</v>
      </c>
      <c r="J957" s="38">
        <f>'F4.2'!AU480</f>
        <v>0</v>
      </c>
      <c r="K957" s="104"/>
      <c r="L957" s="104"/>
      <c r="M957" s="104">
        <f t="shared" si="428"/>
        <v>0</v>
      </c>
      <c r="N957" s="197">
        <f t="shared" si="429"/>
        <v>0</v>
      </c>
    </row>
    <row r="958" spans="1:14" ht="63" outlineLevel="1" x14ac:dyDescent="0.25">
      <c r="A958" s="355">
        <f t="shared" ref="A958:E958" si="436">A481</f>
        <v>29</v>
      </c>
      <c r="B958" s="583" t="str">
        <f t="shared" si="436"/>
        <v>Design, Supply, Installation &amp; Commissioning of Instrument Air Dryer Assembly with Prefilters &amp; Stainless steel piping along with valves suitable for Instrument Air Compressors at AHP, 3x660MW Units, KTPS, Koradi</v>
      </c>
      <c r="C958" s="188">
        <f t="shared" si="436"/>
        <v>0</v>
      </c>
      <c r="D958" s="189" t="str">
        <f t="shared" si="436"/>
        <v>-</v>
      </c>
      <c r="E958" s="38">
        <f t="shared" si="436"/>
        <v>0</v>
      </c>
      <c r="F958" s="104">
        <f t="shared" si="425"/>
        <v>0</v>
      </c>
      <c r="G958" s="104">
        <f t="shared" si="426"/>
        <v>0</v>
      </c>
      <c r="H958" s="104">
        <f t="shared" si="427"/>
        <v>0</v>
      </c>
      <c r="I958" s="38">
        <f>'F4.2'!V481</f>
        <v>0</v>
      </c>
      <c r="J958" s="38">
        <f>'F4.2'!AU481</f>
        <v>0</v>
      </c>
      <c r="K958" s="104"/>
      <c r="L958" s="104"/>
      <c r="M958" s="104">
        <f t="shared" si="428"/>
        <v>0</v>
      </c>
      <c r="N958" s="197">
        <f t="shared" si="429"/>
        <v>0</v>
      </c>
    </row>
    <row r="959" spans="1:14" ht="16.5" thickBot="1" x14ac:dyDescent="0.3">
      <c r="A959" s="198"/>
      <c r="B959" s="199" t="str">
        <f>B482</f>
        <v>Total</v>
      </c>
      <c r="C959" s="145"/>
      <c r="D959" s="146"/>
      <c r="E959" s="105"/>
      <c r="F959" s="105">
        <f t="shared" ref="F959:N959" si="437">SUM(F485:F958)</f>
        <v>1066.36423057</v>
      </c>
      <c r="G959" s="105">
        <f t="shared" si="437"/>
        <v>762.94016904400019</v>
      </c>
      <c r="H959" s="105">
        <f t="shared" si="437"/>
        <v>303.42406152599995</v>
      </c>
      <c r="I959" s="105">
        <f t="shared" si="437"/>
        <v>42.863293878</v>
      </c>
      <c r="J959" s="105">
        <f t="shared" si="437"/>
        <v>31.899618777000001</v>
      </c>
      <c r="K959" s="105">
        <f t="shared" si="437"/>
        <v>0</v>
      </c>
      <c r="L959" s="105">
        <f t="shared" si="437"/>
        <v>0</v>
      </c>
      <c r="M959" s="105">
        <f t="shared" si="437"/>
        <v>31.899618777000001</v>
      </c>
      <c r="N959" s="200">
        <f t="shared" si="437"/>
        <v>314.38773662699992</v>
      </c>
    </row>
    <row r="960" spans="1:14" ht="15.75" thickBot="1" x14ac:dyDescent="0.3"/>
    <row r="961" spans="1:14" x14ac:dyDescent="0.25">
      <c r="A961" s="190"/>
      <c r="B961" s="191" t="s">
        <v>10</v>
      </c>
      <c r="C961" s="192"/>
      <c r="D961" s="193"/>
      <c r="E961" s="194"/>
      <c r="F961" s="194"/>
      <c r="G961" s="194"/>
      <c r="H961" s="194"/>
      <c r="I961" s="194"/>
      <c r="J961" s="194"/>
      <c r="K961" s="194"/>
      <c r="L961" s="194"/>
      <c r="M961" s="194"/>
      <c r="N961" s="195"/>
    </row>
    <row r="962" spans="1:14" ht="21" outlineLevel="1" x14ac:dyDescent="0.25">
      <c r="A962" s="122">
        <f t="shared" ref="A962:E971" si="438">A485</f>
        <v>0</v>
      </c>
      <c r="B962" s="118" t="str">
        <f t="shared" si="438"/>
        <v>A) Approved Add cap:</v>
      </c>
      <c r="C962" s="31">
        <f t="shared" si="438"/>
        <v>0</v>
      </c>
      <c r="D962" s="29" t="str">
        <f t="shared" si="438"/>
        <v>-</v>
      </c>
      <c r="E962" s="38">
        <f t="shared" si="438"/>
        <v>0</v>
      </c>
      <c r="F962" s="38">
        <f>F485+I485</f>
        <v>0</v>
      </c>
      <c r="G962" s="38"/>
      <c r="H962" s="38"/>
      <c r="I962" s="38"/>
      <c r="J962" s="38"/>
      <c r="K962" s="38"/>
      <c r="L962" s="38"/>
      <c r="M962" s="38"/>
      <c r="N962" s="196"/>
    </row>
    <row r="963" spans="1:14" ht="18.75" outlineLevel="1" x14ac:dyDescent="0.25">
      <c r="A963" s="164" t="str">
        <f t="shared" si="438"/>
        <v>A</v>
      </c>
      <c r="B963" s="165" t="str">
        <f t="shared" si="438"/>
        <v>BoP</v>
      </c>
      <c r="C963" s="188">
        <f t="shared" si="438"/>
        <v>0</v>
      </c>
      <c r="D963" s="189" t="str">
        <f t="shared" si="438"/>
        <v>-</v>
      </c>
      <c r="E963" s="38">
        <f t="shared" si="438"/>
        <v>246.34</v>
      </c>
      <c r="F963" s="104">
        <f>F486+I486</f>
        <v>103.68041751499999</v>
      </c>
      <c r="G963" s="104">
        <f t="shared" ref="G963:G994" si="439">G486+M486</f>
        <v>232.69288586599998</v>
      </c>
      <c r="H963" s="104">
        <f t="shared" ref="H963:H1025" si="440">F963-G963</f>
        <v>-129.012468351</v>
      </c>
      <c r="I963" s="38">
        <f>'F4.2'!W9</f>
        <v>0</v>
      </c>
      <c r="J963" s="38">
        <f>'F4.2'!AV9</f>
        <v>0</v>
      </c>
      <c r="K963" s="104"/>
      <c r="L963" s="104"/>
      <c r="M963" s="104">
        <f t="shared" ref="M963:M1025" si="441">SUM(J963:L963)</f>
        <v>0</v>
      </c>
      <c r="N963" s="197">
        <f t="shared" ref="N963:N1026" si="442">H963+I963-M963</f>
        <v>-129.012468351</v>
      </c>
    </row>
    <row r="964" spans="1:14" ht="18.75" outlineLevel="1" x14ac:dyDescent="0.25">
      <c r="A964" s="164" t="str">
        <f t="shared" si="438"/>
        <v>B</v>
      </c>
      <c r="B964" s="165" t="str">
        <f t="shared" si="438"/>
        <v>BTG</v>
      </c>
      <c r="C964" s="188">
        <f t="shared" si="438"/>
        <v>0</v>
      </c>
      <c r="D964" s="189" t="str">
        <f t="shared" si="438"/>
        <v>-</v>
      </c>
      <c r="E964" s="38">
        <f t="shared" si="438"/>
        <v>44.15</v>
      </c>
      <c r="F964" s="104">
        <f t="shared" ref="F964:F1027" si="443">F487+I487</f>
        <v>0</v>
      </c>
      <c r="G964" s="104">
        <f t="shared" si="439"/>
        <v>0</v>
      </c>
      <c r="H964" s="104">
        <f t="shared" si="440"/>
        <v>0</v>
      </c>
      <c r="I964" s="38">
        <f>'F4.2'!W10</f>
        <v>0</v>
      </c>
      <c r="J964" s="38">
        <f>'F4.2'!AV10</f>
        <v>0</v>
      </c>
      <c r="K964" s="104"/>
      <c r="L964" s="104"/>
      <c r="M964" s="104">
        <f t="shared" si="441"/>
        <v>0</v>
      </c>
      <c r="N964" s="197">
        <f t="shared" si="442"/>
        <v>0</v>
      </c>
    </row>
    <row r="965" spans="1:14" ht="15.75" outlineLevel="1" x14ac:dyDescent="0.25">
      <c r="A965" s="122" t="str">
        <f t="shared" si="438"/>
        <v>B1</v>
      </c>
      <c r="B965" s="141" t="str">
        <f t="shared" si="438"/>
        <v>Supply</v>
      </c>
      <c r="C965" s="188">
        <f t="shared" si="438"/>
        <v>0</v>
      </c>
      <c r="D965" s="189" t="str">
        <f t="shared" si="438"/>
        <v>-</v>
      </c>
      <c r="E965" s="38">
        <f t="shared" si="438"/>
        <v>13.33</v>
      </c>
      <c r="F965" s="104">
        <f t="shared" si="443"/>
        <v>0</v>
      </c>
      <c r="G965" s="104">
        <f t="shared" si="439"/>
        <v>13.33</v>
      </c>
      <c r="H965" s="104">
        <f t="shared" si="440"/>
        <v>-13.33</v>
      </c>
      <c r="I965" s="38">
        <f>'F4.2'!W11</f>
        <v>0</v>
      </c>
      <c r="J965" s="38">
        <f>'F4.2'!AV11</f>
        <v>0</v>
      </c>
      <c r="K965" s="104"/>
      <c r="L965" s="104"/>
      <c r="M965" s="104">
        <f t="shared" si="441"/>
        <v>0</v>
      </c>
      <c r="N965" s="197">
        <f t="shared" si="442"/>
        <v>-13.33</v>
      </c>
    </row>
    <row r="966" spans="1:14" ht="15.75" outlineLevel="1" x14ac:dyDescent="0.25">
      <c r="A966" s="122" t="str">
        <f t="shared" si="438"/>
        <v>B2</v>
      </c>
      <c r="B966" s="141" t="str">
        <f t="shared" si="438"/>
        <v>Works</v>
      </c>
      <c r="C966" s="188">
        <f t="shared" si="438"/>
        <v>0</v>
      </c>
      <c r="D966" s="189" t="str">
        <f t="shared" si="438"/>
        <v>-</v>
      </c>
      <c r="E966" s="38">
        <f t="shared" si="438"/>
        <v>0.98</v>
      </c>
      <c r="F966" s="104">
        <f t="shared" si="443"/>
        <v>0</v>
      </c>
      <c r="G966" s="104">
        <f t="shared" si="439"/>
        <v>0</v>
      </c>
      <c r="H966" s="104">
        <f t="shared" si="440"/>
        <v>0</v>
      </c>
      <c r="I966" s="38">
        <f>'F4.2'!W12</f>
        <v>0</v>
      </c>
      <c r="J966" s="38">
        <f>'F4.2'!AV12</f>
        <v>0</v>
      </c>
      <c r="K966" s="104"/>
      <c r="L966" s="104"/>
      <c r="M966" s="104">
        <f t="shared" si="441"/>
        <v>0</v>
      </c>
      <c r="N966" s="197">
        <f t="shared" si="442"/>
        <v>0</v>
      </c>
    </row>
    <row r="967" spans="1:14" ht="15.75" outlineLevel="1" x14ac:dyDescent="0.25">
      <c r="A967" s="122" t="str">
        <f t="shared" si="438"/>
        <v>B3</v>
      </c>
      <c r="B967" s="141" t="str">
        <f t="shared" si="438"/>
        <v>Taxes and duties</v>
      </c>
      <c r="C967" s="188">
        <f t="shared" si="438"/>
        <v>0</v>
      </c>
      <c r="D967" s="189" t="str">
        <f t="shared" si="438"/>
        <v>-</v>
      </c>
      <c r="E967" s="38">
        <f t="shared" si="438"/>
        <v>23.29</v>
      </c>
      <c r="F967" s="104">
        <f t="shared" si="443"/>
        <v>0</v>
      </c>
      <c r="G967" s="104">
        <f t="shared" si="439"/>
        <v>0</v>
      </c>
      <c r="H967" s="104">
        <f t="shared" si="440"/>
        <v>0</v>
      </c>
      <c r="I967" s="38">
        <f>'F4.2'!W13</f>
        <v>0</v>
      </c>
      <c r="J967" s="38">
        <f>'F4.2'!AV13</f>
        <v>0</v>
      </c>
      <c r="K967" s="104"/>
      <c r="L967" s="104"/>
      <c r="M967" s="104">
        <f t="shared" si="441"/>
        <v>0</v>
      </c>
      <c r="N967" s="197">
        <f t="shared" si="442"/>
        <v>0</v>
      </c>
    </row>
    <row r="968" spans="1:14" ht="15.75" outlineLevel="1" x14ac:dyDescent="0.25">
      <c r="A968" s="122" t="str">
        <f t="shared" si="438"/>
        <v>B4</v>
      </c>
      <c r="B968" s="141" t="str">
        <f t="shared" si="438"/>
        <v>Civil</v>
      </c>
      <c r="C968" s="188">
        <f t="shared" si="438"/>
        <v>0</v>
      </c>
      <c r="D968" s="189" t="str">
        <f t="shared" si="438"/>
        <v>-</v>
      </c>
      <c r="E968" s="38">
        <f t="shared" si="438"/>
        <v>0.19</v>
      </c>
      <c r="F968" s="104">
        <f t="shared" si="443"/>
        <v>0.19</v>
      </c>
      <c r="G968" s="104">
        <f t="shared" si="439"/>
        <v>0</v>
      </c>
      <c r="H968" s="104">
        <f t="shared" si="440"/>
        <v>0.19</v>
      </c>
      <c r="I968" s="38">
        <f>'F4.2'!W14</f>
        <v>0</v>
      </c>
      <c r="J968" s="38">
        <f>'F4.2'!AV14</f>
        <v>0</v>
      </c>
      <c r="K968" s="104"/>
      <c r="L968" s="104"/>
      <c r="M968" s="104">
        <f t="shared" si="441"/>
        <v>0</v>
      </c>
      <c r="N968" s="197">
        <f t="shared" si="442"/>
        <v>0.19</v>
      </c>
    </row>
    <row r="969" spans="1:14" ht="15.75" outlineLevel="1" x14ac:dyDescent="0.25">
      <c r="A969" s="122" t="str">
        <f t="shared" si="438"/>
        <v>B5</v>
      </c>
      <c r="B969" s="141" t="str">
        <f t="shared" si="438"/>
        <v>Mandatory Spares</v>
      </c>
      <c r="C969" s="188">
        <f t="shared" si="438"/>
        <v>0</v>
      </c>
      <c r="D969" s="189" t="str">
        <f t="shared" si="438"/>
        <v>-</v>
      </c>
      <c r="E969" s="38">
        <f t="shared" si="438"/>
        <v>5.03</v>
      </c>
      <c r="F969" s="104">
        <f t="shared" si="443"/>
        <v>1.29</v>
      </c>
      <c r="G969" s="104">
        <f t="shared" si="439"/>
        <v>6.32</v>
      </c>
      <c r="H969" s="104">
        <f t="shared" si="440"/>
        <v>-5.03</v>
      </c>
      <c r="I969" s="38">
        <f>'F4.2'!W15</f>
        <v>0</v>
      </c>
      <c r="J969" s="38">
        <f>'F4.2'!AV15</f>
        <v>0</v>
      </c>
      <c r="K969" s="104"/>
      <c r="L969" s="104"/>
      <c r="M969" s="104">
        <f t="shared" si="441"/>
        <v>0</v>
      </c>
      <c r="N969" s="197">
        <f t="shared" si="442"/>
        <v>-5.03</v>
      </c>
    </row>
    <row r="970" spans="1:14" ht="15.75" outlineLevel="1" x14ac:dyDescent="0.25">
      <c r="A970" s="122" t="str">
        <f t="shared" si="438"/>
        <v>B6</v>
      </c>
      <c r="B970" s="141" t="str">
        <f t="shared" si="438"/>
        <v>BTG (L&amp;T) Work</v>
      </c>
      <c r="C970" s="188">
        <f t="shared" si="438"/>
        <v>0</v>
      </c>
      <c r="D970" s="189" t="str">
        <f t="shared" si="438"/>
        <v>-</v>
      </c>
      <c r="E970" s="38">
        <f t="shared" si="438"/>
        <v>1.33</v>
      </c>
      <c r="F970" s="104">
        <f t="shared" si="443"/>
        <v>0</v>
      </c>
      <c r="G970" s="104">
        <f t="shared" si="439"/>
        <v>0</v>
      </c>
      <c r="H970" s="104">
        <f t="shared" si="440"/>
        <v>0</v>
      </c>
      <c r="I970" s="38">
        <f>'F4.2'!W16</f>
        <v>0</v>
      </c>
      <c r="J970" s="38">
        <f>'F4.2'!AV16</f>
        <v>0</v>
      </c>
      <c r="K970" s="104"/>
      <c r="L970" s="104"/>
      <c r="M970" s="104">
        <f t="shared" si="441"/>
        <v>0</v>
      </c>
      <c r="N970" s="197">
        <f t="shared" si="442"/>
        <v>0</v>
      </c>
    </row>
    <row r="971" spans="1:14" ht="18.75" outlineLevel="1" x14ac:dyDescent="0.25">
      <c r="A971" s="164" t="str">
        <f t="shared" si="438"/>
        <v>C</v>
      </c>
      <c r="B971" s="165" t="str">
        <f t="shared" si="438"/>
        <v>Other Works (Plant)</v>
      </c>
      <c r="C971" s="188">
        <f t="shared" si="438"/>
        <v>0</v>
      </c>
      <c r="D971" s="189" t="str">
        <f t="shared" si="438"/>
        <v>-</v>
      </c>
      <c r="E971" s="38">
        <f t="shared" si="438"/>
        <v>136.32999999999998</v>
      </c>
      <c r="F971" s="104">
        <f t="shared" si="443"/>
        <v>0</v>
      </c>
      <c r="G971" s="104">
        <f t="shared" si="439"/>
        <v>0</v>
      </c>
      <c r="H971" s="104">
        <f t="shared" si="440"/>
        <v>0</v>
      </c>
      <c r="I971" s="38">
        <f>'F4.2'!W17</f>
        <v>0</v>
      </c>
      <c r="J971" s="38">
        <f>'F4.2'!AV17</f>
        <v>0</v>
      </c>
      <c r="K971" s="104"/>
      <c r="L971" s="104"/>
      <c r="M971" s="104">
        <f t="shared" si="441"/>
        <v>0</v>
      </c>
      <c r="N971" s="197">
        <f t="shared" si="442"/>
        <v>0</v>
      </c>
    </row>
    <row r="972" spans="1:14" ht="15.75" outlineLevel="1" x14ac:dyDescent="0.25">
      <c r="A972" s="122" t="str">
        <f t="shared" ref="A972:E981" si="444">A495</f>
        <v>C1</v>
      </c>
      <c r="B972" s="141" t="str">
        <f t="shared" si="444"/>
        <v>Fully Integrated Security System</v>
      </c>
      <c r="C972" s="188">
        <f t="shared" si="444"/>
        <v>0</v>
      </c>
      <c r="D972" s="189" t="str">
        <f t="shared" si="444"/>
        <v>-</v>
      </c>
      <c r="E972" s="38">
        <f t="shared" si="444"/>
        <v>27.36</v>
      </c>
      <c r="F972" s="104">
        <f t="shared" si="443"/>
        <v>31.461495462000002</v>
      </c>
      <c r="G972" s="104">
        <f t="shared" si="439"/>
        <v>31.461495462000002</v>
      </c>
      <c r="H972" s="104">
        <f t="shared" si="440"/>
        <v>0</v>
      </c>
      <c r="I972" s="38">
        <f>'F4.2'!W18</f>
        <v>0</v>
      </c>
      <c r="J972" s="38">
        <f>'F4.2'!AV18</f>
        <v>0</v>
      </c>
      <c r="K972" s="104"/>
      <c r="L972" s="104"/>
      <c r="M972" s="104">
        <f t="shared" si="441"/>
        <v>0</v>
      </c>
      <c r="N972" s="197">
        <f t="shared" si="442"/>
        <v>0</v>
      </c>
    </row>
    <row r="973" spans="1:14" ht="15.75" outlineLevel="1" x14ac:dyDescent="0.25">
      <c r="A973" s="122" t="str">
        <f t="shared" si="444"/>
        <v>C2</v>
      </c>
      <c r="B973" s="141" t="str">
        <f t="shared" si="444"/>
        <v>Administrative Expenses and overhead</v>
      </c>
      <c r="C973" s="188">
        <f t="shared" si="444"/>
        <v>0</v>
      </c>
      <c r="D973" s="189" t="str">
        <f t="shared" si="444"/>
        <v>-</v>
      </c>
      <c r="E973" s="38">
        <f t="shared" si="444"/>
        <v>7.25</v>
      </c>
      <c r="F973" s="104">
        <f t="shared" si="443"/>
        <v>6.6899999999999995</v>
      </c>
      <c r="G973" s="104">
        <f t="shared" si="439"/>
        <v>0</v>
      </c>
      <c r="H973" s="104">
        <f t="shared" si="440"/>
        <v>6.6899999999999995</v>
      </c>
      <c r="I973" s="38">
        <f>'F4.2'!W19</f>
        <v>0</v>
      </c>
      <c r="J973" s="38">
        <f>'F4.2'!AV19</f>
        <v>0</v>
      </c>
      <c r="K973" s="104"/>
      <c r="L973" s="104"/>
      <c r="M973" s="104">
        <f t="shared" si="441"/>
        <v>0</v>
      </c>
      <c r="N973" s="197">
        <f t="shared" si="442"/>
        <v>6.6899999999999995</v>
      </c>
    </row>
    <row r="974" spans="1:14" ht="15.75" outlineLevel="1" x14ac:dyDescent="0.25">
      <c r="A974" s="122" t="str">
        <f t="shared" si="444"/>
        <v>C3</v>
      </c>
      <c r="B974" s="135" t="str">
        <f t="shared" si="444"/>
        <v>Contingencies E&amp;M</v>
      </c>
      <c r="C974" s="188">
        <f t="shared" si="444"/>
        <v>0</v>
      </c>
      <c r="D974" s="189" t="str">
        <f t="shared" si="444"/>
        <v>-</v>
      </c>
      <c r="E974" s="38">
        <f t="shared" si="444"/>
        <v>0.04</v>
      </c>
      <c r="F974" s="104">
        <f t="shared" si="443"/>
        <v>0.04</v>
      </c>
      <c r="G974" s="104">
        <f t="shared" si="439"/>
        <v>0</v>
      </c>
      <c r="H974" s="104">
        <f t="shared" si="440"/>
        <v>0.04</v>
      </c>
      <c r="I974" s="38">
        <f>'F4.2'!W20</f>
        <v>0</v>
      </c>
      <c r="J974" s="38">
        <f>'F4.2'!AV20</f>
        <v>0</v>
      </c>
      <c r="K974" s="104"/>
      <c r="L974" s="104"/>
      <c r="M974" s="104">
        <f t="shared" si="441"/>
        <v>0</v>
      </c>
      <c r="N974" s="197">
        <f t="shared" si="442"/>
        <v>0.04</v>
      </c>
    </row>
    <row r="975" spans="1:14" ht="31.5" outlineLevel="1" x14ac:dyDescent="0.25">
      <c r="A975" s="122" t="str">
        <f t="shared" si="444"/>
        <v>C4</v>
      </c>
      <c r="B975" s="141" t="str">
        <f t="shared" si="444"/>
        <v>Mobile storage racks, fork lifts, hoists &amp; hydra for
material handling in major stores shed</v>
      </c>
      <c r="C975" s="188">
        <f t="shared" si="444"/>
        <v>0</v>
      </c>
      <c r="D975" s="189" t="str">
        <f t="shared" si="444"/>
        <v>-</v>
      </c>
      <c r="E975" s="38">
        <f t="shared" si="444"/>
        <v>0.95</v>
      </c>
      <c r="F975" s="104">
        <f t="shared" si="443"/>
        <v>0.93645040000000002</v>
      </c>
      <c r="G975" s="104">
        <f t="shared" si="439"/>
        <v>0.93645040000000002</v>
      </c>
      <c r="H975" s="104">
        <f t="shared" si="440"/>
        <v>0</v>
      </c>
      <c r="I975" s="38">
        <f>'F4.2'!W21</f>
        <v>0</v>
      </c>
      <c r="J975" s="38">
        <f>'F4.2'!AV21</f>
        <v>0</v>
      </c>
      <c r="K975" s="104"/>
      <c r="L975" s="104"/>
      <c r="M975" s="104">
        <f t="shared" si="441"/>
        <v>0</v>
      </c>
      <c r="N975" s="197">
        <f t="shared" si="442"/>
        <v>0</v>
      </c>
    </row>
    <row r="976" spans="1:14" ht="47.25" outlineLevel="1" x14ac:dyDescent="0.25">
      <c r="A976" s="122" t="str">
        <f t="shared" si="444"/>
        <v>C5</v>
      </c>
      <c r="B976" s="141" t="str">
        <f t="shared" si="444"/>
        <v>Development of working models of Plant Layout, Boiler, Turbine- Generetaor, Coal mill, Fans, etc. at
KTC, Koradi.</v>
      </c>
      <c r="C976" s="188">
        <f t="shared" si="444"/>
        <v>0</v>
      </c>
      <c r="D976" s="189" t="str">
        <f t="shared" si="444"/>
        <v>-</v>
      </c>
      <c r="E976" s="38">
        <f t="shared" si="444"/>
        <v>1.2</v>
      </c>
      <c r="F976" s="104">
        <f t="shared" si="443"/>
        <v>1.2</v>
      </c>
      <c r="G976" s="104">
        <f t="shared" si="439"/>
        <v>0.98603999999999992</v>
      </c>
      <c r="H976" s="104">
        <f t="shared" si="440"/>
        <v>0.21396000000000004</v>
      </c>
      <c r="I976" s="38">
        <f>'F4.2'!W22</f>
        <v>0</v>
      </c>
      <c r="J976" s="38">
        <f>'F4.2'!AV22</f>
        <v>0</v>
      </c>
      <c r="K976" s="104"/>
      <c r="L976" s="104"/>
      <c r="M976" s="104">
        <f t="shared" si="441"/>
        <v>0</v>
      </c>
      <c r="N976" s="197">
        <f t="shared" si="442"/>
        <v>0.21396000000000004</v>
      </c>
    </row>
    <row r="977" spans="1:14" ht="15.75" outlineLevel="1" x14ac:dyDescent="0.25">
      <c r="A977" s="122" t="str">
        <f t="shared" si="444"/>
        <v>C6</v>
      </c>
      <c r="B977" s="141" t="str">
        <f t="shared" si="444"/>
        <v>Workshop equipment</v>
      </c>
      <c r="C977" s="188">
        <f t="shared" si="444"/>
        <v>0</v>
      </c>
      <c r="D977" s="189" t="str">
        <f t="shared" si="444"/>
        <v>-</v>
      </c>
      <c r="E977" s="38">
        <f t="shared" si="444"/>
        <v>0.26</v>
      </c>
      <c r="F977" s="104">
        <f t="shared" si="443"/>
        <v>0.26192359999999998</v>
      </c>
      <c r="G977" s="104">
        <f t="shared" si="439"/>
        <v>0.26192359999999998</v>
      </c>
      <c r="H977" s="104">
        <f t="shared" si="440"/>
        <v>0</v>
      </c>
      <c r="I977" s="38">
        <f>'F4.2'!W23</f>
        <v>0</v>
      </c>
      <c r="J977" s="38">
        <f>'F4.2'!AV23</f>
        <v>0</v>
      </c>
      <c r="K977" s="104"/>
      <c r="L977" s="104"/>
      <c r="M977" s="104">
        <f t="shared" si="441"/>
        <v>0</v>
      </c>
      <c r="N977" s="197">
        <f t="shared" si="442"/>
        <v>0</v>
      </c>
    </row>
    <row r="978" spans="1:14" ht="47.25" outlineLevel="1" x14ac:dyDescent="0.25">
      <c r="A978" s="122" t="str">
        <f t="shared" si="444"/>
        <v>C7</v>
      </c>
      <c r="B978" s="141" t="str">
        <f t="shared" si="444"/>
        <v>Design, engg, manufacture, supply , erection, testing &amp; commissioning of Ozonization Plant for circulating
cooling water system</v>
      </c>
      <c r="C978" s="188">
        <f t="shared" si="444"/>
        <v>0</v>
      </c>
      <c r="D978" s="189" t="str">
        <f t="shared" si="444"/>
        <v>-</v>
      </c>
      <c r="E978" s="38">
        <f t="shared" si="444"/>
        <v>54.05</v>
      </c>
      <c r="F978" s="104">
        <f t="shared" si="443"/>
        <v>31.768288600000002</v>
      </c>
      <c r="G978" s="104">
        <f t="shared" si="439"/>
        <v>31.614404399999998</v>
      </c>
      <c r="H978" s="104">
        <f t="shared" si="440"/>
        <v>0.1538842000000038</v>
      </c>
      <c r="I978" s="38">
        <f>'F4.2'!W24</f>
        <v>0</v>
      </c>
      <c r="J978" s="38">
        <f>'F4.2'!AV24</f>
        <v>0</v>
      </c>
      <c r="K978" s="104"/>
      <c r="L978" s="104"/>
      <c r="M978" s="104">
        <f t="shared" si="441"/>
        <v>0</v>
      </c>
      <c r="N978" s="197">
        <f t="shared" si="442"/>
        <v>0.1538842000000038</v>
      </c>
    </row>
    <row r="979" spans="1:14" ht="47.25" outlineLevel="1" x14ac:dyDescent="0.25">
      <c r="A979" s="122" t="str">
        <f t="shared" si="444"/>
        <v>C8</v>
      </c>
      <c r="B979" s="135" t="str">
        <f t="shared" si="444"/>
        <v>Supply, installation &amp; commissioning of water flow meters including required SCADA software and other accessories for water management system</v>
      </c>
      <c r="C979" s="188">
        <f t="shared" si="444"/>
        <v>0</v>
      </c>
      <c r="D979" s="189" t="str">
        <f t="shared" si="444"/>
        <v>-</v>
      </c>
      <c r="E979" s="38">
        <f t="shared" si="444"/>
        <v>5.08</v>
      </c>
      <c r="F979" s="104">
        <f t="shared" si="443"/>
        <v>0</v>
      </c>
      <c r="G979" s="104">
        <f t="shared" si="439"/>
        <v>0</v>
      </c>
      <c r="H979" s="104">
        <f t="shared" si="440"/>
        <v>0</v>
      </c>
      <c r="I979" s="38">
        <f>'F4.2'!W25</f>
        <v>0</v>
      </c>
      <c r="J979" s="38">
        <f>'F4.2'!AV25</f>
        <v>0</v>
      </c>
      <c r="K979" s="104"/>
      <c r="L979" s="104"/>
      <c r="M979" s="104">
        <f t="shared" si="441"/>
        <v>0</v>
      </c>
      <c r="N979" s="197">
        <f t="shared" si="442"/>
        <v>0</v>
      </c>
    </row>
    <row r="980" spans="1:14" ht="31.5" outlineLevel="1" x14ac:dyDescent="0.25">
      <c r="A980" s="122" t="str">
        <f t="shared" si="444"/>
        <v>C9</v>
      </c>
      <c r="B980" s="135" t="str">
        <f t="shared" si="444"/>
        <v>Provision of wet ash evacuation system for first two
rows of ESP for Unit-8,9 &amp; 19</v>
      </c>
      <c r="C980" s="188">
        <f t="shared" si="444"/>
        <v>0</v>
      </c>
      <c r="D980" s="189" t="str">
        <f t="shared" si="444"/>
        <v>-</v>
      </c>
      <c r="E980" s="38">
        <f t="shared" si="444"/>
        <v>26.59</v>
      </c>
      <c r="F980" s="104">
        <f t="shared" si="443"/>
        <v>21.689999999999998</v>
      </c>
      <c r="G980" s="104">
        <f t="shared" si="439"/>
        <v>26.318098199999998</v>
      </c>
      <c r="H980" s="104">
        <f t="shared" si="440"/>
        <v>-4.6280982000000002</v>
      </c>
      <c r="I980" s="38">
        <f>'F4.2'!W26</f>
        <v>0</v>
      </c>
      <c r="J980" s="38">
        <f>'F4.2'!AV26</f>
        <v>0</v>
      </c>
      <c r="K980" s="104"/>
      <c r="L980" s="104"/>
      <c r="M980" s="104">
        <f t="shared" si="441"/>
        <v>0</v>
      </c>
      <c r="N980" s="197">
        <f t="shared" si="442"/>
        <v>-4.6280982000000002</v>
      </c>
    </row>
    <row r="981" spans="1:14" ht="31.5" outlineLevel="1" x14ac:dyDescent="0.25">
      <c r="A981" s="122" t="str">
        <f t="shared" si="444"/>
        <v>C10</v>
      </c>
      <c r="B981" s="135" t="str">
        <f t="shared" si="444"/>
        <v>Procurement of portable mercury analyser for flue gas monitoring</v>
      </c>
      <c r="C981" s="188">
        <f t="shared" si="444"/>
        <v>0</v>
      </c>
      <c r="D981" s="189" t="str">
        <f t="shared" si="444"/>
        <v>-</v>
      </c>
      <c r="E981" s="38">
        <f t="shared" si="444"/>
        <v>6.2</v>
      </c>
      <c r="F981" s="104">
        <f t="shared" si="443"/>
        <v>0</v>
      </c>
      <c r="G981" s="104">
        <f t="shared" si="439"/>
        <v>0</v>
      </c>
      <c r="H981" s="104">
        <f t="shared" si="440"/>
        <v>0</v>
      </c>
      <c r="I981" s="38">
        <f>'F4.2'!W27</f>
        <v>0</v>
      </c>
      <c r="J981" s="38">
        <f>'F4.2'!AV27</f>
        <v>0</v>
      </c>
      <c r="K981" s="104"/>
      <c r="L981" s="104"/>
      <c r="M981" s="104">
        <f t="shared" si="441"/>
        <v>0</v>
      </c>
      <c r="N981" s="197">
        <f t="shared" si="442"/>
        <v>0</v>
      </c>
    </row>
    <row r="982" spans="1:14" ht="15.75" outlineLevel="1" x14ac:dyDescent="0.25">
      <c r="A982" s="122" t="str">
        <f t="shared" ref="A982:E991" si="445">A505</f>
        <v>C11</v>
      </c>
      <c r="B982" s="141" t="str">
        <f t="shared" si="445"/>
        <v>Administrative Expenses and overhead</v>
      </c>
      <c r="C982" s="188">
        <f t="shared" si="445"/>
        <v>0</v>
      </c>
      <c r="D982" s="189" t="str">
        <f t="shared" si="445"/>
        <v>-</v>
      </c>
      <c r="E982" s="38">
        <f t="shared" si="445"/>
        <v>5</v>
      </c>
      <c r="F982" s="104">
        <f t="shared" si="443"/>
        <v>21.0000754</v>
      </c>
      <c r="G982" s="104">
        <f t="shared" si="439"/>
        <v>0</v>
      </c>
      <c r="H982" s="104">
        <f t="shared" si="440"/>
        <v>21.0000754</v>
      </c>
      <c r="I982" s="38">
        <f>'F4.2'!W28</f>
        <v>0</v>
      </c>
      <c r="J982" s="38">
        <f>'F4.2'!AV28</f>
        <v>0</v>
      </c>
      <c r="K982" s="104"/>
      <c r="L982" s="104"/>
      <c r="M982" s="104">
        <f t="shared" si="441"/>
        <v>0</v>
      </c>
      <c r="N982" s="197">
        <f t="shared" si="442"/>
        <v>21.0000754</v>
      </c>
    </row>
    <row r="983" spans="1:14" ht="15.75" outlineLevel="1" x14ac:dyDescent="0.25">
      <c r="A983" s="122" t="str">
        <f t="shared" si="445"/>
        <v>C12</v>
      </c>
      <c r="B983" s="141" t="str">
        <f t="shared" si="445"/>
        <v>Compressor of Hydrogen plant</v>
      </c>
      <c r="C983" s="188">
        <f t="shared" si="445"/>
        <v>0</v>
      </c>
      <c r="D983" s="189" t="str">
        <f t="shared" si="445"/>
        <v>-</v>
      </c>
      <c r="E983" s="38">
        <f t="shared" si="445"/>
        <v>1.5</v>
      </c>
      <c r="F983" s="104">
        <f t="shared" si="443"/>
        <v>1.5</v>
      </c>
      <c r="G983" s="104">
        <f t="shared" si="439"/>
        <v>0</v>
      </c>
      <c r="H983" s="104">
        <f t="shared" si="440"/>
        <v>1.5</v>
      </c>
      <c r="I983" s="38">
        <f>'F4.2'!W29</f>
        <v>0</v>
      </c>
      <c r="J983" s="38">
        <f>'F4.2'!AV29</f>
        <v>0</v>
      </c>
      <c r="K983" s="104"/>
      <c r="L983" s="104"/>
      <c r="M983" s="104">
        <f t="shared" si="441"/>
        <v>0</v>
      </c>
      <c r="N983" s="197">
        <f t="shared" si="442"/>
        <v>1.5</v>
      </c>
    </row>
    <row r="984" spans="1:14" ht="15.75" outlineLevel="1" x14ac:dyDescent="0.25">
      <c r="A984" s="122" t="str">
        <f t="shared" si="445"/>
        <v>C13</v>
      </c>
      <c r="B984" s="141" t="str">
        <f t="shared" si="445"/>
        <v>Rail Cum road stone grabbler</v>
      </c>
      <c r="C984" s="188">
        <f t="shared" si="445"/>
        <v>0</v>
      </c>
      <c r="D984" s="189" t="str">
        <f t="shared" si="445"/>
        <v>-</v>
      </c>
      <c r="E984" s="38">
        <f t="shared" si="445"/>
        <v>0.85</v>
      </c>
      <c r="F984" s="104">
        <f t="shared" si="443"/>
        <v>0.85</v>
      </c>
      <c r="G984" s="104">
        <f t="shared" si="439"/>
        <v>0</v>
      </c>
      <c r="H984" s="104">
        <f t="shared" si="440"/>
        <v>0.85</v>
      </c>
      <c r="I984" s="38">
        <f>'F4.2'!W30</f>
        <v>0</v>
      </c>
      <c r="J984" s="38">
        <f>'F4.2'!AV30</f>
        <v>0</v>
      </c>
      <c r="K984" s="104"/>
      <c r="L984" s="104"/>
      <c r="M984" s="104">
        <f t="shared" si="441"/>
        <v>0</v>
      </c>
      <c r="N984" s="197">
        <f t="shared" si="442"/>
        <v>0.85</v>
      </c>
    </row>
    <row r="985" spans="1:14" ht="18.75" outlineLevel="1" x14ac:dyDescent="0.25">
      <c r="A985" s="164" t="str">
        <f t="shared" si="445"/>
        <v>D</v>
      </c>
      <c r="B985" s="165" t="str">
        <f t="shared" si="445"/>
        <v>Other Works (Civil)</v>
      </c>
      <c r="C985" s="188">
        <f t="shared" si="445"/>
        <v>0</v>
      </c>
      <c r="D985" s="189" t="str">
        <f t="shared" si="445"/>
        <v>-</v>
      </c>
      <c r="E985" s="38">
        <f t="shared" si="445"/>
        <v>103.19</v>
      </c>
      <c r="F985" s="104">
        <f t="shared" si="443"/>
        <v>0</v>
      </c>
      <c r="G985" s="104">
        <f t="shared" si="439"/>
        <v>0</v>
      </c>
      <c r="H985" s="104">
        <f t="shared" si="440"/>
        <v>0</v>
      </c>
      <c r="I985" s="38">
        <f>'F4.2'!W31</f>
        <v>0</v>
      </c>
      <c r="J985" s="38">
        <f>'F4.2'!AV31</f>
        <v>0</v>
      </c>
      <c r="K985" s="104"/>
      <c r="L985" s="104"/>
      <c r="M985" s="104">
        <f t="shared" si="441"/>
        <v>0</v>
      </c>
      <c r="N985" s="197">
        <f t="shared" si="442"/>
        <v>0</v>
      </c>
    </row>
    <row r="986" spans="1:14" ht="15.75" outlineLevel="1" x14ac:dyDescent="0.25">
      <c r="A986" s="98" t="str">
        <f t="shared" si="445"/>
        <v>D1</v>
      </c>
      <c r="B986" s="141" t="str">
        <f t="shared" si="445"/>
        <v>Road, Bridges railway system</v>
      </c>
      <c r="C986" s="188">
        <f t="shared" si="445"/>
        <v>0</v>
      </c>
      <c r="D986" s="189" t="str">
        <f t="shared" si="445"/>
        <v>-</v>
      </c>
      <c r="E986" s="38">
        <f t="shared" si="445"/>
        <v>20.100000000000001</v>
      </c>
      <c r="F986" s="104">
        <f t="shared" si="443"/>
        <v>0.10805670000000001</v>
      </c>
      <c r="G986" s="104">
        <f t="shared" si="439"/>
        <v>0</v>
      </c>
      <c r="H986" s="104">
        <f t="shared" si="440"/>
        <v>0.10805670000000001</v>
      </c>
      <c r="I986" s="38">
        <f>'F4.2'!W32</f>
        <v>0</v>
      </c>
      <c r="J986" s="38">
        <f>'F4.2'!AV32</f>
        <v>0</v>
      </c>
      <c r="K986" s="104"/>
      <c r="L986" s="104"/>
      <c r="M986" s="104">
        <f t="shared" si="441"/>
        <v>0</v>
      </c>
      <c r="N986" s="197">
        <f t="shared" si="442"/>
        <v>0.10805670000000001</v>
      </c>
    </row>
    <row r="987" spans="1:14" ht="15.75" outlineLevel="1" x14ac:dyDescent="0.25">
      <c r="A987" s="98">
        <f t="shared" si="445"/>
        <v>0</v>
      </c>
      <c r="B987" s="141" t="str">
        <f t="shared" si="445"/>
        <v>S&amp;T System with Panel Interlocking System</v>
      </c>
      <c r="C987" s="188">
        <f t="shared" si="445"/>
        <v>0</v>
      </c>
      <c r="D987" s="189" t="str">
        <f t="shared" si="445"/>
        <v>-</v>
      </c>
      <c r="E987" s="38">
        <f t="shared" si="445"/>
        <v>0</v>
      </c>
      <c r="F987" s="104">
        <f t="shared" si="443"/>
        <v>10.458465775000001</v>
      </c>
      <c r="G987" s="104">
        <f t="shared" si="439"/>
        <v>10.459626418999999</v>
      </c>
      <c r="H987" s="104">
        <f t="shared" si="440"/>
        <v>-1.1606439999987117E-3</v>
      </c>
      <c r="I987" s="38">
        <f>'F4.2'!W33</f>
        <v>0</v>
      </c>
      <c r="J987" s="38">
        <f>'F4.2'!AV33</f>
        <v>0</v>
      </c>
      <c r="K987" s="104"/>
      <c r="L987" s="104"/>
      <c r="M987" s="104">
        <f t="shared" si="441"/>
        <v>0</v>
      </c>
      <c r="N987" s="197">
        <f t="shared" si="442"/>
        <v>-1.1606439999987117E-3</v>
      </c>
    </row>
    <row r="988" spans="1:14" ht="15.75" outlineLevel="1" x14ac:dyDescent="0.25">
      <c r="A988" s="122" t="str">
        <f t="shared" si="445"/>
        <v>D2</v>
      </c>
      <c r="B988" s="141" t="str">
        <f t="shared" si="445"/>
        <v>Staff quarters</v>
      </c>
      <c r="C988" s="188">
        <f t="shared" si="445"/>
        <v>0</v>
      </c>
      <c r="D988" s="189" t="str">
        <f t="shared" si="445"/>
        <v>-</v>
      </c>
      <c r="E988" s="38">
        <f t="shared" si="445"/>
        <v>5.25</v>
      </c>
      <c r="F988" s="104">
        <f t="shared" si="443"/>
        <v>0</v>
      </c>
      <c r="G988" s="104">
        <f t="shared" si="439"/>
        <v>0</v>
      </c>
      <c r="H988" s="104">
        <f t="shared" si="440"/>
        <v>0</v>
      </c>
      <c r="I988" s="38">
        <f>'F4.2'!W34</f>
        <v>0</v>
      </c>
      <c r="J988" s="38">
        <f>'F4.2'!AV34</f>
        <v>0</v>
      </c>
      <c r="K988" s="104"/>
      <c r="L988" s="104"/>
      <c r="M988" s="104">
        <f t="shared" si="441"/>
        <v>0</v>
      </c>
      <c r="N988" s="197">
        <f t="shared" si="442"/>
        <v>0</v>
      </c>
    </row>
    <row r="989" spans="1:14" ht="15.75" outlineLevel="1" x14ac:dyDescent="0.25">
      <c r="A989" s="98" t="str">
        <f t="shared" si="445"/>
        <v>D3</v>
      </c>
      <c r="B989" s="141" t="str">
        <f t="shared" si="445"/>
        <v>Other Misc &amp; Unforseen Item</v>
      </c>
      <c r="C989" s="188">
        <f t="shared" si="445"/>
        <v>0</v>
      </c>
      <c r="D989" s="189" t="str">
        <f t="shared" si="445"/>
        <v>-</v>
      </c>
      <c r="E989" s="38">
        <f t="shared" si="445"/>
        <v>25.79</v>
      </c>
      <c r="F989" s="104">
        <f t="shared" si="443"/>
        <v>9.3000000000000007</v>
      </c>
      <c r="G989" s="104">
        <f t="shared" si="439"/>
        <v>7.53</v>
      </c>
      <c r="H989" s="104">
        <f t="shared" si="440"/>
        <v>1.7700000000000005</v>
      </c>
      <c r="I989" s="38">
        <f>'F4.2'!W35</f>
        <v>0</v>
      </c>
      <c r="J989" s="38">
        <f>'F4.2'!AV35</f>
        <v>0</v>
      </c>
      <c r="K989" s="104"/>
      <c r="L989" s="104"/>
      <c r="M989" s="104">
        <f t="shared" si="441"/>
        <v>0</v>
      </c>
      <c r="N989" s="197">
        <f t="shared" si="442"/>
        <v>1.7700000000000005</v>
      </c>
    </row>
    <row r="990" spans="1:14" ht="15.75" outlineLevel="1" x14ac:dyDescent="0.25">
      <c r="A990" s="122">
        <f t="shared" si="445"/>
        <v>0</v>
      </c>
      <c r="B990" s="141" t="str">
        <f t="shared" si="445"/>
        <v xml:space="preserve">Check Post, Inspection Office &amp; Facility Complex </v>
      </c>
      <c r="C990" s="188">
        <f t="shared" si="445"/>
        <v>0</v>
      </c>
      <c r="D990" s="189" t="str">
        <f t="shared" si="445"/>
        <v>-</v>
      </c>
      <c r="E990" s="38">
        <f t="shared" si="445"/>
        <v>0</v>
      </c>
      <c r="F990" s="104">
        <f t="shared" si="443"/>
        <v>3.6844303479999998</v>
      </c>
      <c r="G990" s="104">
        <f t="shared" si="439"/>
        <v>3.6815614030000003</v>
      </c>
      <c r="H990" s="104">
        <f t="shared" si="440"/>
        <v>2.8689449999994565E-3</v>
      </c>
      <c r="I990" s="38">
        <f>'F4.2'!W36</f>
        <v>0</v>
      </c>
      <c r="J990" s="38">
        <f>'F4.2'!AV36</f>
        <v>0</v>
      </c>
      <c r="K990" s="104"/>
      <c r="L990" s="104"/>
      <c r="M990" s="104">
        <f t="shared" si="441"/>
        <v>0</v>
      </c>
      <c r="N990" s="197">
        <f t="shared" si="442"/>
        <v>2.8689449999994565E-3</v>
      </c>
    </row>
    <row r="991" spans="1:14" ht="15.75" outlineLevel="1" x14ac:dyDescent="0.25">
      <c r="A991" s="98">
        <f t="shared" si="445"/>
        <v>0</v>
      </c>
      <c r="B991" s="141" t="str">
        <f t="shared" si="445"/>
        <v>CPRI Building</v>
      </c>
      <c r="C991" s="188">
        <f t="shared" si="445"/>
        <v>0</v>
      </c>
      <c r="D991" s="189" t="str">
        <f t="shared" si="445"/>
        <v>-</v>
      </c>
      <c r="E991" s="38">
        <f t="shared" si="445"/>
        <v>0</v>
      </c>
      <c r="F991" s="104">
        <f t="shared" si="443"/>
        <v>6.2046176410000005</v>
      </c>
      <c r="G991" s="104">
        <f t="shared" si="439"/>
        <v>6.2046176410000005</v>
      </c>
      <c r="H991" s="104">
        <f t="shared" si="440"/>
        <v>0</v>
      </c>
      <c r="I991" s="38">
        <f>'F4.2'!W37</f>
        <v>0</v>
      </c>
      <c r="J991" s="38">
        <f>'F4.2'!AV37</f>
        <v>0</v>
      </c>
      <c r="K991" s="104"/>
      <c r="L991" s="104"/>
      <c r="M991" s="104">
        <f t="shared" si="441"/>
        <v>0</v>
      </c>
      <c r="N991" s="197">
        <f t="shared" si="442"/>
        <v>0</v>
      </c>
    </row>
    <row r="992" spans="1:14" ht="15.75" outlineLevel="1" x14ac:dyDescent="0.25">
      <c r="A992" s="98">
        <f t="shared" ref="A992:E1001" si="446">A515</f>
        <v>0</v>
      </c>
      <c r="B992" s="141" t="str">
        <f t="shared" si="446"/>
        <v>Foam cum DCP fire tender- 1</v>
      </c>
      <c r="C992" s="188">
        <f t="shared" si="446"/>
        <v>0</v>
      </c>
      <c r="D992" s="189" t="str">
        <f t="shared" si="446"/>
        <v>-</v>
      </c>
      <c r="E992" s="38">
        <f t="shared" si="446"/>
        <v>0</v>
      </c>
      <c r="F992" s="104">
        <f t="shared" si="443"/>
        <v>0</v>
      </c>
      <c r="G992" s="104">
        <f t="shared" si="439"/>
        <v>0.76925619999999995</v>
      </c>
      <c r="H992" s="104">
        <f t="shared" si="440"/>
        <v>-0.76925619999999995</v>
      </c>
      <c r="I992" s="38">
        <f>'F4.2'!W38</f>
        <v>0</v>
      </c>
      <c r="J992" s="38">
        <f>'F4.2'!AV38</f>
        <v>0</v>
      </c>
      <c r="K992" s="104"/>
      <c r="L992" s="104"/>
      <c r="M992" s="104">
        <f t="shared" si="441"/>
        <v>0</v>
      </c>
      <c r="N992" s="197">
        <f t="shared" si="442"/>
        <v>-0.76925619999999995</v>
      </c>
    </row>
    <row r="993" spans="1:14" ht="15.75" outlineLevel="1" x14ac:dyDescent="0.25">
      <c r="A993" s="98">
        <f t="shared" si="446"/>
        <v>0</v>
      </c>
      <c r="B993" s="141" t="str">
        <f t="shared" si="446"/>
        <v>Fire water Bowser-cum-fire Tender- 1No.</v>
      </c>
      <c r="C993" s="188">
        <f t="shared" si="446"/>
        <v>0</v>
      </c>
      <c r="D993" s="189" t="str">
        <f t="shared" si="446"/>
        <v>-</v>
      </c>
      <c r="E993" s="38">
        <f t="shared" si="446"/>
        <v>0</v>
      </c>
      <c r="F993" s="104">
        <f t="shared" si="443"/>
        <v>0.73536990000000002</v>
      </c>
      <c r="G993" s="104">
        <f t="shared" si="439"/>
        <v>0.73536990000000002</v>
      </c>
      <c r="H993" s="104">
        <f t="shared" si="440"/>
        <v>0</v>
      </c>
      <c r="I993" s="38">
        <f>'F4.2'!W39</f>
        <v>0</v>
      </c>
      <c r="J993" s="38">
        <f>'F4.2'!AV39</f>
        <v>0</v>
      </c>
      <c r="K993" s="104"/>
      <c r="L993" s="104"/>
      <c r="M993" s="104">
        <f t="shared" si="441"/>
        <v>0</v>
      </c>
      <c r="N993" s="197">
        <f t="shared" si="442"/>
        <v>0</v>
      </c>
    </row>
    <row r="994" spans="1:14" ht="15.75" outlineLevel="1" x14ac:dyDescent="0.25">
      <c r="A994" s="122" t="str">
        <f t="shared" si="446"/>
        <v>D4</v>
      </c>
      <c r="B994" s="141" t="str">
        <f t="shared" si="446"/>
        <v>Const. facility</v>
      </c>
      <c r="C994" s="188">
        <f t="shared" si="446"/>
        <v>0</v>
      </c>
      <c r="D994" s="189" t="str">
        <f t="shared" si="446"/>
        <v>-</v>
      </c>
      <c r="E994" s="38">
        <f t="shared" si="446"/>
        <v>3.28</v>
      </c>
      <c r="F994" s="104">
        <f t="shared" si="443"/>
        <v>0</v>
      </c>
      <c r="G994" s="104">
        <f t="shared" si="439"/>
        <v>0</v>
      </c>
      <c r="H994" s="104">
        <f t="shared" si="440"/>
        <v>0</v>
      </c>
      <c r="I994" s="38">
        <f>'F4.2'!W40</f>
        <v>0</v>
      </c>
      <c r="J994" s="38">
        <f>'F4.2'!AV40</f>
        <v>0</v>
      </c>
      <c r="K994" s="104"/>
      <c r="L994" s="104"/>
      <c r="M994" s="104">
        <f t="shared" si="441"/>
        <v>0</v>
      </c>
      <c r="N994" s="197">
        <f t="shared" si="442"/>
        <v>0</v>
      </c>
    </row>
    <row r="995" spans="1:14" ht="15.75" outlineLevel="1" x14ac:dyDescent="0.25">
      <c r="A995" s="98" t="str">
        <f t="shared" si="446"/>
        <v>D5</v>
      </c>
      <c r="B995" s="141" t="str">
        <f t="shared" si="446"/>
        <v>Contigency Other Civil Work</v>
      </c>
      <c r="C995" s="188">
        <f t="shared" si="446"/>
        <v>0</v>
      </c>
      <c r="D995" s="189" t="str">
        <f t="shared" si="446"/>
        <v>-</v>
      </c>
      <c r="E995" s="38">
        <f t="shared" si="446"/>
        <v>5.27</v>
      </c>
      <c r="F995" s="104">
        <f t="shared" si="443"/>
        <v>0</v>
      </c>
      <c r="G995" s="104">
        <f t="shared" ref="G995:G1026" si="447">G518+M518</f>
        <v>0</v>
      </c>
      <c r="H995" s="104">
        <f t="shared" si="440"/>
        <v>0</v>
      </c>
      <c r="I995" s="38">
        <f>'F4.2'!W41</f>
        <v>0</v>
      </c>
      <c r="J995" s="38">
        <f>'F4.2'!AV41</f>
        <v>0</v>
      </c>
      <c r="K995" s="104"/>
      <c r="L995" s="104"/>
      <c r="M995" s="104">
        <f t="shared" si="441"/>
        <v>0</v>
      </c>
      <c r="N995" s="197">
        <f t="shared" si="442"/>
        <v>0</v>
      </c>
    </row>
    <row r="996" spans="1:14" ht="31.5" outlineLevel="1" x14ac:dyDescent="0.25">
      <c r="A996" s="98" t="str">
        <f t="shared" si="446"/>
        <v>D6</v>
      </c>
      <c r="B996" s="135" t="str">
        <f t="shared" si="446"/>
        <v>Adminstrative Exp. &amp; Overhead (Salary &amp; Overhead,
Civil &amp; E&amp;M)</v>
      </c>
      <c r="C996" s="188">
        <f t="shared" si="446"/>
        <v>0</v>
      </c>
      <c r="D996" s="189" t="str">
        <f t="shared" si="446"/>
        <v>-</v>
      </c>
      <c r="E996" s="38">
        <f t="shared" si="446"/>
        <v>21.47</v>
      </c>
      <c r="F996" s="104">
        <f t="shared" si="443"/>
        <v>31.64</v>
      </c>
      <c r="G996" s="104">
        <f t="shared" si="447"/>
        <v>0</v>
      </c>
      <c r="H996" s="104">
        <f t="shared" si="440"/>
        <v>31.64</v>
      </c>
      <c r="I996" s="38">
        <f>'F4.2'!W42</f>
        <v>0</v>
      </c>
      <c r="J996" s="38">
        <f>'F4.2'!AV42</f>
        <v>0</v>
      </c>
      <c r="K996" s="104"/>
      <c r="L996" s="104"/>
      <c r="M996" s="104">
        <f t="shared" si="441"/>
        <v>0</v>
      </c>
      <c r="N996" s="197">
        <f t="shared" si="442"/>
        <v>31.64</v>
      </c>
    </row>
    <row r="997" spans="1:14" ht="15.75" outlineLevel="1" x14ac:dyDescent="0.25">
      <c r="A997" s="122" t="str">
        <f t="shared" si="446"/>
        <v>D7</v>
      </c>
      <c r="B997" s="141" t="str">
        <f t="shared" si="446"/>
        <v>Future unforseen works(Jalyukta Shiwar)</v>
      </c>
      <c r="C997" s="188">
        <f t="shared" si="446"/>
        <v>0</v>
      </c>
      <c r="D997" s="189" t="str">
        <f t="shared" si="446"/>
        <v>-</v>
      </c>
      <c r="E997" s="38">
        <f t="shared" si="446"/>
        <v>0.27</v>
      </c>
      <c r="F997" s="104">
        <f t="shared" si="443"/>
        <v>0</v>
      </c>
      <c r="G997" s="104">
        <f t="shared" si="447"/>
        <v>0</v>
      </c>
      <c r="H997" s="104">
        <f t="shared" si="440"/>
        <v>0</v>
      </c>
      <c r="I997" s="38">
        <f>'F4.2'!W43</f>
        <v>0</v>
      </c>
      <c r="J997" s="38">
        <f>'F4.2'!AV43</f>
        <v>0</v>
      </c>
      <c r="K997" s="104"/>
      <c r="L997" s="104"/>
      <c r="M997" s="104">
        <f t="shared" si="441"/>
        <v>0</v>
      </c>
      <c r="N997" s="197">
        <f t="shared" si="442"/>
        <v>0</v>
      </c>
    </row>
    <row r="998" spans="1:14" ht="15.75" outlineLevel="1" x14ac:dyDescent="0.25">
      <c r="A998" s="147" t="str">
        <f t="shared" si="446"/>
        <v>D8</v>
      </c>
      <c r="B998" s="142" t="str">
        <f t="shared" si="446"/>
        <v>Landscaping work</v>
      </c>
      <c r="C998" s="188">
        <f t="shared" si="446"/>
        <v>0</v>
      </c>
      <c r="D998" s="189" t="str">
        <f t="shared" si="446"/>
        <v>-</v>
      </c>
      <c r="E998" s="38">
        <f t="shared" si="446"/>
        <v>21.76</v>
      </c>
      <c r="F998" s="104">
        <f t="shared" si="443"/>
        <v>20.53</v>
      </c>
      <c r="G998" s="104">
        <f t="shared" si="447"/>
        <v>0</v>
      </c>
      <c r="H998" s="104">
        <f t="shared" si="440"/>
        <v>20.53</v>
      </c>
      <c r="I998" s="38">
        <f>'F4.2'!W44</f>
        <v>0</v>
      </c>
      <c r="J998" s="38">
        <f>'F4.2'!AV44</f>
        <v>0</v>
      </c>
      <c r="K998" s="104"/>
      <c r="L998" s="104"/>
      <c r="M998" s="104">
        <f t="shared" si="441"/>
        <v>0</v>
      </c>
      <c r="N998" s="197">
        <f t="shared" si="442"/>
        <v>20.53</v>
      </c>
    </row>
    <row r="999" spans="1:14" ht="18.75" outlineLevel="1" x14ac:dyDescent="0.25">
      <c r="A999" s="164" t="str">
        <f t="shared" si="446"/>
        <v>E</v>
      </c>
      <c r="B999" s="165" t="str">
        <f t="shared" si="446"/>
        <v>Initial Spares</v>
      </c>
      <c r="C999" s="188">
        <f t="shared" si="446"/>
        <v>0</v>
      </c>
      <c r="D999" s="189" t="str">
        <f t="shared" si="446"/>
        <v>-</v>
      </c>
      <c r="E999" s="38">
        <f t="shared" si="446"/>
        <v>0</v>
      </c>
      <c r="F999" s="104">
        <f t="shared" si="443"/>
        <v>0</v>
      </c>
      <c r="G999" s="104">
        <f t="shared" si="447"/>
        <v>0</v>
      </c>
      <c r="H999" s="104">
        <f t="shared" si="440"/>
        <v>0</v>
      </c>
      <c r="I999" s="38">
        <f>'F4.2'!W45</f>
        <v>0</v>
      </c>
      <c r="J999" s="38">
        <f>'F4.2'!AV45</f>
        <v>0</v>
      </c>
      <c r="K999" s="104"/>
      <c r="L999" s="104"/>
      <c r="M999" s="104">
        <f t="shared" si="441"/>
        <v>0</v>
      </c>
      <c r="N999" s="197">
        <f t="shared" si="442"/>
        <v>0</v>
      </c>
    </row>
    <row r="1000" spans="1:14" ht="18.75" outlineLevel="1" x14ac:dyDescent="0.25">
      <c r="A1000" s="157" t="str">
        <f t="shared" si="446"/>
        <v>E1</v>
      </c>
      <c r="B1000" s="158" t="str">
        <f t="shared" si="446"/>
        <v>Boiler &amp; its auxilliaries</v>
      </c>
      <c r="C1000" s="188">
        <f t="shared" si="446"/>
        <v>0</v>
      </c>
      <c r="D1000" s="189" t="str">
        <f t="shared" si="446"/>
        <v>-</v>
      </c>
      <c r="E1000" s="38">
        <f t="shared" si="446"/>
        <v>14</v>
      </c>
      <c r="F1000" s="104">
        <f t="shared" si="443"/>
        <v>0</v>
      </c>
      <c r="G1000" s="104">
        <f t="shared" si="447"/>
        <v>0</v>
      </c>
      <c r="H1000" s="104">
        <f t="shared" si="440"/>
        <v>0</v>
      </c>
      <c r="I1000" s="38">
        <f>'F4.2'!W46</f>
        <v>0</v>
      </c>
      <c r="J1000" s="38">
        <f>'F4.2'!AV46</f>
        <v>0</v>
      </c>
      <c r="K1000" s="104"/>
      <c r="L1000" s="104"/>
      <c r="M1000" s="104">
        <f t="shared" si="441"/>
        <v>0</v>
      </c>
      <c r="N1000" s="197">
        <f t="shared" si="442"/>
        <v>0</v>
      </c>
    </row>
    <row r="1001" spans="1:14" ht="31.5" outlineLevel="1" x14ac:dyDescent="0.25">
      <c r="A1001" s="122" t="str">
        <f t="shared" si="446"/>
        <v>i</v>
      </c>
      <c r="B1001" s="141" t="str">
        <f t="shared" si="446"/>
        <v>Procurement of Table liners and Roller liners Of MVM 32R Coal Mills of 3 X 660MW Units at KTPS, Koradi</v>
      </c>
      <c r="C1001" s="188">
        <f t="shared" si="446"/>
        <v>0</v>
      </c>
      <c r="D1001" s="189" t="str">
        <f t="shared" si="446"/>
        <v>-</v>
      </c>
      <c r="E1001" s="38">
        <f t="shared" si="446"/>
        <v>0</v>
      </c>
      <c r="F1001" s="104">
        <f t="shared" si="443"/>
        <v>10.06860444</v>
      </c>
      <c r="G1001" s="104">
        <f t="shared" si="447"/>
        <v>10.068604440000001</v>
      </c>
      <c r="H1001" s="104">
        <f t="shared" si="440"/>
        <v>0</v>
      </c>
      <c r="I1001" s="38">
        <f>'F4.2'!W47</f>
        <v>0</v>
      </c>
      <c r="J1001" s="38">
        <f>'F4.2'!AV47</f>
        <v>0</v>
      </c>
      <c r="K1001" s="104"/>
      <c r="L1001" s="104"/>
      <c r="M1001" s="104">
        <f t="shared" si="441"/>
        <v>0</v>
      </c>
      <c r="N1001" s="197">
        <f t="shared" si="442"/>
        <v>0</v>
      </c>
    </row>
    <row r="1002" spans="1:14" ht="31.5" outlineLevel="1" x14ac:dyDescent="0.25">
      <c r="A1002" s="122" t="str">
        <f t="shared" ref="A1002:E1011" si="448">A525</f>
        <v>ii</v>
      </c>
      <c r="B1002" s="141" t="str">
        <f t="shared" si="448"/>
        <v>Procurement of couplings for Coal mill MVM 32 R of 3 X 660 MW Units at KTPS, Koradi</v>
      </c>
      <c r="C1002" s="188">
        <f t="shared" si="448"/>
        <v>0</v>
      </c>
      <c r="D1002" s="189" t="str">
        <f t="shared" si="448"/>
        <v>-</v>
      </c>
      <c r="E1002" s="38">
        <f t="shared" si="448"/>
        <v>0</v>
      </c>
      <c r="F1002" s="104">
        <f t="shared" si="443"/>
        <v>0</v>
      </c>
      <c r="G1002" s="104">
        <f t="shared" si="447"/>
        <v>1.594447272</v>
      </c>
      <c r="H1002" s="104">
        <f t="shared" si="440"/>
        <v>-1.594447272</v>
      </c>
      <c r="I1002" s="38">
        <f>'F4.2'!W48</f>
        <v>0</v>
      </c>
      <c r="J1002" s="38">
        <f>'F4.2'!AV48</f>
        <v>0</v>
      </c>
      <c r="K1002" s="104"/>
      <c r="L1002" s="104"/>
      <c r="M1002" s="104">
        <f t="shared" si="441"/>
        <v>0</v>
      </c>
      <c r="N1002" s="197">
        <f t="shared" si="442"/>
        <v>-1.594447272</v>
      </c>
    </row>
    <row r="1003" spans="1:14" ht="31.5" outlineLevel="1" x14ac:dyDescent="0.25">
      <c r="A1003" s="122" t="str">
        <f t="shared" si="448"/>
        <v>iii</v>
      </c>
      <c r="B1003" s="141" t="str">
        <f t="shared" si="448"/>
        <v>Procurement of Set of internal spares for Coal Mill Gear Box (KMP-450) for 3 X 660MW Units at KTPS, Koradi</v>
      </c>
      <c r="C1003" s="188">
        <f t="shared" si="448"/>
        <v>0</v>
      </c>
      <c r="D1003" s="189" t="str">
        <f t="shared" si="448"/>
        <v>-</v>
      </c>
      <c r="E1003" s="38">
        <f t="shared" si="448"/>
        <v>0</v>
      </c>
      <c r="F1003" s="104">
        <f t="shared" si="443"/>
        <v>0</v>
      </c>
      <c r="G1003" s="104">
        <f t="shared" si="447"/>
        <v>2.2252635550000002</v>
      </c>
      <c r="H1003" s="104">
        <f t="shared" si="440"/>
        <v>-2.2252635550000002</v>
      </c>
      <c r="I1003" s="38">
        <f>'F4.2'!W49</f>
        <v>0</v>
      </c>
      <c r="J1003" s="38">
        <f>'F4.2'!AV49</f>
        <v>0</v>
      </c>
      <c r="K1003" s="104"/>
      <c r="L1003" s="104"/>
      <c r="M1003" s="104">
        <f t="shared" si="441"/>
        <v>0</v>
      </c>
      <c r="N1003" s="197">
        <f t="shared" si="442"/>
        <v>-2.2252635550000002</v>
      </c>
    </row>
    <row r="1004" spans="1:14" ht="18.75" outlineLevel="1" x14ac:dyDescent="0.25">
      <c r="A1004" s="157" t="str">
        <f t="shared" si="448"/>
        <v>E2</v>
      </c>
      <c r="B1004" s="158" t="str">
        <f t="shared" si="448"/>
        <v>Turbine &amp; its auxilliaries</v>
      </c>
      <c r="C1004" s="188">
        <f t="shared" si="448"/>
        <v>0</v>
      </c>
      <c r="D1004" s="189" t="str">
        <f t="shared" si="448"/>
        <v>-</v>
      </c>
      <c r="E1004" s="38">
        <f t="shared" si="448"/>
        <v>18.809999999999999</v>
      </c>
      <c r="F1004" s="104">
        <f t="shared" si="443"/>
        <v>0</v>
      </c>
      <c r="G1004" s="104">
        <f t="shared" si="447"/>
        <v>0</v>
      </c>
      <c r="H1004" s="104">
        <f t="shared" si="440"/>
        <v>0</v>
      </c>
      <c r="I1004" s="38">
        <f>'F4.2'!W50</f>
        <v>0</v>
      </c>
      <c r="J1004" s="38">
        <f>'F4.2'!AV50</f>
        <v>0</v>
      </c>
      <c r="K1004" s="104"/>
      <c r="L1004" s="104"/>
      <c r="M1004" s="104">
        <f t="shared" si="441"/>
        <v>0</v>
      </c>
      <c r="N1004" s="197">
        <f t="shared" si="442"/>
        <v>0</v>
      </c>
    </row>
    <row r="1005" spans="1:14" ht="15.75" outlineLevel="1" x14ac:dyDescent="0.25">
      <c r="A1005" s="122" t="str">
        <f t="shared" si="448"/>
        <v>i</v>
      </c>
      <c r="B1005" s="141" t="str">
        <f t="shared" si="448"/>
        <v>ULTRAFILTRATION MEMBRANE</v>
      </c>
      <c r="C1005" s="188">
        <f t="shared" si="448"/>
        <v>0</v>
      </c>
      <c r="D1005" s="189" t="str">
        <f t="shared" si="448"/>
        <v>-</v>
      </c>
      <c r="E1005" s="38">
        <f t="shared" si="448"/>
        <v>0</v>
      </c>
      <c r="F1005" s="104">
        <f t="shared" si="443"/>
        <v>1.6511181859999999</v>
      </c>
      <c r="G1005" s="104">
        <f t="shared" si="447"/>
        <v>1.6511181859999999</v>
      </c>
      <c r="H1005" s="104">
        <f t="shared" si="440"/>
        <v>0</v>
      </c>
      <c r="I1005" s="38">
        <f>'F4.2'!W51</f>
        <v>0</v>
      </c>
      <c r="J1005" s="38">
        <f>'F4.2'!AV51</f>
        <v>0</v>
      </c>
      <c r="K1005" s="104"/>
      <c r="L1005" s="104"/>
      <c r="M1005" s="104">
        <f t="shared" si="441"/>
        <v>0</v>
      </c>
      <c r="N1005" s="197">
        <f t="shared" si="442"/>
        <v>0</v>
      </c>
    </row>
    <row r="1006" spans="1:14" ht="31.5" outlineLevel="1" x14ac:dyDescent="0.25">
      <c r="A1006" s="122" t="str">
        <f t="shared" si="448"/>
        <v>ii</v>
      </c>
      <c r="B1006" s="141" t="str">
        <f t="shared" si="448"/>
        <v>Supply of Main turbine Vibration Monitoring System spares at 3x660MW, KTPS,Koradi.</v>
      </c>
      <c r="C1006" s="188">
        <f t="shared" si="448"/>
        <v>0</v>
      </c>
      <c r="D1006" s="189" t="str">
        <f t="shared" si="448"/>
        <v>-</v>
      </c>
      <c r="E1006" s="38">
        <f t="shared" si="448"/>
        <v>0</v>
      </c>
      <c r="F1006" s="104">
        <f t="shared" si="443"/>
        <v>0</v>
      </c>
      <c r="G1006" s="104">
        <f t="shared" si="447"/>
        <v>1.146916093</v>
      </c>
      <c r="H1006" s="104">
        <f t="shared" si="440"/>
        <v>-1.146916093</v>
      </c>
      <c r="I1006" s="38">
        <f>'F4.2'!W52</f>
        <v>0</v>
      </c>
      <c r="J1006" s="38">
        <f>'F4.2'!AV52</f>
        <v>0</v>
      </c>
      <c r="K1006" s="104"/>
      <c r="L1006" s="104"/>
      <c r="M1006" s="104">
        <f t="shared" si="441"/>
        <v>0</v>
      </c>
      <c r="N1006" s="197">
        <f t="shared" si="442"/>
        <v>-1.146916093</v>
      </c>
    </row>
    <row r="1007" spans="1:14" ht="31.5" outlineLevel="1" x14ac:dyDescent="0.25">
      <c r="A1007" s="122" t="str">
        <f t="shared" si="448"/>
        <v>iii</v>
      </c>
      <c r="B1007" s="141" t="str">
        <f t="shared" si="448"/>
        <v>Procurement of Cartridge for Turbine Driven Boiler Feed Pump (Model No.: FK6E40) at 3X660 MW KTPS Koradi</v>
      </c>
      <c r="C1007" s="188">
        <f t="shared" si="448"/>
        <v>0</v>
      </c>
      <c r="D1007" s="189" t="str">
        <f t="shared" si="448"/>
        <v>-</v>
      </c>
      <c r="E1007" s="38">
        <f t="shared" si="448"/>
        <v>0</v>
      </c>
      <c r="F1007" s="104">
        <f t="shared" si="443"/>
        <v>14.286448800000001</v>
      </c>
      <c r="G1007" s="104">
        <f t="shared" si="447"/>
        <v>14.286448800000001</v>
      </c>
      <c r="H1007" s="104">
        <f t="shared" si="440"/>
        <v>0</v>
      </c>
      <c r="I1007" s="38">
        <f>'F4.2'!W53</f>
        <v>0</v>
      </c>
      <c r="J1007" s="38">
        <f>'F4.2'!AV53</f>
        <v>0</v>
      </c>
      <c r="K1007" s="104"/>
      <c r="L1007" s="104"/>
      <c r="M1007" s="104">
        <f t="shared" si="441"/>
        <v>0</v>
      </c>
      <c r="N1007" s="197">
        <f t="shared" si="442"/>
        <v>0</v>
      </c>
    </row>
    <row r="1008" spans="1:14" ht="47.25" outlineLevel="1" x14ac:dyDescent="0.25">
      <c r="A1008" s="122" t="str">
        <f t="shared" si="448"/>
        <v>iv</v>
      </c>
      <c r="B1008" s="141" t="str">
        <f t="shared" si="448"/>
        <v>Procurement of Critical Insurance Spares for L&amp;T-MHI Make Turbine for attending major overhauling work of Turbine at KTPS, 3x660MW Units Koradi.</v>
      </c>
      <c r="C1008" s="188">
        <f t="shared" si="448"/>
        <v>0</v>
      </c>
      <c r="D1008" s="189" t="str">
        <f t="shared" si="448"/>
        <v>-</v>
      </c>
      <c r="E1008" s="38">
        <f t="shared" si="448"/>
        <v>0</v>
      </c>
      <c r="F1008" s="104">
        <f t="shared" si="443"/>
        <v>11.101303120000001</v>
      </c>
      <c r="G1008" s="104">
        <f t="shared" si="447"/>
        <v>11.101303120000001</v>
      </c>
      <c r="H1008" s="104">
        <f t="shared" si="440"/>
        <v>0</v>
      </c>
      <c r="I1008" s="38">
        <f>'F4.2'!W54</f>
        <v>0</v>
      </c>
      <c r="J1008" s="38">
        <f>'F4.2'!AV54</f>
        <v>0</v>
      </c>
      <c r="K1008" s="104"/>
      <c r="L1008" s="104"/>
      <c r="M1008" s="104">
        <f t="shared" si="441"/>
        <v>0</v>
      </c>
      <c r="N1008" s="197">
        <f t="shared" si="442"/>
        <v>0</v>
      </c>
    </row>
    <row r="1009" spans="1:14" ht="18.75" outlineLevel="1" x14ac:dyDescent="0.25">
      <c r="A1009" s="157" t="str">
        <f t="shared" si="448"/>
        <v>E3</v>
      </c>
      <c r="B1009" s="158" t="str">
        <f t="shared" si="448"/>
        <v>Generator &amp; its auxilliaries</v>
      </c>
      <c r="C1009" s="188">
        <f t="shared" si="448"/>
        <v>0</v>
      </c>
      <c r="D1009" s="189" t="str">
        <f t="shared" si="448"/>
        <v>-</v>
      </c>
      <c r="E1009" s="38">
        <f t="shared" si="448"/>
        <v>0</v>
      </c>
      <c r="F1009" s="104">
        <f t="shared" si="443"/>
        <v>0</v>
      </c>
      <c r="G1009" s="104">
        <f t="shared" si="447"/>
        <v>0</v>
      </c>
      <c r="H1009" s="104">
        <f t="shared" si="440"/>
        <v>0</v>
      </c>
      <c r="I1009" s="38">
        <f>'F4.2'!W55</f>
        <v>0</v>
      </c>
      <c r="J1009" s="38">
        <f>'F4.2'!AV55</f>
        <v>0</v>
      </c>
      <c r="K1009" s="104"/>
      <c r="L1009" s="104"/>
      <c r="M1009" s="104">
        <f t="shared" si="441"/>
        <v>0</v>
      </c>
      <c r="N1009" s="197">
        <f t="shared" si="442"/>
        <v>0</v>
      </c>
    </row>
    <row r="1010" spans="1:14" ht="18.75" outlineLevel="1" x14ac:dyDescent="0.25">
      <c r="A1010" s="157" t="str">
        <f t="shared" si="448"/>
        <v>E4</v>
      </c>
      <c r="B1010" s="158" t="str">
        <f t="shared" si="448"/>
        <v>Electrical auxilliaries</v>
      </c>
      <c r="C1010" s="188">
        <f t="shared" si="448"/>
        <v>0</v>
      </c>
      <c r="D1010" s="189" t="str">
        <f t="shared" si="448"/>
        <v>-</v>
      </c>
      <c r="E1010" s="38">
        <f t="shared" si="448"/>
        <v>1.6</v>
      </c>
      <c r="F1010" s="104">
        <f t="shared" si="443"/>
        <v>0</v>
      </c>
      <c r="G1010" s="104">
        <f t="shared" si="447"/>
        <v>0</v>
      </c>
      <c r="H1010" s="104">
        <f t="shared" si="440"/>
        <v>0</v>
      </c>
      <c r="I1010" s="38">
        <f>'F4.2'!W56</f>
        <v>0</v>
      </c>
      <c r="J1010" s="38">
        <f>'F4.2'!AV56</f>
        <v>0</v>
      </c>
      <c r="K1010" s="104"/>
      <c r="L1010" s="104"/>
      <c r="M1010" s="104">
        <f t="shared" si="441"/>
        <v>0</v>
      </c>
      <c r="N1010" s="197">
        <f t="shared" si="442"/>
        <v>0</v>
      </c>
    </row>
    <row r="1011" spans="1:14" ht="15.75" outlineLevel="1" x14ac:dyDescent="0.25">
      <c r="A1011" s="122" t="str">
        <f t="shared" si="448"/>
        <v>i</v>
      </c>
      <c r="B1011" s="141" t="str">
        <f t="shared" si="448"/>
        <v>Procurement of HT Motors of BOP</v>
      </c>
      <c r="C1011" s="188">
        <f t="shared" si="448"/>
        <v>0</v>
      </c>
      <c r="D1011" s="189" t="str">
        <f t="shared" si="448"/>
        <v>-</v>
      </c>
      <c r="E1011" s="38">
        <f t="shared" si="448"/>
        <v>0</v>
      </c>
      <c r="F1011" s="104">
        <f t="shared" si="443"/>
        <v>0</v>
      </c>
      <c r="G1011" s="104">
        <f t="shared" si="447"/>
        <v>0.293348</v>
      </c>
      <c r="H1011" s="104">
        <f t="shared" si="440"/>
        <v>-0.293348</v>
      </c>
      <c r="I1011" s="38">
        <f>'F4.2'!W57</f>
        <v>0</v>
      </c>
      <c r="J1011" s="38">
        <f>'F4.2'!AV57</f>
        <v>0</v>
      </c>
      <c r="K1011" s="104"/>
      <c r="L1011" s="104"/>
      <c r="M1011" s="104">
        <f t="shared" si="441"/>
        <v>0</v>
      </c>
      <c r="N1011" s="197">
        <f t="shared" si="442"/>
        <v>-0.293348</v>
      </c>
    </row>
    <row r="1012" spans="1:14" ht="15.75" outlineLevel="1" x14ac:dyDescent="0.25">
      <c r="A1012" s="122" t="str">
        <f t="shared" ref="A1012:E1021" si="449">A535</f>
        <v>ii</v>
      </c>
      <c r="B1012" s="141">
        <f t="shared" si="449"/>
        <v>0</v>
      </c>
      <c r="C1012" s="188">
        <f t="shared" si="449"/>
        <v>0</v>
      </c>
      <c r="D1012" s="189" t="str">
        <f t="shared" si="449"/>
        <v>-</v>
      </c>
      <c r="E1012" s="38">
        <f t="shared" si="449"/>
        <v>0</v>
      </c>
      <c r="F1012" s="104">
        <f t="shared" si="443"/>
        <v>0</v>
      </c>
      <c r="G1012" s="104">
        <f t="shared" si="447"/>
        <v>0.84594223599999996</v>
      </c>
      <c r="H1012" s="104">
        <f t="shared" si="440"/>
        <v>-0.84594223599999996</v>
      </c>
      <c r="I1012" s="38">
        <f>'F4.2'!W58</f>
        <v>0</v>
      </c>
      <c r="J1012" s="38">
        <f>'F4.2'!AV58</f>
        <v>0</v>
      </c>
      <c r="K1012" s="104"/>
      <c r="L1012" s="104"/>
      <c r="M1012" s="104">
        <f t="shared" si="441"/>
        <v>0</v>
      </c>
      <c r="N1012" s="197">
        <f t="shared" si="442"/>
        <v>-0.84594223599999996</v>
      </c>
    </row>
    <row r="1013" spans="1:14" ht="31.5" outlineLevel="1" x14ac:dyDescent="0.25">
      <c r="A1013" s="122" t="str">
        <f t="shared" si="449"/>
        <v>iii</v>
      </c>
      <c r="B1013" s="141" t="str">
        <f t="shared" si="449"/>
        <v>Supply of Schneider make Differential Protection Relays for 3X660 MW, Koradi (OEM)</v>
      </c>
      <c r="C1013" s="188">
        <f t="shared" si="449"/>
        <v>0</v>
      </c>
      <c r="D1013" s="189" t="str">
        <f t="shared" si="449"/>
        <v>-</v>
      </c>
      <c r="E1013" s="38">
        <f t="shared" si="449"/>
        <v>0</v>
      </c>
      <c r="F1013" s="104">
        <f t="shared" si="443"/>
        <v>0</v>
      </c>
      <c r="G1013" s="104">
        <f t="shared" si="447"/>
        <v>0.10502</v>
      </c>
      <c r="H1013" s="104">
        <f t="shared" si="440"/>
        <v>-0.10502</v>
      </c>
      <c r="I1013" s="38">
        <f>'F4.2'!W59</f>
        <v>0</v>
      </c>
      <c r="J1013" s="38">
        <f>'F4.2'!AV59</f>
        <v>0</v>
      </c>
      <c r="K1013" s="104"/>
      <c r="L1013" s="104"/>
      <c r="M1013" s="104">
        <f t="shared" si="441"/>
        <v>0</v>
      </c>
      <c r="N1013" s="197">
        <f t="shared" si="442"/>
        <v>-0.10502</v>
      </c>
    </row>
    <row r="1014" spans="1:14" ht="31.5" outlineLevel="1" x14ac:dyDescent="0.25">
      <c r="A1014" s="122" t="str">
        <f t="shared" si="449"/>
        <v>iv</v>
      </c>
      <c r="B1014" s="141" t="str">
        <f t="shared" si="449"/>
        <v>Supply of Professional Large Format Display for display of DCS parameters PCR</v>
      </c>
      <c r="C1014" s="188">
        <f t="shared" si="449"/>
        <v>0</v>
      </c>
      <c r="D1014" s="189" t="str">
        <f t="shared" si="449"/>
        <v>-</v>
      </c>
      <c r="E1014" s="38">
        <f t="shared" si="449"/>
        <v>0</v>
      </c>
      <c r="F1014" s="104">
        <f t="shared" si="443"/>
        <v>0.14885320199999999</v>
      </c>
      <c r="G1014" s="104">
        <f t="shared" si="447"/>
        <v>0.14885320199999999</v>
      </c>
      <c r="H1014" s="104">
        <f t="shared" si="440"/>
        <v>0</v>
      </c>
      <c r="I1014" s="38">
        <f>'F4.2'!W60</f>
        <v>0</v>
      </c>
      <c r="J1014" s="38">
        <f>'F4.2'!AV60</f>
        <v>0</v>
      </c>
      <c r="K1014" s="104"/>
      <c r="L1014" s="104"/>
      <c r="M1014" s="104">
        <f t="shared" si="441"/>
        <v>0</v>
      </c>
      <c r="N1014" s="197">
        <f t="shared" si="442"/>
        <v>0</v>
      </c>
    </row>
    <row r="1015" spans="1:14" ht="31.5" outlineLevel="1" x14ac:dyDescent="0.25">
      <c r="A1015" s="122" t="str">
        <f t="shared" si="449"/>
        <v>v</v>
      </c>
      <c r="B1015" s="141" t="str">
        <f t="shared" si="449"/>
        <v>Procurement of ABT Energy meter with software for 3X660 MW, TPS, Koradi</v>
      </c>
      <c r="C1015" s="188">
        <f t="shared" si="449"/>
        <v>0</v>
      </c>
      <c r="D1015" s="189" t="str">
        <f t="shared" si="449"/>
        <v>-</v>
      </c>
      <c r="E1015" s="38">
        <f t="shared" si="449"/>
        <v>0</v>
      </c>
      <c r="F1015" s="104">
        <f t="shared" si="443"/>
        <v>0</v>
      </c>
      <c r="G1015" s="104">
        <f t="shared" si="447"/>
        <v>0.18337200000000001</v>
      </c>
      <c r="H1015" s="104">
        <f t="shared" si="440"/>
        <v>-0.18337200000000001</v>
      </c>
      <c r="I1015" s="38">
        <f>'F4.2'!W61</f>
        <v>0</v>
      </c>
      <c r="J1015" s="38">
        <f>'F4.2'!AV61</f>
        <v>0</v>
      </c>
      <c r="K1015" s="104"/>
      <c r="L1015" s="104"/>
      <c r="M1015" s="104">
        <f t="shared" si="441"/>
        <v>0</v>
      </c>
      <c r="N1015" s="197">
        <f t="shared" si="442"/>
        <v>-0.18337200000000001</v>
      </c>
    </row>
    <row r="1016" spans="1:14" ht="18.75" outlineLevel="1" x14ac:dyDescent="0.25">
      <c r="A1016" s="157" t="str">
        <f t="shared" si="449"/>
        <v>E5</v>
      </c>
      <c r="B1016" s="158" t="str">
        <f t="shared" si="449"/>
        <v>Outdoor Plant i.e. CHP, AHP, WTP etc</v>
      </c>
      <c r="C1016" s="188">
        <f t="shared" si="449"/>
        <v>0</v>
      </c>
      <c r="D1016" s="189" t="str">
        <f t="shared" si="449"/>
        <v>-</v>
      </c>
      <c r="E1016" s="38">
        <f t="shared" si="449"/>
        <v>19.05</v>
      </c>
      <c r="F1016" s="104">
        <f t="shared" si="443"/>
        <v>0</v>
      </c>
      <c r="G1016" s="104">
        <f t="shared" si="447"/>
        <v>0</v>
      </c>
      <c r="H1016" s="104">
        <f t="shared" si="440"/>
        <v>0</v>
      </c>
      <c r="I1016" s="38">
        <f>'F4.2'!W62</f>
        <v>0</v>
      </c>
      <c r="J1016" s="38">
        <f>'F4.2'!AV62</f>
        <v>0</v>
      </c>
      <c r="K1016" s="104"/>
      <c r="L1016" s="104"/>
      <c r="M1016" s="104">
        <f t="shared" si="441"/>
        <v>0</v>
      </c>
      <c r="N1016" s="197">
        <f t="shared" si="442"/>
        <v>0</v>
      </c>
    </row>
    <row r="1017" spans="1:14" ht="47.25" outlineLevel="1" x14ac:dyDescent="0.25">
      <c r="A1017" s="122" t="str">
        <f t="shared" si="449"/>
        <v>i</v>
      </c>
      <c r="B1017" s="141" t="str">
        <f t="shared" si="449"/>
        <v>Procurement of Forced Lubrication system for Premium make Gear box B3-450 installed for bunker conveyor BCN 7A/B at CHP 3X660MW Units at KTPS, Koradi.</v>
      </c>
      <c r="C1017" s="188">
        <f t="shared" si="449"/>
        <v>0</v>
      </c>
      <c r="D1017" s="189" t="str">
        <f t="shared" si="449"/>
        <v>-</v>
      </c>
      <c r="E1017" s="38">
        <f t="shared" si="449"/>
        <v>0</v>
      </c>
      <c r="F1017" s="104">
        <f t="shared" si="443"/>
        <v>0</v>
      </c>
      <c r="G1017" s="104">
        <f t="shared" si="447"/>
        <v>0.15314040000000001</v>
      </c>
      <c r="H1017" s="104">
        <f t="shared" si="440"/>
        <v>-0.15314040000000001</v>
      </c>
      <c r="I1017" s="38">
        <f>'F4.2'!W63</f>
        <v>0</v>
      </c>
      <c r="J1017" s="38">
        <f>'F4.2'!AV63</f>
        <v>0</v>
      </c>
      <c r="K1017" s="104"/>
      <c r="L1017" s="104"/>
      <c r="M1017" s="104">
        <f t="shared" si="441"/>
        <v>0</v>
      </c>
      <c r="N1017" s="197">
        <f t="shared" si="442"/>
        <v>-0.15314040000000001</v>
      </c>
    </row>
    <row r="1018" spans="1:14" ht="47.25" outlineLevel="1" x14ac:dyDescent="0.25">
      <c r="A1018" s="122" t="str">
        <f t="shared" si="449"/>
        <v>ii</v>
      </c>
      <c r="B1018" s="141" t="str">
        <f t="shared" si="449"/>
        <v>Procurement of rotary spares for travel drive of Stacker and conveyor drive system in Coal Handling Plant of 3x660 MW Units at KTPS, Koradi.</v>
      </c>
      <c r="C1018" s="188">
        <f t="shared" si="449"/>
        <v>0</v>
      </c>
      <c r="D1018" s="189" t="str">
        <f t="shared" si="449"/>
        <v>-</v>
      </c>
      <c r="E1018" s="38">
        <f t="shared" si="449"/>
        <v>0</v>
      </c>
      <c r="F1018" s="104">
        <f t="shared" si="443"/>
        <v>0</v>
      </c>
      <c r="G1018" s="104">
        <f t="shared" si="447"/>
        <v>0.35199399999999997</v>
      </c>
      <c r="H1018" s="104">
        <f t="shared" si="440"/>
        <v>-0.35199399999999997</v>
      </c>
      <c r="I1018" s="38">
        <f>'F4.2'!W64</f>
        <v>0</v>
      </c>
      <c r="J1018" s="38">
        <f>'F4.2'!AV64</f>
        <v>0</v>
      </c>
      <c r="K1018" s="104"/>
      <c r="L1018" s="104"/>
      <c r="M1018" s="104">
        <f t="shared" si="441"/>
        <v>0</v>
      </c>
      <c r="N1018" s="197">
        <f t="shared" si="442"/>
        <v>-0.35199399999999997</v>
      </c>
    </row>
    <row r="1019" spans="1:14" ht="47.25" outlineLevel="1" x14ac:dyDescent="0.25">
      <c r="A1019" s="122" t="str">
        <f t="shared" si="449"/>
        <v>iii</v>
      </c>
      <c r="B1019" s="141" t="str">
        <f t="shared" si="449"/>
        <v>Procurement of Complete assembly of Dome Valve ( 100NB, 200NB, 300NB) with power cylinder for dry Ash evacuation system of 3X660MW KTPS, Koradi.</v>
      </c>
      <c r="C1019" s="188">
        <f t="shared" si="449"/>
        <v>0</v>
      </c>
      <c r="D1019" s="189" t="str">
        <f t="shared" si="449"/>
        <v>-</v>
      </c>
      <c r="E1019" s="38">
        <f t="shared" si="449"/>
        <v>0</v>
      </c>
      <c r="F1019" s="104">
        <f t="shared" si="443"/>
        <v>0.22249962000000001</v>
      </c>
      <c r="G1019" s="104">
        <f t="shared" si="447"/>
        <v>0.22249962000000001</v>
      </c>
      <c r="H1019" s="104">
        <f t="shared" si="440"/>
        <v>0</v>
      </c>
      <c r="I1019" s="38">
        <f>'F4.2'!W65</f>
        <v>0</v>
      </c>
      <c r="J1019" s="38">
        <f>'F4.2'!AV65</f>
        <v>0</v>
      </c>
      <c r="K1019" s="104"/>
      <c r="L1019" s="104"/>
      <c r="M1019" s="104">
        <f t="shared" si="441"/>
        <v>0</v>
      </c>
      <c r="N1019" s="197">
        <f t="shared" si="442"/>
        <v>0</v>
      </c>
    </row>
    <row r="1020" spans="1:14" ht="47.25" outlineLevel="1" x14ac:dyDescent="0.25">
      <c r="A1020" s="122" t="str">
        <f t="shared" si="449"/>
        <v>iv</v>
      </c>
      <c r="B1020" s="141" t="str">
        <f t="shared" si="449"/>
        <v>Procurement of Modified Apron Pans for M/s. ELECON Engineering Company ltd make Apron Feeder in CHP 3x660MW Units at KTPS, Koradi.</v>
      </c>
      <c r="C1020" s="188">
        <f t="shared" si="449"/>
        <v>0</v>
      </c>
      <c r="D1020" s="189" t="str">
        <f t="shared" si="449"/>
        <v>-</v>
      </c>
      <c r="E1020" s="38">
        <f t="shared" si="449"/>
        <v>0</v>
      </c>
      <c r="F1020" s="104">
        <f t="shared" si="443"/>
        <v>3.3232903</v>
      </c>
      <c r="G1020" s="104">
        <f t="shared" si="447"/>
        <v>3.3232903</v>
      </c>
      <c r="H1020" s="104">
        <f t="shared" si="440"/>
        <v>0</v>
      </c>
      <c r="I1020" s="38">
        <f>'F4.2'!W66</f>
        <v>0</v>
      </c>
      <c r="J1020" s="38">
        <f>'F4.2'!AV66</f>
        <v>0</v>
      </c>
      <c r="K1020" s="104"/>
      <c r="L1020" s="104"/>
      <c r="M1020" s="104">
        <f t="shared" si="441"/>
        <v>0</v>
      </c>
      <c r="N1020" s="197">
        <f t="shared" si="442"/>
        <v>0</v>
      </c>
    </row>
    <row r="1021" spans="1:14" ht="47.25" outlineLevel="1" x14ac:dyDescent="0.25">
      <c r="A1021" s="122" t="str">
        <f t="shared" si="449"/>
        <v>v</v>
      </c>
      <c r="B1021" s="141" t="str">
        <f t="shared" si="449"/>
        <v>Procurement of Single Roll Clinker Grinder with Feed Sump and Jet Pump Complete Assembly with Drive, Driven Sprocket and Chain at AHP, 3X660 MW, KTPS, Koradi.</v>
      </c>
      <c r="C1021" s="188">
        <f t="shared" si="449"/>
        <v>0</v>
      </c>
      <c r="D1021" s="189" t="str">
        <f t="shared" si="449"/>
        <v>-</v>
      </c>
      <c r="E1021" s="38">
        <f t="shared" si="449"/>
        <v>0</v>
      </c>
      <c r="F1021" s="104">
        <f t="shared" si="443"/>
        <v>0.56356799999999996</v>
      </c>
      <c r="G1021" s="104">
        <f t="shared" si="447"/>
        <v>0.56356799999999996</v>
      </c>
      <c r="H1021" s="104">
        <f t="shared" si="440"/>
        <v>0</v>
      </c>
      <c r="I1021" s="38">
        <f>'F4.2'!W67</f>
        <v>0</v>
      </c>
      <c r="J1021" s="38">
        <f>'F4.2'!AV67</f>
        <v>0</v>
      </c>
      <c r="K1021" s="104"/>
      <c r="L1021" s="104"/>
      <c r="M1021" s="104">
        <f t="shared" si="441"/>
        <v>0</v>
      </c>
      <c r="N1021" s="197">
        <f t="shared" si="442"/>
        <v>0</v>
      </c>
    </row>
    <row r="1022" spans="1:14" ht="47.25" outlineLevel="1" x14ac:dyDescent="0.25">
      <c r="A1022" s="122" t="str">
        <f t="shared" ref="A1022:E1031" si="450">A545</f>
        <v>vi</v>
      </c>
      <c r="B1022" s="141" t="str">
        <f t="shared" si="450"/>
        <v>Procurement of spares of Dome Valve (100NB, 200NB, 300NB) for Ash Evacuation System of 3X660MW Unit KTPS, Koradi.</v>
      </c>
      <c r="C1022" s="188">
        <f t="shared" si="450"/>
        <v>0</v>
      </c>
      <c r="D1022" s="189" t="str">
        <f t="shared" si="450"/>
        <v>-</v>
      </c>
      <c r="E1022" s="38">
        <f t="shared" si="450"/>
        <v>0</v>
      </c>
      <c r="F1022" s="104">
        <f t="shared" si="443"/>
        <v>0.16430733</v>
      </c>
      <c r="G1022" s="104">
        <f t="shared" si="447"/>
        <v>0.16430733</v>
      </c>
      <c r="H1022" s="104">
        <f t="shared" si="440"/>
        <v>0</v>
      </c>
      <c r="I1022" s="38">
        <f>'F4.2'!W68</f>
        <v>0</v>
      </c>
      <c r="J1022" s="38">
        <f>'F4.2'!AV68</f>
        <v>0</v>
      </c>
      <c r="K1022" s="104"/>
      <c r="L1022" s="104"/>
      <c r="M1022" s="104">
        <f t="shared" si="441"/>
        <v>0</v>
      </c>
      <c r="N1022" s="197">
        <f t="shared" si="442"/>
        <v>0</v>
      </c>
    </row>
    <row r="1023" spans="1:14" ht="15.75" outlineLevel="1" x14ac:dyDescent="0.25">
      <c r="A1023" s="122" t="str">
        <f t="shared" si="450"/>
        <v>vii</v>
      </c>
      <c r="B1023" s="141">
        <f t="shared" si="450"/>
        <v>0</v>
      </c>
      <c r="C1023" s="188">
        <f t="shared" si="450"/>
        <v>0</v>
      </c>
      <c r="D1023" s="189" t="str">
        <f t="shared" si="450"/>
        <v>-</v>
      </c>
      <c r="E1023" s="38">
        <f t="shared" si="450"/>
        <v>0</v>
      </c>
      <c r="F1023" s="104">
        <f t="shared" si="443"/>
        <v>0.1006363</v>
      </c>
      <c r="G1023" s="104">
        <f t="shared" si="447"/>
        <v>0.1006363</v>
      </c>
      <c r="H1023" s="104">
        <f t="shared" si="440"/>
        <v>0</v>
      </c>
      <c r="I1023" s="38">
        <f>'F4.2'!W69</f>
        <v>0</v>
      </c>
      <c r="J1023" s="38">
        <f>'F4.2'!AV69</f>
        <v>0</v>
      </c>
      <c r="K1023" s="104"/>
      <c r="L1023" s="104"/>
      <c r="M1023" s="104">
        <f t="shared" si="441"/>
        <v>0</v>
      </c>
      <c r="N1023" s="197">
        <f t="shared" si="442"/>
        <v>0</v>
      </c>
    </row>
    <row r="1024" spans="1:14" ht="15.75" outlineLevel="1" x14ac:dyDescent="0.25">
      <c r="A1024" s="122" t="str">
        <f t="shared" si="450"/>
        <v>viii</v>
      </c>
      <c r="B1024" s="141">
        <f t="shared" si="450"/>
        <v>0</v>
      </c>
      <c r="C1024" s="188">
        <f t="shared" si="450"/>
        <v>0</v>
      </c>
      <c r="D1024" s="189" t="str">
        <f t="shared" si="450"/>
        <v>-</v>
      </c>
      <c r="E1024" s="38">
        <f t="shared" si="450"/>
        <v>0</v>
      </c>
      <c r="F1024" s="104">
        <f t="shared" si="443"/>
        <v>7.0800000000000004E-3</v>
      </c>
      <c r="G1024" s="104">
        <f t="shared" si="447"/>
        <v>7.0800000000000004E-3</v>
      </c>
      <c r="H1024" s="104">
        <f t="shared" si="440"/>
        <v>0</v>
      </c>
      <c r="I1024" s="38">
        <f>'F4.2'!W70</f>
        <v>0</v>
      </c>
      <c r="J1024" s="38">
        <f>'F4.2'!AV70</f>
        <v>0</v>
      </c>
      <c r="K1024" s="104"/>
      <c r="L1024" s="104"/>
      <c r="M1024" s="104">
        <f t="shared" si="441"/>
        <v>0</v>
      </c>
      <c r="N1024" s="197">
        <f t="shared" si="442"/>
        <v>0</v>
      </c>
    </row>
    <row r="1025" spans="1:14" ht="31.5" outlineLevel="1" x14ac:dyDescent="0.25">
      <c r="A1025" s="122" t="str">
        <f t="shared" si="450"/>
        <v>ix</v>
      </c>
      <c r="B1025" s="141" t="str">
        <f t="shared" si="450"/>
        <v>Procurement of Hydraulic Motor for Apron feeder in Coal Handling Plant 3X660 MW, KTPS, Koradi.</v>
      </c>
      <c r="C1025" s="188">
        <f t="shared" si="450"/>
        <v>0</v>
      </c>
      <c r="D1025" s="189" t="str">
        <f t="shared" si="450"/>
        <v>-</v>
      </c>
      <c r="E1025" s="38">
        <f t="shared" si="450"/>
        <v>0</v>
      </c>
      <c r="F1025" s="104">
        <f t="shared" si="443"/>
        <v>0.79649999999999999</v>
      </c>
      <c r="G1025" s="104">
        <f t="shared" si="447"/>
        <v>0.79649999999999999</v>
      </c>
      <c r="H1025" s="104">
        <f t="shared" si="440"/>
        <v>0</v>
      </c>
      <c r="I1025" s="38">
        <f>'F4.2'!W71</f>
        <v>0</v>
      </c>
      <c r="J1025" s="38">
        <f>'F4.2'!AV71</f>
        <v>0</v>
      </c>
      <c r="K1025" s="104"/>
      <c r="L1025" s="104"/>
      <c r="M1025" s="104">
        <f t="shared" si="441"/>
        <v>0</v>
      </c>
      <c r="N1025" s="197">
        <f t="shared" si="442"/>
        <v>0</v>
      </c>
    </row>
    <row r="1026" spans="1:14" ht="47.25" outlineLevel="1" x14ac:dyDescent="0.25">
      <c r="A1026" s="122" t="str">
        <f t="shared" si="450"/>
        <v>x</v>
      </c>
      <c r="B1026" s="141" t="str">
        <f t="shared" si="450"/>
        <v>Procurement of Peristaltic Hose Pump (Model no: RP2 – 40) Spares for HCSD System of Ash Handling Plant, 3X660 MW, KTPS, Koradi.</v>
      </c>
      <c r="C1026" s="188">
        <f t="shared" si="450"/>
        <v>0</v>
      </c>
      <c r="D1026" s="189" t="str">
        <f t="shared" si="450"/>
        <v>-</v>
      </c>
      <c r="E1026" s="38">
        <f t="shared" si="450"/>
        <v>0</v>
      </c>
      <c r="F1026" s="104">
        <f t="shared" si="443"/>
        <v>0.20621735800000002</v>
      </c>
      <c r="G1026" s="104">
        <f t="shared" si="447"/>
        <v>0.20621735800000002</v>
      </c>
      <c r="H1026" s="104">
        <f t="shared" ref="H1026:H1089" si="451">F1026-G1026</f>
        <v>0</v>
      </c>
      <c r="I1026" s="38">
        <f>'F4.2'!W72</f>
        <v>0</v>
      </c>
      <c r="J1026" s="38">
        <f>'F4.2'!AV72</f>
        <v>0</v>
      </c>
      <c r="K1026" s="104"/>
      <c r="L1026" s="104"/>
      <c r="M1026" s="104">
        <f t="shared" ref="M1026:M1089" si="452">SUM(J1026:L1026)</f>
        <v>0</v>
      </c>
      <c r="N1026" s="197">
        <f t="shared" si="442"/>
        <v>0</v>
      </c>
    </row>
    <row r="1027" spans="1:14" ht="47.25" outlineLevel="1" x14ac:dyDescent="0.25">
      <c r="A1027" s="122" t="str">
        <f t="shared" si="450"/>
        <v>xi</v>
      </c>
      <c r="B1027" s="141" t="str">
        <f t="shared" si="450"/>
        <v>Procurement of spares for HP Water Pump, Mather &amp; Platt make,     model 10/12 EME for AHP at 3X660 MW, KTPS, Koradi</v>
      </c>
      <c r="C1027" s="188">
        <f t="shared" si="450"/>
        <v>0</v>
      </c>
      <c r="D1027" s="189" t="str">
        <f t="shared" si="450"/>
        <v>-</v>
      </c>
      <c r="E1027" s="38">
        <f t="shared" si="450"/>
        <v>0</v>
      </c>
      <c r="F1027" s="104">
        <f t="shared" si="443"/>
        <v>0.282464614</v>
      </c>
      <c r="G1027" s="104">
        <f t="shared" ref="G1027:G1058" si="453">G550+M550</f>
        <v>0.282464614</v>
      </c>
      <c r="H1027" s="104">
        <f t="shared" si="451"/>
        <v>0</v>
      </c>
      <c r="I1027" s="38">
        <f>'F4.2'!W73</f>
        <v>0</v>
      </c>
      <c r="J1027" s="38">
        <f>'F4.2'!AV73</f>
        <v>0</v>
      </c>
      <c r="K1027" s="104"/>
      <c r="L1027" s="104"/>
      <c r="M1027" s="104">
        <f t="shared" si="452"/>
        <v>0</v>
      </c>
      <c r="N1027" s="197">
        <f t="shared" ref="N1027:N1090" si="454">H1027+I1027-M1027</f>
        <v>0</v>
      </c>
    </row>
    <row r="1028" spans="1:14" ht="47.25" outlineLevel="1" x14ac:dyDescent="0.25">
      <c r="A1028" s="122" t="str">
        <f t="shared" si="450"/>
        <v>xii</v>
      </c>
      <c r="B1028" s="141" t="str">
        <f t="shared" si="450"/>
        <v>Procurement of Rotor shaft assembly for M/s. ELECON Engineering Company ltd make Impact Crusher in CHP 3x660MW Units at KTPS, Koradi.</v>
      </c>
      <c r="C1028" s="188">
        <f t="shared" si="450"/>
        <v>0</v>
      </c>
      <c r="D1028" s="189" t="str">
        <f t="shared" si="450"/>
        <v>-</v>
      </c>
      <c r="E1028" s="38">
        <f t="shared" si="450"/>
        <v>0</v>
      </c>
      <c r="F1028" s="104">
        <f t="shared" ref="F1028:F1091" si="455">F551+I551</f>
        <v>0.76368656000000001</v>
      </c>
      <c r="G1028" s="104">
        <f t="shared" si="453"/>
        <v>0.76368656000000001</v>
      </c>
      <c r="H1028" s="104">
        <f t="shared" si="451"/>
        <v>0</v>
      </c>
      <c r="I1028" s="38">
        <f>'F4.2'!W74</f>
        <v>0</v>
      </c>
      <c r="J1028" s="38">
        <f>'F4.2'!AV74</f>
        <v>0</v>
      </c>
      <c r="K1028" s="104"/>
      <c r="L1028" s="104"/>
      <c r="M1028" s="104">
        <f t="shared" si="452"/>
        <v>0</v>
      </c>
      <c r="N1028" s="197">
        <f t="shared" si="454"/>
        <v>0</v>
      </c>
    </row>
    <row r="1029" spans="1:14" ht="31.5" outlineLevel="1" x14ac:dyDescent="0.25">
      <c r="A1029" s="122" t="str">
        <f t="shared" si="450"/>
        <v>xiii</v>
      </c>
      <c r="B1029" s="141" t="str">
        <f t="shared" si="450"/>
        <v>Procurement of Sam Turbo Make Pumps Spare parts for Ash Handling Plant of 3X660 MW Units at KTPS, Koradi</v>
      </c>
      <c r="C1029" s="188">
        <f t="shared" si="450"/>
        <v>0</v>
      </c>
      <c r="D1029" s="189" t="str">
        <f t="shared" si="450"/>
        <v>-</v>
      </c>
      <c r="E1029" s="38">
        <f t="shared" si="450"/>
        <v>0</v>
      </c>
      <c r="F1029" s="104">
        <f t="shared" si="455"/>
        <v>0.17166286</v>
      </c>
      <c r="G1029" s="104">
        <f t="shared" si="453"/>
        <v>0.17166286</v>
      </c>
      <c r="H1029" s="104">
        <f t="shared" si="451"/>
        <v>0</v>
      </c>
      <c r="I1029" s="38">
        <f>'F4.2'!W75</f>
        <v>0</v>
      </c>
      <c r="J1029" s="38">
        <f>'F4.2'!AV75</f>
        <v>0</v>
      </c>
      <c r="K1029" s="104"/>
      <c r="L1029" s="104"/>
      <c r="M1029" s="104">
        <f t="shared" si="452"/>
        <v>0</v>
      </c>
      <c r="N1029" s="197">
        <f t="shared" si="454"/>
        <v>0</v>
      </c>
    </row>
    <row r="1030" spans="1:14" ht="47.25" outlineLevel="1" x14ac:dyDescent="0.25">
      <c r="A1030" s="122" t="str">
        <f t="shared" si="450"/>
        <v>xiv</v>
      </c>
      <c r="B1030" s="141" t="str">
        <f t="shared" si="450"/>
        <v>Procurement of Wagon Tippler Spares for M/s. ELECON Engineering Company ltd. make Wagon Tippler in CHP 3X660MW Units at KTPS, Koradi.</v>
      </c>
      <c r="C1030" s="188">
        <f t="shared" si="450"/>
        <v>0</v>
      </c>
      <c r="D1030" s="189" t="str">
        <f t="shared" si="450"/>
        <v>-</v>
      </c>
      <c r="E1030" s="38">
        <f t="shared" si="450"/>
        <v>0</v>
      </c>
      <c r="F1030" s="104">
        <f t="shared" si="455"/>
        <v>1.397486271</v>
      </c>
      <c r="G1030" s="104">
        <f t="shared" si="453"/>
        <v>1.397486271</v>
      </c>
      <c r="H1030" s="104">
        <f t="shared" si="451"/>
        <v>0</v>
      </c>
      <c r="I1030" s="38">
        <f>'F4.2'!W76</f>
        <v>0</v>
      </c>
      <c r="J1030" s="38">
        <f>'F4.2'!AV76</f>
        <v>0</v>
      </c>
      <c r="K1030" s="104"/>
      <c r="L1030" s="104"/>
      <c r="M1030" s="104">
        <f t="shared" si="452"/>
        <v>0</v>
      </c>
      <c r="N1030" s="197">
        <f t="shared" si="454"/>
        <v>0</v>
      </c>
    </row>
    <row r="1031" spans="1:14" ht="47.25" outlineLevel="1" x14ac:dyDescent="0.25">
      <c r="A1031" s="122" t="str">
        <f t="shared" si="450"/>
        <v>xv</v>
      </c>
      <c r="B1031" s="141" t="str">
        <f t="shared" si="450"/>
        <v>Procurement of Pneumatic Y Type Control Valve (Blow Valve Size 50mm &amp; 80mm) for Fly Ash Evacuation System of 3X660MW Unit KTPS, Koradi.</v>
      </c>
      <c r="C1031" s="188">
        <f t="shared" si="450"/>
        <v>0</v>
      </c>
      <c r="D1031" s="189" t="str">
        <f t="shared" si="450"/>
        <v>-</v>
      </c>
      <c r="E1031" s="38">
        <f t="shared" si="450"/>
        <v>0</v>
      </c>
      <c r="F1031" s="104">
        <f t="shared" si="455"/>
        <v>2.9204999999999998E-2</v>
      </c>
      <c r="G1031" s="104">
        <f t="shared" si="453"/>
        <v>2.9204999999999998E-2</v>
      </c>
      <c r="H1031" s="104">
        <f t="shared" si="451"/>
        <v>0</v>
      </c>
      <c r="I1031" s="38">
        <f>'F4.2'!W77</f>
        <v>0</v>
      </c>
      <c r="J1031" s="38">
        <f>'F4.2'!AV77</f>
        <v>0</v>
      </c>
      <c r="K1031" s="104"/>
      <c r="L1031" s="104"/>
      <c r="M1031" s="104">
        <f t="shared" si="452"/>
        <v>0</v>
      </c>
      <c r="N1031" s="197">
        <f t="shared" si="454"/>
        <v>0</v>
      </c>
    </row>
    <row r="1032" spans="1:14" ht="78.75" outlineLevel="1" x14ac:dyDescent="0.25">
      <c r="A1032" s="122" t="str">
        <f t="shared" ref="A1032:E1041" si="456">A555</f>
        <v>xvi</v>
      </c>
      <c r="B1032" s="141" t="str">
        <f t="shared" si="456"/>
        <v xml:space="preserve">Procurement of the various spares required for Warman make Ash Slurry Pump Model 10/8 EEM &amp; Over Flow Pump Model 8/6 EXU installed at AHP, 3X660 MW TPS Koradi through Limited Tender.
</v>
      </c>
      <c r="C1032" s="188">
        <f t="shared" si="456"/>
        <v>0</v>
      </c>
      <c r="D1032" s="189" t="str">
        <f t="shared" si="456"/>
        <v>-</v>
      </c>
      <c r="E1032" s="38">
        <f t="shared" si="456"/>
        <v>0</v>
      </c>
      <c r="F1032" s="104">
        <f t="shared" si="455"/>
        <v>0.20886353999999999</v>
      </c>
      <c r="G1032" s="104">
        <f t="shared" si="453"/>
        <v>0.20886353999999999</v>
      </c>
      <c r="H1032" s="104">
        <f t="shared" si="451"/>
        <v>0</v>
      </c>
      <c r="I1032" s="38">
        <f>'F4.2'!W78</f>
        <v>0</v>
      </c>
      <c r="J1032" s="38">
        <f>'F4.2'!AV78</f>
        <v>0</v>
      </c>
      <c r="K1032" s="104"/>
      <c r="L1032" s="104"/>
      <c r="M1032" s="104">
        <f t="shared" si="452"/>
        <v>0</v>
      </c>
      <c r="N1032" s="197">
        <f t="shared" si="454"/>
        <v>0</v>
      </c>
    </row>
    <row r="1033" spans="1:14" ht="15.75" outlineLevel="1" x14ac:dyDescent="0.25">
      <c r="A1033" s="122" t="str">
        <f t="shared" si="456"/>
        <v>xvii</v>
      </c>
      <c r="B1033" s="141">
        <f t="shared" si="456"/>
        <v>0</v>
      </c>
      <c r="C1033" s="188">
        <f t="shared" si="456"/>
        <v>0</v>
      </c>
      <c r="D1033" s="189" t="str">
        <f t="shared" si="456"/>
        <v>-</v>
      </c>
      <c r="E1033" s="38">
        <f t="shared" si="456"/>
        <v>0</v>
      </c>
      <c r="F1033" s="104">
        <f t="shared" si="455"/>
        <v>7.626103999999999E-3</v>
      </c>
      <c r="G1033" s="104">
        <f t="shared" si="453"/>
        <v>3.279692E-2</v>
      </c>
      <c r="H1033" s="104">
        <f t="shared" si="451"/>
        <v>-2.5170816000000002E-2</v>
      </c>
      <c r="I1033" s="38">
        <f>'F4.2'!W79</f>
        <v>0</v>
      </c>
      <c r="J1033" s="38">
        <f>'F4.2'!AV79</f>
        <v>0</v>
      </c>
      <c r="K1033" s="104"/>
      <c r="L1033" s="104"/>
      <c r="M1033" s="104">
        <f t="shared" si="452"/>
        <v>0</v>
      </c>
      <c r="N1033" s="197">
        <f t="shared" si="454"/>
        <v>-2.5170816000000002E-2</v>
      </c>
    </row>
    <row r="1034" spans="1:14" ht="47.25" outlineLevel="1" x14ac:dyDescent="0.25">
      <c r="A1034" s="122" t="str">
        <f t="shared" si="456"/>
        <v>xviii</v>
      </c>
      <c r="B1034" s="141" t="str">
        <f t="shared" si="456"/>
        <v>Procurement of Spares of Single Roll Clinker Grinder Ayems Engineers make, Model AE-1005-89-100 at AHP, 3X660 MW Koradi TPS.</v>
      </c>
      <c r="C1034" s="188">
        <f t="shared" si="456"/>
        <v>0</v>
      </c>
      <c r="D1034" s="189" t="str">
        <f t="shared" si="456"/>
        <v>-</v>
      </c>
      <c r="E1034" s="38">
        <f t="shared" si="456"/>
        <v>0</v>
      </c>
      <c r="F1034" s="104">
        <f t="shared" si="455"/>
        <v>0.82825568799999993</v>
      </c>
      <c r="G1034" s="104">
        <f t="shared" si="453"/>
        <v>0.82825568799999993</v>
      </c>
      <c r="H1034" s="104">
        <f t="shared" si="451"/>
        <v>0</v>
      </c>
      <c r="I1034" s="38">
        <f>'F4.2'!W80</f>
        <v>0</v>
      </c>
      <c r="J1034" s="38">
        <f>'F4.2'!AV80</f>
        <v>0</v>
      </c>
      <c r="K1034" s="104"/>
      <c r="L1034" s="104"/>
      <c r="M1034" s="104">
        <f t="shared" si="452"/>
        <v>0</v>
      </c>
      <c r="N1034" s="197">
        <f t="shared" si="454"/>
        <v>0</v>
      </c>
    </row>
    <row r="1035" spans="1:14" ht="31.5" outlineLevel="1" x14ac:dyDescent="0.25">
      <c r="A1035" s="122" t="str">
        <f t="shared" si="456"/>
        <v>xix</v>
      </c>
      <c r="B1035" s="141" t="str">
        <f t="shared" si="456"/>
        <v>Procurement of Hydraulic Motor for Bucket Wheel of Stacker Reclaimer in CHP, 3X660MW, KTPS, Koradi.</v>
      </c>
      <c r="C1035" s="188">
        <f t="shared" si="456"/>
        <v>0</v>
      </c>
      <c r="D1035" s="189" t="str">
        <f t="shared" si="456"/>
        <v>-</v>
      </c>
      <c r="E1035" s="38">
        <f t="shared" si="456"/>
        <v>0</v>
      </c>
      <c r="F1035" s="104">
        <f t="shared" si="455"/>
        <v>1.116752</v>
      </c>
      <c r="G1035" s="104">
        <f t="shared" si="453"/>
        <v>1.116752</v>
      </c>
      <c r="H1035" s="104">
        <f t="shared" si="451"/>
        <v>0</v>
      </c>
      <c r="I1035" s="38">
        <f>'F4.2'!W81</f>
        <v>0</v>
      </c>
      <c r="J1035" s="38">
        <f>'F4.2'!AV81</f>
        <v>0</v>
      </c>
      <c r="K1035" s="104"/>
      <c r="L1035" s="104"/>
      <c r="M1035" s="104">
        <f t="shared" si="452"/>
        <v>0</v>
      </c>
      <c r="N1035" s="197">
        <f t="shared" si="454"/>
        <v>0</v>
      </c>
    </row>
    <row r="1036" spans="1:14" ht="63" outlineLevel="1" x14ac:dyDescent="0.25">
      <c r="A1036" s="122" t="str">
        <f t="shared" si="456"/>
        <v>xx</v>
      </c>
      <c r="B1036" s="141" t="str">
        <f t="shared" si="456"/>
        <v>Procurement of Rotors, Maintenance Kits, Couplings and other spares required for Atlas Copco make Instrument Air Compressor of Ash Handling Plant of 3 X 660 MW Units at KTPS, Koradi.</v>
      </c>
      <c r="C1036" s="188">
        <f t="shared" si="456"/>
        <v>0</v>
      </c>
      <c r="D1036" s="189" t="str">
        <f t="shared" si="456"/>
        <v>-</v>
      </c>
      <c r="E1036" s="38">
        <f t="shared" si="456"/>
        <v>0</v>
      </c>
      <c r="F1036" s="104">
        <f t="shared" si="455"/>
        <v>1.182801083</v>
      </c>
      <c r="G1036" s="104">
        <f t="shared" si="453"/>
        <v>1.182801083</v>
      </c>
      <c r="H1036" s="104">
        <f t="shared" si="451"/>
        <v>0</v>
      </c>
      <c r="I1036" s="38">
        <f>'F4.2'!W82</f>
        <v>0</v>
      </c>
      <c r="J1036" s="38">
        <f>'F4.2'!AV82</f>
        <v>0</v>
      </c>
      <c r="K1036" s="104"/>
      <c r="L1036" s="104"/>
      <c r="M1036" s="104">
        <f t="shared" si="452"/>
        <v>0</v>
      </c>
      <c r="N1036" s="197">
        <f t="shared" si="454"/>
        <v>0</v>
      </c>
    </row>
    <row r="1037" spans="1:14" ht="15.75" outlineLevel="1" x14ac:dyDescent="0.25">
      <c r="A1037" s="122" t="str">
        <f t="shared" si="456"/>
        <v>xxi</v>
      </c>
      <c r="B1037" s="141" t="str">
        <f t="shared" si="456"/>
        <v>Procurement of spares of intermediate conveyor</v>
      </c>
      <c r="C1037" s="188">
        <f t="shared" si="456"/>
        <v>0</v>
      </c>
      <c r="D1037" s="189" t="str">
        <f t="shared" si="456"/>
        <v>-</v>
      </c>
      <c r="E1037" s="38">
        <f t="shared" si="456"/>
        <v>0</v>
      </c>
      <c r="F1037" s="104">
        <f t="shared" si="455"/>
        <v>0</v>
      </c>
      <c r="G1037" s="104">
        <f t="shared" si="453"/>
        <v>0.31859999999999999</v>
      </c>
      <c r="H1037" s="104">
        <f t="shared" si="451"/>
        <v>-0.31859999999999999</v>
      </c>
      <c r="I1037" s="38">
        <f>'F4.2'!W83</f>
        <v>0</v>
      </c>
      <c r="J1037" s="38">
        <f>'F4.2'!AV83</f>
        <v>0</v>
      </c>
      <c r="K1037" s="104"/>
      <c r="L1037" s="104"/>
      <c r="M1037" s="104">
        <f t="shared" si="452"/>
        <v>0</v>
      </c>
      <c r="N1037" s="197">
        <f t="shared" si="454"/>
        <v>-0.31859999999999999</v>
      </c>
    </row>
    <row r="1038" spans="1:14" ht="31.5" outlineLevel="1" x14ac:dyDescent="0.25">
      <c r="A1038" s="122" t="str">
        <f t="shared" si="456"/>
        <v>xxii</v>
      </c>
      <c r="B1038" s="141" t="str">
        <f t="shared" si="456"/>
        <v>Procurement of Hydraulic motor for wagon tippler drive in CHP, 3X660 MW, KTPS, Koradi.</v>
      </c>
      <c r="C1038" s="188">
        <f t="shared" si="456"/>
        <v>0</v>
      </c>
      <c r="D1038" s="189" t="str">
        <f t="shared" si="456"/>
        <v>-</v>
      </c>
      <c r="E1038" s="38">
        <f t="shared" si="456"/>
        <v>0</v>
      </c>
      <c r="F1038" s="104">
        <f t="shared" si="455"/>
        <v>0.46494360000000001</v>
      </c>
      <c r="G1038" s="104">
        <f t="shared" si="453"/>
        <v>0.46494360000000001</v>
      </c>
      <c r="H1038" s="104">
        <f t="shared" si="451"/>
        <v>0</v>
      </c>
      <c r="I1038" s="38">
        <f>'F4.2'!W84</f>
        <v>0</v>
      </c>
      <c r="J1038" s="38">
        <f>'F4.2'!AV84</f>
        <v>0</v>
      </c>
      <c r="K1038" s="104"/>
      <c r="L1038" s="104"/>
      <c r="M1038" s="104">
        <f t="shared" si="452"/>
        <v>0</v>
      </c>
      <c r="N1038" s="197">
        <f t="shared" si="454"/>
        <v>0</v>
      </c>
    </row>
    <row r="1039" spans="1:14" ht="31.5" outlineLevel="1" x14ac:dyDescent="0.25">
      <c r="A1039" s="122" t="str">
        <f t="shared" si="456"/>
        <v>xxiii</v>
      </c>
      <c r="B1039" s="141" t="str">
        <f t="shared" si="456"/>
        <v>Procurement of GEHO Pump (Model No. TZPM 400) Spares of Ash Handling Plant, 3 X 660 MW Units, KTPS, Koradi.</v>
      </c>
      <c r="C1039" s="188">
        <f t="shared" si="456"/>
        <v>0</v>
      </c>
      <c r="D1039" s="189" t="str">
        <f t="shared" si="456"/>
        <v>-</v>
      </c>
      <c r="E1039" s="38">
        <f t="shared" si="456"/>
        <v>0</v>
      </c>
      <c r="F1039" s="104">
        <f t="shared" si="455"/>
        <v>0</v>
      </c>
      <c r="G1039" s="104">
        <f t="shared" si="453"/>
        <v>0.83656205800000005</v>
      </c>
      <c r="H1039" s="104">
        <f t="shared" si="451"/>
        <v>-0.83656205800000005</v>
      </c>
      <c r="I1039" s="38">
        <f>'F4.2'!W85</f>
        <v>0</v>
      </c>
      <c r="J1039" s="38">
        <f>'F4.2'!AV85</f>
        <v>0</v>
      </c>
      <c r="K1039" s="104"/>
      <c r="L1039" s="104"/>
      <c r="M1039" s="104">
        <f t="shared" si="452"/>
        <v>0</v>
      </c>
      <c r="N1039" s="197">
        <f t="shared" si="454"/>
        <v>-0.83656205800000005</v>
      </c>
    </row>
    <row r="1040" spans="1:14" ht="31.5" outlineLevel="1" x14ac:dyDescent="0.25">
      <c r="A1040" s="122" t="str">
        <f t="shared" si="456"/>
        <v>xxiv</v>
      </c>
      <c r="B1040" s="141" t="str">
        <f t="shared" si="456"/>
        <v>Procurement of Beater Arms for Impact crushers installed at in Coal Handling Plant of 3x660 MW at KTPS, Koradi.</v>
      </c>
      <c r="C1040" s="188">
        <f t="shared" si="456"/>
        <v>0</v>
      </c>
      <c r="D1040" s="189" t="str">
        <f t="shared" si="456"/>
        <v>-</v>
      </c>
      <c r="E1040" s="38">
        <f t="shared" si="456"/>
        <v>0</v>
      </c>
      <c r="F1040" s="104">
        <f t="shared" si="455"/>
        <v>0</v>
      </c>
      <c r="G1040" s="104">
        <f t="shared" si="453"/>
        <v>1.0093247999999999</v>
      </c>
      <c r="H1040" s="104">
        <f t="shared" si="451"/>
        <v>-1.0093247999999999</v>
      </c>
      <c r="I1040" s="38">
        <f>'F4.2'!W86</f>
        <v>0</v>
      </c>
      <c r="J1040" s="38">
        <f>'F4.2'!AV86</f>
        <v>0</v>
      </c>
      <c r="K1040" s="104"/>
      <c r="L1040" s="104"/>
      <c r="M1040" s="104">
        <f t="shared" si="452"/>
        <v>0</v>
      </c>
      <c r="N1040" s="197">
        <f t="shared" si="454"/>
        <v>-1.0093247999999999</v>
      </c>
    </row>
    <row r="1041" spans="1:14" ht="31.5" outlineLevel="1" x14ac:dyDescent="0.25">
      <c r="A1041" s="122" t="str">
        <f t="shared" si="456"/>
        <v>xxv</v>
      </c>
      <c r="B1041" s="141" t="str">
        <f t="shared" si="456"/>
        <v>Supply of Atlas Copco make compressor spares for at Koradi TPS 660MW</v>
      </c>
      <c r="C1041" s="188">
        <f t="shared" si="456"/>
        <v>0</v>
      </c>
      <c r="D1041" s="189" t="str">
        <f t="shared" si="456"/>
        <v>-</v>
      </c>
      <c r="E1041" s="38">
        <f t="shared" si="456"/>
        <v>0</v>
      </c>
      <c r="F1041" s="104">
        <f t="shared" si="455"/>
        <v>0</v>
      </c>
      <c r="G1041" s="104">
        <f t="shared" si="453"/>
        <v>0.39813295500000001</v>
      </c>
      <c r="H1041" s="104">
        <f t="shared" si="451"/>
        <v>-0.39813295500000001</v>
      </c>
      <c r="I1041" s="38">
        <f>'F4.2'!W87</f>
        <v>0</v>
      </c>
      <c r="J1041" s="38">
        <f>'F4.2'!AV87</f>
        <v>0</v>
      </c>
      <c r="K1041" s="104"/>
      <c r="L1041" s="104"/>
      <c r="M1041" s="104">
        <f t="shared" si="452"/>
        <v>0</v>
      </c>
      <c r="N1041" s="197">
        <f t="shared" si="454"/>
        <v>-0.39813295500000001</v>
      </c>
    </row>
    <row r="1042" spans="1:14" ht="47.25" outlineLevel="1" x14ac:dyDescent="0.25">
      <c r="A1042" s="122" t="str">
        <f t="shared" ref="A1042:E1051" si="457">A565</f>
        <v>xxvi</v>
      </c>
      <c r="B1042" s="141" t="str">
        <f t="shared" si="457"/>
        <v>Procurement of spares for side arm charger, wagon tippler, impact crushers and stacker reclaimer at CHP 3x660 MW KTPS</v>
      </c>
      <c r="C1042" s="188">
        <f t="shared" si="457"/>
        <v>0</v>
      </c>
      <c r="D1042" s="189" t="str">
        <f t="shared" si="457"/>
        <v>-</v>
      </c>
      <c r="E1042" s="38">
        <f t="shared" si="457"/>
        <v>0</v>
      </c>
      <c r="F1042" s="104">
        <f t="shared" si="455"/>
        <v>1.05728E-2</v>
      </c>
      <c r="G1042" s="104">
        <f t="shared" si="453"/>
        <v>0.436836</v>
      </c>
      <c r="H1042" s="104">
        <f t="shared" si="451"/>
        <v>-0.42626320000000001</v>
      </c>
      <c r="I1042" s="38">
        <f>'F4.2'!W88</f>
        <v>0</v>
      </c>
      <c r="J1042" s="38">
        <f>'F4.2'!AV88</f>
        <v>0</v>
      </c>
      <c r="K1042" s="104"/>
      <c r="L1042" s="104"/>
      <c r="M1042" s="104">
        <f t="shared" si="452"/>
        <v>0</v>
      </c>
      <c r="N1042" s="197">
        <f t="shared" si="454"/>
        <v>-0.42626320000000001</v>
      </c>
    </row>
    <row r="1043" spans="1:14" ht="47.25" outlineLevel="1" x14ac:dyDescent="0.25">
      <c r="A1043" s="122" t="str">
        <f t="shared" si="457"/>
        <v>xxvii</v>
      </c>
      <c r="B1043" s="141" t="str">
        <f t="shared" si="457"/>
        <v>Procurement of Beater heads with Pin for Impact crushers installed at in Coal Handling Plant of 3x660 MW at KTPS, Koradi.</v>
      </c>
      <c r="C1043" s="188">
        <f t="shared" si="457"/>
        <v>0</v>
      </c>
      <c r="D1043" s="189" t="str">
        <f t="shared" si="457"/>
        <v>-</v>
      </c>
      <c r="E1043" s="38">
        <f t="shared" si="457"/>
        <v>0</v>
      </c>
      <c r="F1043" s="104">
        <f t="shared" si="455"/>
        <v>0</v>
      </c>
      <c r="G1043" s="104">
        <f t="shared" si="453"/>
        <v>1.12555008</v>
      </c>
      <c r="H1043" s="104">
        <f t="shared" si="451"/>
        <v>-1.12555008</v>
      </c>
      <c r="I1043" s="38">
        <f>'F4.2'!W89</f>
        <v>0</v>
      </c>
      <c r="J1043" s="38">
        <f>'F4.2'!AV89</f>
        <v>0</v>
      </c>
      <c r="K1043" s="104"/>
      <c r="L1043" s="104"/>
      <c r="M1043" s="104">
        <f t="shared" si="452"/>
        <v>0</v>
      </c>
      <c r="N1043" s="197">
        <f t="shared" si="454"/>
        <v>-1.12555008</v>
      </c>
    </row>
    <row r="1044" spans="1:14" ht="15.75" outlineLevel="1" x14ac:dyDescent="0.25">
      <c r="A1044" s="122" t="str">
        <f t="shared" si="457"/>
        <v>xxviii</v>
      </c>
      <c r="B1044" s="141" t="str">
        <f t="shared" si="457"/>
        <v>Procurement of spares of Hyd Motor of SAC</v>
      </c>
      <c r="C1044" s="188">
        <f t="shared" si="457"/>
        <v>0</v>
      </c>
      <c r="D1044" s="189" t="str">
        <f t="shared" si="457"/>
        <v>-</v>
      </c>
      <c r="E1044" s="38">
        <f t="shared" si="457"/>
        <v>0</v>
      </c>
      <c r="F1044" s="104">
        <f t="shared" si="455"/>
        <v>0</v>
      </c>
      <c r="G1044" s="104">
        <f t="shared" si="453"/>
        <v>0.36029057999999997</v>
      </c>
      <c r="H1044" s="104">
        <f t="shared" si="451"/>
        <v>-0.36029057999999997</v>
      </c>
      <c r="I1044" s="38">
        <f>'F4.2'!W90</f>
        <v>0</v>
      </c>
      <c r="J1044" s="38">
        <f>'F4.2'!AV90</f>
        <v>0</v>
      </c>
      <c r="K1044" s="104"/>
      <c r="L1044" s="104"/>
      <c r="M1044" s="104">
        <f t="shared" si="452"/>
        <v>0</v>
      </c>
      <c r="N1044" s="197">
        <f t="shared" si="454"/>
        <v>-0.36029057999999997</v>
      </c>
    </row>
    <row r="1045" spans="1:14" ht="31.5" outlineLevel="1" x14ac:dyDescent="0.25">
      <c r="A1045" s="122" t="str">
        <f t="shared" si="457"/>
        <v>xxix</v>
      </c>
      <c r="B1045" s="141" t="str">
        <f t="shared" si="457"/>
        <v>Procurement of hydraulic power packs for Flap Gates in CHP 3X660MW, KTPS, Koradi.</v>
      </c>
      <c r="C1045" s="188">
        <f t="shared" si="457"/>
        <v>0</v>
      </c>
      <c r="D1045" s="189" t="str">
        <f t="shared" si="457"/>
        <v>-</v>
      </c>
      <c r="E1045" s="38">
        <f t="shared" si="457"/>
        <v>0</v>
      </c>
      <c r="F1045" s="104">
        <f t="shared" si="455"/>
        <v>0</v>
      </c>
      <c r="G1045" s="104">
        <f t="shared" si="453"/>
        <v>0.1888</v>
      </c>
      <c r="H1045" s="104">
        <f t="shared" si="451"/>
        <v>-0.1888</v>
      </c>
      <c r="I1045" s="38">
        <f>'F4.2'!W91</f>
        <v>0</v>
      </c>
      <c r="J1045" s="38">
        <f>'F4.2'!AV91</f>
        <v>0</v>
      </c>
      <c r="K1045" s="104"/>
      <c r="L1045" s="104"/>
      <c r="M1045" s="104">
        <f t="shared" si="452"/>
        <v>0</v>
      </c>
      <c r="N1045" s="197">
        <f t="shared" si="454"/>
        <v>-0.1888</v>
      </c>
    </row>
    <row r="1046" spans="1:14" ht="31.5" outlineLevel="1" x14ac:dyDescent="0.25">
      <c r="A1046" s="122" t="str">
        <f t="shared" si="457"/>
        <v>xxx</v>
      </c>
      <c r="B1046" s="141" t="str">
        <f t="shared" si="457"/>
        <v>Procurement of Mobile Grilling Equipment for CHP 3x660MW, KTPS, Koradi.</v>
      </c>
      <c r="C1046" s="188">
        <f t="shared" si="457"/>
        <v>0</v>
      </c>
      <c r="D1046" s="189" t="str">
        <f t="shared" si="457"/>
        <v>-</v>
      </c>
      <c r="E1046" s="38">
        <f t="shared" si="457"/>
        <v>0</v>
      </c>
      <c r="F1046" s="104">
        <f t="shared" si="455"/>
        <v>0</v>
      </c>
      <c r="G1046" s="104">
        <f t="shared" si="453"/>
        <v>0.33865997999999997</v>
      </c>
      <c r="H1046" s="104">
        <f t="shared" si="451"/>
        <v>-0.33865997999999997</v>
      </c>
      <c r="I1046" s="38">
        <f>'F4.2'!W92</f>
        <v>0</v>
      </c>
      <c r="J1046" s="38">
        <f>'F4.2'!AV92</f>
        <v>0</v>
      </c>
      <c r="K1046" s="104"/>
      <c r="L1046" s="104"/>
      <c r="M1046" s="104">
        <f t="shared" si="452"/>
        <v>0</v>
      </c>
      <c r="N1046" s="197">
        <f t="shared" si="454"/>
        <v>-0.33865997999999997</v>
      </c>
    </row>
    <row r="1047" spans="1:14" ht="31.5" outlineLevel="1" x14ac:dyDescent="0.25">
      <c r="A1047" s="122" t="str">
        <f t="shared" si="457"/>
        <v>xxxi</v>
      </c>
      <c r="B1047" s="141" t="str">
        <f t="shared" si="457"/>
        <v>Procurement of Weld overlay Flap Gate assembly in CHP 3x660MW, KTPS, Koradi.</v>
      </c>
      <c r="C1047" s="188">
        <f t="shared" si="457"/>
        <v>0</v>
      </c>
      <c r="D1047" s="189" t="str">
        <f t="shared" si="457"/>
        <v>-</v>
      </c>
      <c r="E1047" s="38">
        <f t="shared" si="457"/>
        <v>0</v>
      </c>
      <c r="F1047" s="104">
        <f t="shared" si="455"/>
        <v>0</v>
      </c>
      <c r="G1047" s="104">
        <f t="shared" si="453"/>
        <v>0.58409999999999995</v>
      </c>
      <c r="H1047" s="104">
        <f t="shared" si="451"/>
        <v>-0.58409999999999995</v>
      </c>
      <c r="I1047" s="38">
        <f>'F4.2'!W93</f>
        <v>0</v>
      </c>
      <c r="J1047" s="38">
        <f>'F4.2'!AV93</f>
        <v>0</v>
      </c>
      <c r="K1047" s="104"/>
      <c r="L1047" s="104"/>
      <c r="M1047" s="104">
        <f t="shared" si="452"/>
        <v>0</v>
      </c>
      <c r="N1047" s="197">
        <f t="shared" si="454"/>
        <v>-0.58409999999999995</v>
      </c>
    </row>
    <row r="1048" spans="1:14" ht="18.75" outlineLevel="1" x14ac:dyDescent="0.25">
      <c r="A1048" s="157" t="str">
        <f t="shared" si="457"/>
        <v>E6</v>
      </c>
      <c r="B1048" s="158" t="str">
        <f t="shared" si="457"/>
        <v>Capital Spares</v>
      </c>
      <c r="C1048" s="188">
        <f t="shared" si="457"/>
        <v>0</v>
      </c>
      <c r="D1048" s="189" t="str">
        <f t="shared" si="457"/>
        <v>-</v>
      </c>
      <c r="E1048" s="38">
        <f t="shared" si="457"/>
        <v>89.62</v>
      </c>
      <c r="F1048" s="104">
        <f t="shared" si="455"/>
        <v>0</v>
      </c>
      <c r="G1048" s="104">
        <f t="shared" si="453"/>
        <v>0</v>
      </c>
      <c r="H1048" s="104">
        <f t="shared" si="451"/>
        <v>0</v>
      </c>
      <c r="I1048" s="38">
        <f>'F4.2'!W94</f>
        <v>0</v>
      </c>
      <c r="J1048" s="38">
        <f>'F4.2'!AV94</f>
        <v>0</v>
      </c>
      <c r="K1048" s="104"/>
      <c r="L1048" s="104"/>
      <c r="M1048" s="104">
        <f t="shared" si="452"/>
        <v>0</v>
      </c>
      <c r="N1048" s="197">
        <f t="shared" si="454"/>
        <v>0</v>
      </c>
    </row>
    <row r="1049" spans="1:14" ht="47.25" outlineLevel="1" x14ac:dyDescent="0.25">
      <c r="A1049" s="122">
        <f t="shared" si="457"/>
        <v>0</v>
      </c>
      <c r="B1049" s="141" t="str">
        <f t="shared" si="457"/>
        <v>Procurement of critical insurance spares for Turbine &amp; its critical auxiliaries for 3 x 660 MW, Koradi (4370001538 dtd. 18/06/2018 d.p. 21 Months)</v>
      </c>
      <c r="C1049" s="188">
        <f t="shared" si="457"/>
        <v>0</v>
      </c>
      <c r="D1049" s="189" t="str">
        <f t="shared" si="457"/>
        <v>-</v>
      </c>
      <c r="E1049" s="38">
        <f t="shared" si="457"/>
        <v>89.62</v>
      </c>
      <c r="F1049" s="104">
        <f t="shared" si="455"/>
        <v>89.623360000000005</v>
      </c>
      <c r="G1049" s="104">
        <f t="shared" si="453"/>
        <v>88.736000000000004</v>
      </c>
      <c r="H1049" s="104">
        <f t="shared" si="451"/>
        <v>0.88736000000000104</v>
      </c>
      <c r="I1049" s="38">
        <f>'F4.2'!W95</f>
        <v>0</v>
      </c>
      <c r="J1049" s="38">
        <f>'F4.2'!AV95</f>
        <v>0</v>
      </c>
      <c r="K1049" s="104"/>
      <c r="L1049" s="104"/>
      <c r="M1049" s="104">
        <f t="shared" si="452"/>
        <v>0</v>
      </c>
      <c r="N1049" s="197">
        <f t="shared" si="454"/>
        <v>0.88736000000000104</v>
      </c>
    </row>
    <row r="1050" spans="1:14" ht="18.75" outlineLevel="1" x14ac:dyDescent="0.25">
      <c r="A1050" s="157" t="str">
        <f t="shared" si="457"/>
        <v>E7</v>
      </c>
      <c r="B1050" s="158" t="str">
        <f t="shared" si="457"/>
        <v>Additional Capitalization</v>
      </c>
      <c r="C1050" s="188">
        <f t="shared" si="457"/>
        <v>0</v>
      </c>
      <c r="D1050" s="189" t="str">
        <f t="shared" si="457"/>
        <v>-</v>
      </c>
      <c r="E1050" s="38">
        <f t="shared" si="457"/>
        <v>57.879999999999995</v>
      </c>
      <c r="F1050" s="104">
        <f t="shared" si="455"/>
        <v>0</v>
      </c>
      <c r="G1050" s="104">
        <f t="shared" si="453"/>
        <v>0</v>
      </c>
      <c r="H1050" s="104">
        <f t="shared" si="451"/>
        <v>0</v>
      </c>
      <c r="I1050" s="38">
        <f>'F4.2'!W96</f>
        <v>0</v>
      </c>
      <c r="J1050" s="38">
        <f>'F4.2'!AV96</f>
        <v>0</v>
      </c>
      <c r="K1050" s="104"/>
      <c r="L1050" s="104"/>
      <c r="M1050" s="104">
        <f t="shared" si="452"/>
        <v>0</v>
      </c>
      <c r="N1050" s="197">
        <f t="shared" si="454"/>
        <v>0</v>
      </c>
    </row>
    <row r="1051" spans="1:14" ht="47.25" outlineLevel="1" x14ac:dyDescent="0.25">
      <c r="A1051" s="122" t="str">
        <f t="shared" si="457"/>
        <v>i</v>
      </c>
      <c r="B1051" s="141" t="str">
        <f t="shared" si="457"/>
        <v>Contruction of various infrastructure such as roads etc and public amenities in the rehabilitated villages of
koradi and khasara</v>
      </c>
      <c r="C1051" s="188">
        <f t="shared" si="457"/>
        <v>0</v>
      </c>
      <c r="D1051" s="189" t="str">
        <f t="shared" si="457"/>
        <v>-</v>
      </c>
      <c r="E1051" s="38">
        <f t="shared" si="457"/>
        <v>13.1</v>
      </c>
      <c r="F1051" s="104">
        <f t="shared" si="455"/>
        <v>12.74</v>
      </c>
      <c r="G1051" s="104">
        <f t="shared" si="453"/>
        <v>0</v>
      </c>
      <c r="H1051" s="104">
        <f t="shared" si="451"/>
        <v>12.74</v>
      </c>
      <c r="I1051" s="38">
        <f>'F4.2'!W97</f>
        <v>0</v>
      </c>
      <c r="J1051" s="38">
        <f>'F4.2'!AV97</f>
        <v>0</v>
      </c>
      <c r="K1051" s="104"/>
      <c r="L1051" s="104"/>
      <c r="M1051" s="104">
        <f t="shared" si="452"/>
        <v>0</v>
      </c>
      <c r="N1051" s="197">
        <f t="shared" si="454"/>
        <v>12.74</v>
      </c>
    </row>
    <row r="1052" spans="1:14" ht="15.75" outlineLevel="1" x14ac:dyDescent="0.25">
      <c r="A1052" s="122" t="str">
        <f t="shared" ref="A1052:E1061" si="458">A575</f>
        <v>ii</v>
      </c>
      <c r="B1052" s="141" t="str">
        <f t="shared" si="458"/>
        <v>Procurement of 7 nos of school buses</v>
      </c>
      <c r="C1052" s="188">
        <f t="shared" si="458"/>
        <v>0</v>
      </c>
      <c r="D1052" s="189" t="str">
        <f t="shared" si="458"/>
        <v>-</v>
      </c>
      <c r="E1052" s="38">
        <f t="shared" si="458"/>
        <v>2</v>
      </c>
      <c r="F1052" s="104">
        <f t="shared" si="455"/>
        <v>1.3109249999999999</v>
      </c>
      <c r="G1052" s="104">
        <f t="shared" si="453"/>
        <v>1.3109249999999999</v>
      </c>
      <c r="H1052" s="104">
        <f t="shared" si="451"/>
        <v>0</v>
      </c>
      <c r="I1052" s="38">
        <f>'F4.2'!W98</f>
        <v>0</v>
      </c>
      <c r="J1052" s="38">
        <f>'F4.2'!AV98</f>
        <v>0</v>
      </c>
      <c r="K1052" s="104"/>
      <c r="L1052" s="104"/>
      <c r="M1052" s="104">
        <f t="shared" si="452"/>
        <v>0</v>
      </c>
      <c r="N1052" s="197">
        <f t="shared" si="454"/>
        <v>0</v>
      </c>
    </row>
    <row r="1053" spans="1:14" ht="31.5" outlineLevel="1" x14ac:dyDescent="0.25">
      <c r="A1053" s="122" t="str">
        <f t="shared" si="458"/>
        <v>iii</v>
      </c>
      <c r="B1053" s="141" t="str">
        <f t="shared" si="458"/>
        <v>Development of green belt &amp; fodder farm for fulfillment of environmental clearance of MoEF for Koradi 3x660MW</v>
      </c>
      <c r="C1053" s="188">
        <f t="shared" si="458"/>
        <v>0</v>
      </c>
      <c r="D1053" s="189" t="str">
        <f t="shared" si="458"/>
        <v>-</v>
      </c>
      <c r="E1053" s="38">
        <f t="shared" si="458"/>
        <v>3.16</v>
      </c>
      <c r="F1053" s="104">
        <f t="shared" si="455"/>
        <v>3.16</v>
      </c>
      <c r="G1053" s="104">
        <f t="shared" si="453"/>
        <v>0</v>
      </c>
      <c r="H1053" s="104">
        <f t="shared" si="451"/>
        <v>3.16</v>
      </c>
      <c r="I1053" s="38">
        <f>'F4.2'!W99</f>
        <v>0</v>
      </c>
      <c r="J1053" s="38">
        <f>'F4.2'!AV99</f>
        <v>0</v>
      </c>
      <c r="K1053" s="104"/>
      <c r="L1053" s="104"/>
      <c r="M1053" s="104">
        <f t="shared" si="452"/>
        <v>0</v>
      </c>
      <c r="N1053" s="197">
        <f t="shared" si="454"/>
        <v>3.16</v>
      </c>
    </row>
    <row r="1054" spans="1:14" ht="47.25" outlineLevel="1" x14ac:dyDescent="0.25">
      <c r="A1054" s="122" t="str">
        <f t="shared" si="458"/>
        <v>iv</v>
      </c>
      <c r="B1054" s="141" t="str">
        <f t="shared" si="458"/>
        <v>Provision of Ground Hopper &amp; Short Conveyor Belt from Existing Stackyard 1 &amp; 2 ti existing Main Stream i.e. BCN 4A/4B of CHP 3x660 MW, KTPS, Koradi</v>
      </c>
      <c r="C1054" s="188">
        <f t="shared" si="458"/>
        <v>0</v>
      </c>
      <c r="D1054" s="189" t="str">
        <f t="shared" si="458"/>
        <v>-</v>
      </c>
      <c r="E1054" s="38">
        <f t="shared" si="458"/>
        <v>4.3600000000000003</v>
      </c>
      <c r="F1054" s="104">
        <f t="shared" si="455"/>
        <v>4.3554979999999999</v>
      </c>
      <c r="G1054" s="104">
        <f t="shared" si="453"/>
        <v>4.3554979999999999</v>
      </c>
      <c r="H1054" s="104">
        <f t="shared" si="451"/>
        <v>0</v>
      </c>
      <c r="I1054" s="38">
        <f>'F4.2'!W100</f>
        <v>0</v>
      </c>
      <c r="J1054" s="38">
        <f>'F4.2'!AV100</f>
        <v>0</v>
      </c>
      <c r="K1054" s="104"/>
      <c r="L1054" s="104"/>
      <c r="M1054" s="104">
        <f t="shared" si="452"/>
        <v>0</v>
      </c>
      <c r="N1054" s="197">
        <f t="shared" si="454"/>
        <v>0</v>
      </c>
    </row>
    <row r="1055" spans="1:14" ht="47.25" outlineLevel="1" x14ac:dyDescent="0.25">
      <c r="A1055" s="122" t="str">
        <f t="shared" si="458"/>
        <v>v</v>
      </c>
      <c r="B1055" s="141" t="str">
        <f t="shared" si="458"/>
        <v>Provision of Ground Hopper &amp; Conveyor Belt for Conveying Unloaded Coal form Open Wagon Tippler in CHP of Koradi Unit 8, 9 &amp; 10.</v>
      </c>
      <c r="C1055" s="188">
        <f t="shared" si="458"/>
        <v>0</v>
      </c>
      <c r="D1055" s="189" t="str">
        <f t="shared" si="458"/>
        <v>-</v>
      </c>
      <c r="E1055" s="38">
        <f t="shared" si="458"/>
        <v>4.7</v>
      </c>
      <c r="F1055" s="104">
        <f t="shared" si="455"/>
        <v>0</v>
      </c>
      <c r="G1055" s="104">
        <f t="shared" si="453"/>
        <v>0</v>
      </c>
      <c r="H1055" s="104">
        <f t="shared" si="451"/>
        <v>0</v>
      </c>
      <c r="I1055" s="38">
        <f>'F4.2'!W101</f>
        <v>0</v>
      </c>
      <c r="J1055" s="38">
        <f>'F4.2'!AV101</f>
        <v>0</v>
      </c>
      <c r="K1055" s="104"/>
      <c r="L1055" s="104"/>
      <c r="M1055" s="104">
        <f t="shared" si="452"/>
        <v>0</v>
      </c>
      <c r="N1055" s="197">
        <f t="shared" si="454"/>
        <v>0</v>
      </c>
    </row>
    <row r="1056" spans="1:14" ht="31.5" outlineLevel="1" x14ac:dyDescent="0.25">
      <c r="A1056" s="122" t="str">
        <f t="shared" si="458"/>
        <v>vi</v>
      </c>
      <c r="B1056" s="141" t="str">
        <f t="shared" si="458"/>
        <v>Provision of Additional Facility for Manual Unloading Track in CHP of Koradi Unit No. 8, 9 &amp; 10</v>
      </c>
      <c r="C1056" s="188">
        <f t="shared" si="458"/>
        <v>0</v>
      </c>
      <c r="D1056" s="189" t="str">
        <f t="shared" si="458"/>
        <v>-</v>
      </c>
      <c r="E1056" s="38">
        <f t="shared" si="458"/>
        <v>5.25</v>
      </c>
      <c r="F1056" s="104">
        <f t="shared" si="455"/>
        <v>0</v>
      </c>
      <c r="G1056" s="104">
        <f t="shared" si="453"/>
        <v>0</v>
      </c>
      <c r="H1056" s="104">
        <f t="shared" si="451"/>
        <v>0</v>
      </c>
      <c r="I1056" s="38">
        <f>'F4.2'!W102</f>
        <v>0</v>
      </c>
      <c r="J1056" s="38">
        <f>'F4.2'!AV102</f>
        <v>0</v>
      </c>
      <c r="K1056" s="104"/>
      <c r="L1056" s="104"/>
      <c r="M1056" s="104">
        <f t="shared" si="452"/>
        <v>0</v>
      </c>
      <c r="N1056" s="197">
        <f t="shared" si="454"/>
        <v>0</v>
      </c>
    </row>
    <row r="1057" spans="1:16" ht="15.75" outlineLevel="1" x14ac:dyDescent="0.25">
      <c r="A1057" s="122" t="str">
        <f t="shared" si="458"/>
        <v>vii</v>
      </c>
      <c r="B1057" s="141" t="str">
        <f t="shared" si="458"/>
        <v>Construction  of drains</v>
      </c>
      <c r="C1057" s="188">
        <f t="shared" si="458"/>
        <v>0</v>
      </c>
      <c r="D1057" s="189" t="str">
        <f t="shared" si="458"/>
        <v>-</v>
      </c>
      <c r="E1057" s="38">
        <f t="shared" si="458"/>
        <v>4.3099999999999996</v>
      </c>
      <c r="F1057" s="104">
        <f t="shared" si="455"/>
        <v>2.7926533139999998</v>
      </c>
      <c r="G1057" s="104">
        <f t="shared" si="453"/>
        <v>0</v>
      </c>
      <c r="H1057" s="104">
        <f t="shared" si="451"/>
        <v>2.7926533139999998</v>
      </c>
      <c r="I1057" s="38">
        <f>'F4.2'!W103</f>
        <v>0</v>
      </c>
      <c r="J1057" s="38">
        <f>'F4.2'!AV103</f>
        <v>0</v>
      </c>
      <c r="K1057" s="104"/>
      <c r="L1057" s="104"/>
      <c r="M1057" s="104">
        <f t="shared" si="452"/>
        <v>0</v>
      </c>
      <c r="N1057" s="197">
        <f t="shared" si="454"/>
        <v>2.7926533139999998</v>
      </c>
    </row>
    <row r="1058" spans="1:16" ht="47.25" outlineLevel="1" x14ac:dyDescent="0.25">
      <c r="A1058" s="122" t="str">
        <f t="shared" si="458"/>
        <v>viii</v>
      </c>
      <c r="B1058" s="141" t="str">
        <f t="shared" si="458"/>
        <v>Supply erection commissioning of medium voltage variable frequency drive for conveyors BCN 6A,6B,7A,7B in CHP 3x660MW</v>
      </c>
      <c r="C1058" s="188">
        <f t="shared" si="458"/>
        <v>0</v>
      </c>
      <c r="D1058" s="189" t="str">
        <f t="shared" si="458"/>
        <v>-</v>
      </c>
      <c r="E1058" s="38">
        <f t="shared" si="458"/>
        <v>17</v>
      </c>
      <c r="F1058" s="104">
        <f t="shared" si="455"/>
        <v>16.985863999999999</v>
      </c>
      <c r="G1058" s="104">
        <f t="shared" si="453"/>
        <v>16.985863999999999</v>
      </c>
      <c r="H1058" s="104">
        <f t="shared" si="451"/>
        <v>0</v>
      </c>
      <c r="I1058" s="38">
        <f>'F4.2'!W104</f>
        <v>0</v>
      </c>
      <c r="J1058" s="38">
        <f>'F4.2'!AV104</f>
        <v>0</v>
      </c>
      <c r="K1058" s="104"/>
      <c r="L1058" s="104"/>
      <c r="M1058" s="104">
        <f t="shared" si="452"/>
        <v>0</v>
      </c>
      <c r="N1058" s="197">
        <f t="shared" si="454"/>
        <v>0</v>
      </c>
    </row>
    <row r="1059" spans="1:16" ht="31.5" outlineLevel="1" x14ac:dyDescent="0.25">
      <c r="A1059" s="122" t="str">
        <f t="shared" si="458"/>
        <v>ix</v>
      </c>
      <c r="B1059" s="141" t="str">
        <f t="shared" si="458"/>
        <v>Supply, Installation &amp; commissioning of 3D level sensors for first two ESP field hoppers</v>
      </c>
      <c r="C1059" s="188">
        <f t="shared" si="458"/>
        <v>0</v>
      </c>
      <c r="D1059" s="189" t="str">
        <f t="shared" si="458"/>
        <v>-</v>
      </c>
      <c r="E1059" s="38">
        <f t="shared" si="458"/>
        <v>4</v>
      </c>
      <c r="F1059" s="104">
        <f t="shared" si="455"/>
        <v>0</v>
      </c>
      <c r="G1059" s="104">
        <f t="shared" ref="G1059:G1090" si="459">G582+M582</f>
        <v>0</v>
      </c>
      <c r="H1059" s="104">
        <f t="shared" si="451"/>
        <v>0</v>
      </c>
      <c r="I1059" s="38">
        <f>'F4.2'!W105</f>
        <v>0</v>
      </c>
      <c r="J1059" s="38">
        <f>'F4.2'!AV105</f>
        <v>0</v>
      </c>
      <c r="K1059" s="104"/>
      <c r="L1059" s="104"/>
      <c r="M1059" s="104">
        <f t="shared" si="452"/>
        <v>0</v>
      </c>
      <c r="N1059" s="197">
        <f t="shared" si="454"/>
        <v>0</v>
      </c>
    </row>
    <row r="1060" spans="1:16" ht="168.75" outlineLevel="1" x14ac:dyDescent="0.25">
      <c r="A1060" s="164" t="str">
        <f t="shared" si="458"/>
        <v>F</v>
      </c>
      <c r="B1060" s="165" t="str">
        <f t="shared" si="458"/>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1060" s="188">
        <f t="shared" si="458"/>
        <v>0</v>
      </c>
      <c r="D1060" s="189" t="str">
        <f t="shared" si="458"/>
        <v>-</v>
      </c>
      <c r="E1060" s="38">
        <f t="shared" si="458"/>
        <v>86.914035400000003</v>
      </c>
      <c r="F1060" s="104">
        <f t="shared" si="455"/>
        <v>88.682981494000018</v>
      </c>
      <c r="G1060" s="104">
        <f t="shared" si="459"/>
        <v>93.291011894000007</v>
      </c>
      <c r="H1060" s="104">
        <f t="shared" si="451"/>
        <v>-4.6080303999999899</v>
      </c>
      <c r="I1060" s="38">
        <f>'F4.2'!W106</f>
        <v>0</v>
      </c>
      <c r="J1060" s="38">
        <f>'F4.2'!AV106</f>
        <v>0</v>
      </c>
      <c r="K1060" s="104"/>
      <c r="L1060" s="104"/>
      <c r="M1060" s="104">
        <f t="shared" si="452"/>
        <v>0</v>
      </c>
      <c r="N1060" s="197">
        <f t="shared" si="454"/>
        <v>-4.6080303999999899</v>
      </c>
    </row>
    <row r="1061" spans="1:16" ht="18.75" outlineLevel="1" x14ac:dyDescent="0.25">
      <c r="A1061" s="164" t="str">
        <f t="shared" si="458"/>
        <v>G</v>
      </c>
      <c r="B1061" s="165" t="str">
        <f t="shared" si="458"/>
        <v>Discharge of UDL</v>
      </c>
      <c r="C1061" s="188">
        <f t="shared" si="458"/>
        <v>0</v>
      </c>
      <c r="D1061" s="189" t="str">
        <f t="shared" si="458"/>
        <v>-</v>
      </c>
      <c r="E1061" s="38">
        <f t="shared" si="458"/>
        <v>0</v>
      </c>
      <c r="F1061" s="104">
        <f t="shared" si="455"/>
        <v>111.97000000000001</v>
      </c>
      <c r="G1061" s="104">
        <f t="shared" si="459"/>
        <v>111.48</v>
      </c>
      <c r="H1061" s="104">
        <f t="shared" si="451"/>
        <v>0.49000000000000909</v>
      </c>
      <c r="I1061" s="38">
        <f>'F4.2'!W107</f>
        <v>0</v>
      </c>
      <c r="J1061" s="38">
        <f>'F4.2'!AV107</f>
        <v>0</v>
      </c>
      <c r="K1061" s="104"/>
      <c r="L1061" s="104"/>
      <c r="M1061" s="104">
        <f t="shared" si="452"/>
        <v>0</v>
      </c>
      <c r="N1061" s="197">
        <f t="shared" si="454"/>
        <v>0.49000000000000909</v>
      </c>
    </row>
    <row r="1062" spans="1:16" ht="37.5" outlineLevel="1" x14ac:dyDescent="0.25">
      <c r="A1062" s="164" t="str">
        <f t="shared" ref="A1062:E1071" si="460">A585</f>
        <v>H</v>
      </c>
      <c r="B1062" s="165" t="str">
        <f t="shared" si="460"/>
        <v>Asset Addition due to change in classification of inventory</v>
      </c>
      <c r="C1062" s="188">
        <f t="shared" si="460"/>
        <v>0</v>
      </c>
      <c r="D1062" s="189" t="str">
        <f t="shared" si="460"/>
        <v>-</v>
      </c>
      <c r="E1062" s="38">
        <f t="shared" si="460"/>
        <v>0</v>
      </c>
      <c r="F1062" s="104">
        <f t="shared" si="455"/>
        <v>21.750271997999999</v>
      </c>
      <c r="G1062" s="104">
        <f t="shared" si="459"/>
        <v>0</v>
      </c>
      <c r="H1062" s="104">
        <f t="shared" si="451"/>
        <v>21.750271997999999</v>
      </c>
      <c r="I1062" s="38">
        <f>'F4.2'!W108</f>
        <v>0</v>
      </c>
      <c r="J1062" s="38">
        <f>'F4.2'!AV108</f>
        <v>0</v>
      </c>
      <c r="K1062" s="104"/>
      <c r="L1062" s="104"/>
      <c r="M1062" s="104">
        <f t="shared" si="452"/>
        <v>0</v>
      </c>
      <c r="N1062" s="197">
        <f t="shared" si="454"/>
        <v>21.750271997999999</v>
      </c>
    </row>
    <row r="1063" spans="1:16" ht="37.5" outlineLevel="1" x14ac:dyDescent="0.25">
      <c r="A1063" s="164" t="str">
        <f t="shared" si="460"/>
        <v>I</v>
      </c>
      <c r="B1063" s="165" t="str">
        <f t="shared" si="460"/>
        <v>Medical Oxygen Gr&amp;Cyl Ozonization Plant (Covid Related Work)</v>
      </c>
      <c r="C1063" s="188">
        <f t="shared" si="460"/>
        <v>0</v>
      </c>
      <c r="D1063" s="189" t="str">
        <f t="shared" si="460"/>
        <v>-</v>
      </c>
      <c r="E1063" s="38">
        <f t="shared" si="460"/>
        <v>0</v>
      </c>
      <c r="F1063" s="104">
        <f t="shared" si="455"/>
        <v>11.4034</v>
      </c>
      <c r="G1063" s="104">
        <f t="shared" si="459"/>
        <v>9.6702093829999995</v>
      </c>
      <c r="H1063" s="104">
        <f t="shared" si="451"/>
        <v>1.733190617</v>
      </c>
      <c r="I1063" s="38">
        <f>'F4.2'!W109</f>
        <v>0</v>
      </c>
      <c r="J1063" s="38">
        <f>'F4.2'!AV109</f>
        <v>0</v>
      </c>
      <c r="K1063" s="104"/>
      <c r="L1063" s="104"/>
      <c r="M1063" s="104">
        <f t="shared" si="452"/>
        <v>0</v>
      </c>
      <c r="N1063" s="197">
        <f t="shared" si="454"/>
        <v>1.733190617</v>
      </c>
    </row>
    <row r="1064" spans="1:16" ht="21" outlineLevel="1" x14ac:dyDescent="0.25">
      <c r="A1064" s="88">
        <f t="shared" si="460"/>
        <v>0</v>
      </c>
      <c r="B1064" s="118" t="str">
        <f t="shared" si="460"/>
        <v>B) DPR Schemes</v>
      </c>
      <c r="C1064" s="188">
        <f t="shared" si="460"/>
        <v>0</v>
      </c>
      <c r="D1064" s="189" t="str">
        <f t="shared" si="460"/>
        <v>-</v>
      </c>
      <c r="E1064" s="38">
        <f t="shared" si="460"/>
        <v>0</v>
      </c>
      <c r="F1064" s="104">
        <f t="shared" si="455"/>
        <v>0</v>
      </c>
      <c r="G1064" s="104">
        <f t="shared" si="459"/>
        <v>0</v>
      </c>
      <c r="H1064" s="104">
        <f t="shared" si="451"/>
        <v>0</v>
      </c>
      <c r="I1064" s="38">
        <f>'F4.2'!W110</f>
        <v>0</v>
      </c>
      <c r="J1064" s="38">
        <f>'F4.2'!AV110</f>
        <v>0</v>
      </c>
      <c r="K1064" s="104"/>
      <c r="L1064" s="104"/>
      <c r="M1064" s="104">
        <f t="shared" si="452"/>
        <v>0</v>
      </c>
      <c r="N1064" s="197">
        <f t="shared" si="454"/>
        <v>0</v>
      </c>
    </row>
    <row r="1065" spans="1:16" ht="15.75" outlineLevel="1" x14ac:dyDescent="0.25">
      <c r="A1065" s="89">
        <f t="shared" si="460"/>
        <v>0</v>
      </c>
      <c r="B1065" s="121" t="str">
        <f t="shared" si="460"/>
        <v>(i) Submitted to MERC</v>
      </c>
      <c r="C1065" s="188">
        <f t="shared" si="460"/>
        <v>0</v>
      </c>
      <c r="D1065" s="189" t="str">
        <f t="shared" si="460"/>
        <v>-</v>
      </c>
      <c r="E1065" s="38">
        <f t="shared" si="460"/>
        <v>0</v>
      </c>
      <c r="F1065" s="104">
        <f t="shared" si="455"/>
        <v>0</v>
      </c>
      <c r="G1065" s="104">
        <f t="shared" si="459"/>
        <v>0</v>
      </c>
      <c r="H1065" s="104">
        <f t="shared" si="451"/>
        <v>0</v>
      </c>
      <c r="I1065" s="38">
        <f>'F4.2'!W111</f>
        <v>0</v>
      </c>
      <c r="J1065" s="38">
        <f>'F4.2'!AV111</f>
        <v>0</v>
      </c>
      <c r="K1065" s="104"/>
      <c r="L1065" s="104"/>
      <c r="M1065" s="104">
        <f t="shared" si="452"/>
        <v>0</v>
      </c>
      <c r="N1065" s="197">
        <f t="shared" si="454"/>
        <v>0</v>
      </c>
    </row>
    <row r="1066" spans="1:16" ht="31.5" outlineLevel="1" x14ac:dyDescent="0.25">
      <c r="A1066" s="66">
        <f t="shared" si="460"/>
        <v>9</v>
      </c>
      <c r="B1066" s="134" t="str">
        <f t="shared" si="460"/>
        <v>Flue Gas Desulphurization FGD is for Unit 8, 9, 10 of 3x660MW Koradi TPS</v>
      </c>
      <c r="C1066" s="188" t="str">
        <f t="shared" si="460"/>
        <v>MERC/CAPEX/FY 2020-21/WFH/SBR/05</v>
      </c>
      <c r="D1066" s="189">
        <f t="shared" si="460"/>
        <v>43982</v>
      </c>
      <c r="E1066" s="38">
        <f t="shared" si="460"/>
        <v>940.00000000000011</v>
      </c>
      <c r="F1066" s="104">
        <f t="shared" si="455"/>
        <v>0</v>
      </c>
      <c r="G1066" s="104">
        <f t="shared" si="459"/>
        <v>0</v>
      </c>
      <c r="H1066" s="104">
        <f t="shared" si="451"/>
        <v>0</v>
      </c>
      <c r="I1066" s="38">
        <f>'F4.2'!W112</f>
        <v>0</v>
      </c>
      <c r="J1066" s="38">
        <f>'F4.2'!AV112</f>
        <v>0</v>
      </c>
      <c r="K1066" s="104"/>
      <c r="L1066" s="104"/>
      <c r="M1066" s="104">
        <f t="shared" si="452"/>
        <v>0</v>
      </c>
      <c r="N1066" s="197">
        <f t="shared" si="454"/>
        <v>0</v>
      </c>
      <c r="O1066" s="202">
        <f t="shared" ref="O1066:O1090" si="461">MAX(0,IF(M1066=0,0,IF(G1066+M1066&lt;E1066,M1066,E1066-G1066)))</f>
        <v>0</v>
      </c>
      <c r="P1066" s="203">
        <f t="shared" ref="P1066:P1090" si="462">M1066-O1066</f>
        <v>0</v>
      </c>
    </row>
    <row r="1067" spans="1:16" ht="31.5" outlineLevel="1" x14ac:dyDescent="0.25">
      <c r="A1067" s="98">
        <f t="shared" si="460"/>
        <v>9.1</v>
      </c>
      <c r="B1067" s="99" t="str">
        <f t="shared" si="460"/>
        <v>Flue Gas Desulphurization is for Unit 8, 9, 10 of 3x660MW Koradi TPS</v>
      </c>
      <c r="C1067" s="188" t="str">
        <f t="shared" si="460"/>
        <v>MERC/CAPEX/FY 2020-21/WFH/SBR/05</v>
      </c>
      <c r="D1067" s="189">
        <f t="shared" si="460"/>
        <v>43982</v>
      </c>
      <c r="E1067" s="38">
        <f t="shared" si="460"/>
        <v>847.78000000000009</v>
      </c>
      <c r="F1067" s="104">
        <f t="shared" si="455"/>
        <v>0</v>
      </c>
      <c r="G1067" s="104">
        <f t="shared" si="459"/>
        <v>0</v>
      </c>
      <c r="H1067" s="104">
        <f t="shared" si="451"/>
        <v>0</v>
      </c>
      <c r="I1067" s="38">
        <f>'F4.2'!W113</f>
        <v>233.42</v>
      </c>
      <c r="J1067" s="38">
        <f>'F4.2'!AV113</f>
        <v>233.42</v>
      </c>
      <c r="K1067" s="104"/>
      <c r="L1067" s="104"/>
      <c r="M1067" s="104">
        <f t="shared" ref="M1067" si="463">SUM(J1067:L1067)</f>
        <v>233.42</v>
      </c>
      <c r="N1067" s="197"/>
      <c r="O1067" s="202">
        <f t="shared" si="461"/>
        <v>233.42</v>
      </c>
      <c r="P1067" s="203">
        <f t="shared" si="462"/>
        <v>0</v>
      </c>
    </row>
    <row r="1068" spans="1:16" ht="30" outlineLevel="1" x14ac:dyDescent="0.25">
      <c r="A1068" s="98">
        <f t="shared" si="460"/>
        <v>0</v>
      </c>
      <c r="B1068" s="99" t="str">
        <f t="shared" si="460"/>
        <v>IDC</v>
      </c>
      <c r="C1068" s="188" t="str">
        <f t="shared" si="460"/>
        <v>MERC/CAPEX/FY 2020-21/WFH/SBR/05</v>
      </c>
      <c r="D1068" s="189">
        <f t="shared" si="460"/>
        <v>43982</v>
      </c>
      <c r="E1068" s="38">
        <f t="shared" si="460"/>
        <v>92.22</v>
      </c>
      <c r="F1068" s="104">
        <f t="shared" si="455"/>
        <v>0</v>
      </c>
      <c r="G1068" s="104">
        <f t="shared" si="459"/>
        <v>0</v>
      </c>
      <c r="H1068" s="104">
        <f t="shared" si="451"/>
        <v>0</v>
      </c>
      <c r="I1068" s="38">
        <f>'F4.2'!W114</f>
        <v>0</v>
      </c>
      <c r="J1068" s="38">
        <f>'F4.2'!AV114</f>
        <v>0</v>
      </c>
      <c r="K1068" s="104"/>
      <c r="L1068" s="104"/>
      <c r="M1068" s="104">
        <f t="shared" si="452"/>
        <v>0</v>
      </c>
      <c r="N1068" s="197">
        <f t="shared" si="454"/>
        <v>0</v>
      </c>
      <c r="O1068" s="202">
        <f t="shared" si="461"/>
        <v>0</v>
      </c>
      <c r="P1068" s="203">
        <f t="shared" si="462"/>
        <v>0</v>
      </c>
    </row>
    <row r="1069" spans="1:16" ht="31.5" outlineLevel="1" x14ac:dyDescent="0.25">
      <c r="A1069" s="66" t="str">
        <f t="shared" si="460"/>
        <v>HO DPR 13</v>
      </c>
      <c r="B1069" s="134" t="str">
        <f t="shared" si="460"/>
        <v>Construction of new admin building at Vidyut Bhavan, Katol Road, Nagpur</v>
      </c>
      <c r="C1069" s="188" t="str">
        <f t="shared" si="460"/>
        <v>MERC/Capex/2021-2022/MSPGCL/063</v>
      </c>
      <c r="D1069" s="189">
        <f t="shared" si="460"/>
        <v>44610</v>
      </c>
      <c r="E1069" s="38">
        <f t="shared" si="460"/>
        <v>57</v>
      </c>
      <c r="F1069" s="104">
        <f t="shared" si="455"/>
        <v>0</v>
      </c>
      <c r="G1069" s="104">
        <f t="shared" si="459"/>
        <v>0</v>
      </c>
      <c r="H1069" s="104">
        <f t="shared" si="451"/>
        <v>0</v>
      </c>
      <c r="I1069" s="38">
        <f>'F4.2'!W115</f>
        <v>0</v>
      </c>
      <c r="J1069" s="38">
        <f>'F4.2'!AV115</f>
        <v>0</v>
      </c>
      <c r="K1069" s="104"/>
      <c r="L1069" s="104"/>
      <c r="M1069" s="104">
        <f t="shared" si="452"/>
        <v>0</v>
      </c>
      <c r="N1069" s="197">
        <f t="shared" si="454"/>
        <v>0</v>
      </c>
      <c r="O1069" s="202">
        <f t="shared" si="461"/>
        <v>0</v>
      </c>
      <c r="P1069" s="203">
        <f t="shared" si="462"/>
        <v>0</v>
      </c>
    </row>
    <row r="1070" spans="1:16" ht="47.25" outlineLevel="1" x14ac:dyDescent="0.25">
      <c r="A1070" s="98" t="str">
        <f t="shared" si="460"/>
        <v>HO DPR 13.1</v>
      </c>
      <c r="B1070" s="99" t="str">
        <f t="shared" si="460"/>
        <v>Construction of new admin building at Vidyut Bhavan, Katol Road, Nagpur</v>
      </c>
      <c r="C1070" s="188">
        <f t="shared" si="460"/>
        <v>0</v>
      </c>
      <c r="D1070" s="189">
        <f t="shared" si="460"/>
        <v>44610</v>
      </c>
      <c r="E1070" s="38">
        <f t="shared" si="460"/>
        <v>54.24</v>
      </c>
      <c r="F1070" s="104">
        <f t="shared" si="455"/>
        <v>0</v>
      </c>
      <c r="G1070" s="104">
        <f t="shared" si="459"/>
        <v>0</v>
      </c>
      <c r="H1070" s="104">
        <f t="shared" si="451"/>
        <v>0</v>
      </c>
      <c r="I1070" s="38">
        <f>'F4.2'!W116</f>
        <v>0</v>
      </c>
      <c r="J1070" s="38">
        <f>'F4.2'!AV116</f>
        <v>0</v>
      </c>
      <c r="K1070" s="104"/>
      <c r="L1070" s="104"/>
      <c r="M1070" s="104">
        <f t="shared" si="452"/>
        <v>0</v>
      </c>
      <c r="N1070" s="197">
        <f t="shared" si="454"/>
        <v>0</v>
      </c>
      <c r="O1070" s="202">
        <f t="shared" si="461"/>
        <v>0</v>
      </c>
      <c r="P1070" s="203">
        <f t="shared" si="462"/>
        <v>0</v>
      </c>
    </row>
    <row r="1071" spans="1:16" ht="15.75" outlineLevel="1" x14ac:dyDescent="0.25">
      <c r="A1071" s="98">
        <f t="shared" si="460"/>
        <v>0</v>
      </c>
      <c r="B1071" s="99" t="str">
        <f t="shared" si="460"/>
        <v>IDC</v>
      </c>
      <c r="C1071" s="188">
        <f t="shared" si="460"/>
        <v>0</v>
      </c>
      <c r="D1071" s="189">
        <f t="shared" si="460"/>
        <v>44610</v>
      </c>
      <c r="E1071" s="38">
        <f t="shared" si="460"/>
        <v>2.76</v>
      </c>
      <c r="F1071" s="104">
        <f t="shared" si="455"/>
        <v>0</v>
      </c>
      <c r="G1071" s="104">
        <f t="shared" si="459"/>
        <v>0</v>
      </c>
      <c r="H1071" s="104">
        <f t="shared" si="451"/>
        <v>0</v>
      </c>
      <c r="I1071" s="38">
        <f>'F4.2'!W117</f>
        <v>0</v>
      </c>
      <c r="J1071" s="38">
        <f>'F4.2'!AV117</f>
        <v>0</v>
      </c>
      <c r="K1071" s="104"/>
      <c r="L1071" s="104"/>
      <c r="M1071" s="104">
        <f t="shared" si="452"/>
        <v>0</v>
      </c>
      <c r="N1071" s="197">
        <f t="shared" si="454"/>
        <v>0</v>
      </c>
      <c r="O1071" s="202">
        <f t="shared" si="461"/>
        <v>0</v>
      </c>
      <c r="P1071" s="203">
        <f t="shared" si="462"/>
        <v>0</v>
      </c>
    </row>
    <row r="1072" spans="1:16" ht="31.5" outlineLevel="1" x14ac:dyDescent="0.25">
      <c r="A1072" s="66">
        <f t="shared" ref="A1072:E1081" si="464">A595</f>
        <v>18</v>
      </c>
      <c r="B1072" s="134" t="str">
        <f t="shared" si="464"/>
        <v>Improvement in Regenerative Air Pre-heater Performance at Unit # 9 of 3x660 MW, Koradi TPS</v>
      </c>
      <c r="C1072" s="188" t="str">
        <f t="shared" si="464"/>
        <v>MERC/CAPEX/2022-2023/0469</v>
      </c>
      <c r="D1072" s="189">
        <f t="shared" si="464"/>
        <v>44840</v>
      </c>
      <c r="E1072" s="38">
        <f t="shared" si="464"/>
        <v>15.869</v>
      </c>
      <c r="F1072" s="104">
        <f t="shared" si="455"/>
        <v>0</v>
      </c>
      <c r="G1072" s="104">
        <f t="shared" si="459"/>
        <v>0</v>
      </c>
      <c r="H1072" s="104">
        <f t="shared" si="451"/>
        <v>0</v>
      </c>
      <c r="I1072" s="38">
        <f>'F4.2'!W118</f>
        <v>0</v>
      </c>
      <c r="J1072" s="38">
        <f>'F4.2'!AV118</f>
        <v>0</v>
      </c>
      <c r="K1072" s="104"/>
      <c r="L1072" s="104"/>
      <c r="M1072" s="104">
        <f t="shared" si="452"/>
        <v>0</v>
      </c>
      <c r="N1072" s="197">
        <f t="shared" si="454"/>
        <v>0</v>
      </c>
      <c r="O1072" s="202">
        <f t="shared" si="461"/>
        <v>0</v>
      </c>
      <c r="P1072" s="203">
        <f t="shared" si="462"/>
        <v>0</v>
      </c>
    </row>
    <row r="1073" spans="1:16" ht="31.5" outlineLevel="1" x14ac:dyDescent="0.25">
      <c r="A1073" s="98">
        <f t="shared" si="464"/>
        <v>18.100000000000001</v>
      </c>
      <c r="B1073" s="99" t="str">
        <f t="shared" si="464"/>
        <v>Procurement of heating elements for RAPH installed in Unit 9 (660MW) at KTPS Koradi THROUGH LIMITED TENDER</v>
      </c>
      <c r="C1073" s="188" t="str">
        <f t="shared" si="464"/>
        <v>MERC/CAPEX/2022-2023/0469</v>
      </c>
      <c r="D1073" s="189">
        <f t="shared" si="464"/>
        <v>44840</v>
      </c>
      <c r="E1073" s="38">
        <f t="shared" si="464"/>
        <v>15.33</v>
      </c>
      <c r="F1073" s="104">
        <f t="shared" si="455"/>
        <v>11.8</v>
      </c>
      <c r="G1073" s="104">
        <f t="shared" si="459"/>
        <v>11.8</v>
      </c>
      <c r="H1073" s="104">
        <f t="shared" si="451"/>
        <v>0</v>
      </c>
      <c r="I1073" s="38">
        <f>'F4.2'!W119</f>
        <v>0</v>
      </c>
      <c r="J1073" s="38">
        <f>'F4.2'!AV119</f>
        <v>0</v>
      </c>
      <c r="K1073" s="104"/>
      <c r="L1073" s="104"/>
      <c r="M1073" s="104">
        <f t="shared" si="452"/>
        <v>0</v>
      </c>
      <c r="N1073" s="197">
        <f t="shared" si="454"/>
        <v>0</v>
      </c>
      <c r="O1073" s="202">
        <f t="shared" si="461"/>
        <v>0</v>
      </c>
      <c r="P1073" s="203">
        <f t="shared" si="462"/>
        <v>0</v>
      </c>
    </row>
    <row r="1074" spans="1:16" ht="31.5" outlineLevel="1" x14ac:dyDescent="0.25">
      <c r="A1074" s="98">
        <f t="shared" si="464"/>
        <v>18.2</v>
      </c>
      <c r="B1074" s="99" t="str">
        <f t="shared" si="464"/>
        <v xml:space="preserve">Replacement of heating elements for RAPH installed in Unit 9 (660MW) at KTPS Koradi </v>
      </c>
      <c r="C1074" s="188" t="str">
        <f t="shared" si="464"/>
        <v>MERC/CAPEX/2022-2023/0469</v>
      </c>
      <c r="D1074" s="189">
        <f t="shared" si="464"/>
        <v>44840</v>
      </c>
      <c r="E1074" s="38">
        <f t="shared" si="464"/>
        <v>0.34899999999999998</v>
      </c>
      <c r="F1074" s="104">
        <f t="shared" si="455"/>
        <v>0.37</v>
      </c>
      <c r="G1074" s="104">
        <f t="shared" si="459"/>
        <v>0.37</v>
      </c>
      <c r="H1074" s="104">
        <f t="shared" si="451"/>
        <v>0</v>
      </c>
      <c r="I1074" s="38">
        <f>'F4.2'!W120</f>
        <v>0</v>
      </c>
      <c r="J1074" s="38">
        <f>'F4.2'!AV120</f>
        <v>0</v>
      </c>
      <c r="K1074" s="104"/>
      <c r="L1074" s="104"/>
      <c r="M1074" s="104">
        <f t="shared" si="452"/>
        <v>0</v>
      </c>
      <c r="N1074" s="197">
        <f t="shared" si="454"/>
        <v>0</v>
      </c>
      <c r="O1074" s="202">
        <f t="shared" si="461"/>
        <v>0</v>
      </c>
      <c r="P1074" s="203">
        <f t="shared" si="462"/>
        <v>0</v>
      </c>
    </row>
    <row r="1075" spans="1:16" ht="15.75" outlineLevel="1" x14ac:dyDescent="0.25">
      <c r="A1075" s="98">
        <f t="shared" si="464"/>
        <v>0</v>
      </c>
      <c r="B1075" s="99" t="str">
        <f t="shared" si="464"/>
        <v>IDC</v>
      </c>
      <c r="C1075" s="188" t="str">
        <f t="shared" si="464"/>
        <v>MERC/CAPEX/2022-2023/0469</v>
      </c>
      <c r="D1075" s="189">
        <f t="shared" si="464"/>
        <v>44840</v>
      </c>
      <c r="E1075" s="38">
        <f t="shared" si="464"/>
        <v>0.19</v>
      </c>
      <c r="F1075" s="104">
        <f t="shared" si="455"/>
        <v>0</v>
      </c>
      <c r="G1075" s="104">
        <f t="shared" si="459"/>
        <v>0</v>
      </c>
      <c r="H1075" s="104">
        <f t="shared" si="451"/>
        <v>0</v>
      </c>
      <c r="I1075" s="38">
        <f>'F4.2'!W121</f>
        <v>0</v>
      </c>
      <c r="J1075" s="38">
        <f>'F4.2'!AV121</f>
        <v>0</v>
      </c>
      <c r="K1075" s="104"/>
      <c r="L1075" s="104"/>
      <c r="M1075" s="104">
        <f t="shared" si="452"/>
        <v>0</v>
      </c>
      <c r="N1075" s="197">
        <f t="shared" si="454"/>
        <v>0</v>
      </c>
      <c r="O1075" s="202">
        <f t="shared" si="461"/>
        <v>0</v>
      </c>
      <c r="P1075" s="203">
        <f t="shared" si="462"/>
        <v>0</v>
      </c>
    </row>
    <row r="1076" spans="1:16" ht="47.25" outlineLevel="1" x14ac:dyDescent="0.25">
      <c r="A1076" s="174">
        <f t="shared" si="464"/>
        <v>19</v>
      </c>
      <c r="B1076" s="175" t="str">
        <f t="shared" si="464"/>
        <v>CHP Improvement (7 Nos) Schemes &amp; Procurement of Bulldozers, Wheel Loaders and Hydraulic Cranes at CHP 3X660MW, KTPS, Koradi</v>
      </c>
      <c r="C1076" s="188" t="str">
        <f t="shared" si="464"/>
        <v>MERC/CAPEX/MSPGCL/2024-25/0252</v>
      </c>
      <c r="D1076" s="189">
        <f t="shared" si="464"/>
        <v>45400</v>
      </c>
      <c r="E1076" s="38">
        <f t="shared" si="464"/>
        <v>38.869999999999997</v>
      </c>
      <c r="F1076" s="104">
        <f t="shared" si="455"/>
        <v>0</v>
      </c>
      <c r="G1076" s="104">
        <f t="shared" si="459"/>
        <v>0</v>
      </c>
      <c r="H1076" s="104">
        <f t="shared" si="451"/>
        <v>0</v>
      </c>
      <c r="I1076" s="38">
        <f>'F4.2'!W122</f>
        <v>0</v>
      </c>
      <c r="J1076" s="38">
        <f>'F4.2'!AV122</f>
        <v>0</v>
      </c>
      <c r="K1076" s="104"/>
      <c r="L1076" s="104"/>
      <c r="M1076" s="104">
        <f t="shared" si="452"/>
        <v>0</v>
      </c>
      <c r="N1076" s="197">
        <f t="shared" si="454"/>
        <v>0</v>
      </c>
      <c r="O1076" s="202">
        <f t="shared" si="461"/>
        <v>0</v>
      </c>
      <c r="P1076" s="203">
        <f t="shared" si="462"/>
        <v>0</v>
      </c>
    </row>
    <row r="1077" spans="1:16" ht="31.5" outlineLevel="1" x14ac:dyDescent="0.25">
      <c r="A1077" s="98">
        <f t="shared" si="464"/>
        <v>19.100000000000001</v>
      </c>
      <c r="B1077" s="182" t="str">
        <f t="shared" si="464"/>
        <v xml:space="preserve">Sch-1: Revamping of Apron Feeder in CHP at 3X660MW, KTPS, Koradi. </v>
      </c>
      <c r="C1077" s="188" t="str">
        <f t="shared" si="464"/>
        <v>MERC/CAPEX/MSPGCL/2024-25/0252</v>
      </c>
      <c r="D1077" s="189">
        <f t="shared" si="464"/>
        <v>45400</v>
      </c>
      <c r="E1077" s="38">
        <f t="shared" si="464"/>
        <v>4.68</v>
      </c>
      <c r="F1077" s="104">
        <f t="shared" si="455"/>
        <v>0</v>
      </c>
      <c r="G1077" s="104">
        <f t="shared" si="459"/>
        <v>0</v>
      </c>
      <c r="H1077" s="104">
        <f t="shared" si="451"/>
        <v>0</v>
      </c>
      <c r="I1077" s="38">
        <f>'F4.2'!W123</f>
        <v>4.68</v>
      </c>
      <c r="J1077" s="38">
        <f>'F4.2'!AV123</f>
        <v>4.68</v>
      </c>
      <c r="K1077" s="104"/>
      <c r="L1077" s="104"/>
      <c r="M1077" s="104">
        <f t="shared" si="452"/>
        <v>4.68</v>
      </c>
      <c r="N1077" s="197">
        <f t="shared" si="454"/>
        <v>0</v>
      </c>
      <c r="O1077" s="202">
        <f t="shared" si="461"/>
        <v>4.68</v>
      </c>
      <c r="P1077" s="203">
        <f t="shared" si="462"/>
        <v>0</v>
      </c>
    </row>
    <row r="1078" spans="1:16" ht="31.5" outlineLevel="1" x14ac:dyDescent="0.25">
      <c r="A1078" s="98">
        <f t="shared" si="464"/>
        <v>19.2</v>
      </c>
      <c r="B1078" s="182" t="str">
        <f t="shared" si="464"/>
        <v>Sch-2: Procurement of Hydraulic motors and pumps in CHP at 3X660 MW, KTPS, Koradi</v>
      </c>
      <c r="C1078" s="188" t="str">
        <f t="shared" si="464"/>
        <v>MERC/CAPEX/MSPGCL/2024-25/0252</v>
      </c>
      <c r="D1078" s="189">
        <f t="shared" si="464"/>
        <v>45400</v>
      </c>
      <c r="E1078" s="38">
        <f t="shared" si="464"/>
        <v>4.4400000000000004</v>
      </c>
      <c r="F1078" s="104">
        <f t="shared" si="455"/>
        <v>0</v>
      </c>
      <c r="G1078" s="104">
        <f t="shared" si="459"/>
        <v>0</v>
      </c>
      <c r="H1078" s="104">
        <f t="shared" si="451"/>
        <v>0</v>
      </c>
      <c r="I1078" s="38">
        <f>'F4.2'!W124</f>
        <v>4.4400000000000004</v>
      </c>
      <c r="J1078" s="38">
        <f>'F4.2'!AV124</f>
        <v>4.4400000000000004</v>
      </c>
      <c r="K1078" s="104"/>
      <c r="L1078" s="104"/>
      <c r="M1078" s="104">
        <f t="shared" si="452"/>
        <v>4.4400000000000004</v>
      </c>
      <c r="N1078" s="197">
        <f t="shared" si="454"/>
        <v>0</v>
      </c>
      <c r="O1078" s="202">
        <f t="shared" si="461"/>
        <v>4.4400000000000004</v>
      </c>
      <c r="P1078" s="203">
        <f t="shared" si="462"/>
        <v>0</v>
      </c>
    </row>
    <row r="1079" spans="1:16" ht="31.5" outlineLevel="1" x14ac:dyDescent="0.25">
      <c r="A1079" s="98">
        <f t="shared" si="464"/>
        <v>19.3</v>
      </c>
      <c r="B1079" s="182" t="str">
        <f t="shared" si="464"/>
        <v>Sch-3: Capacity enhancement of Hydraulic motor of Apron Feeder in CHP, 3X660 MW, KTPS, Koradi</v>
      </c>
      <c r="C1079" s="188" t="str">
        <f t="shared" si="464"/>
        <v>MERC/CAPEX/MSPGCL/2024-25/0252</v>
      </c>
      <c r="D1079" s="189">
        <f t="shared" si="464"/>
        <v>45400</v>
      </c>
      <c r="E1079" s="38">
        <f t="shared" si="464"/>
        <v>2.0099999999999998</v>
      </c>
      <c r="F1079" s="104">
        <f t="shared" si="455"/>
        <v>0</v>
      </c>
      <c r="G1079" s="104">
        <f t="shared" si="459"/>
        <v>0</v>
      </c>
      <c r="H1079" s="104">
        <f t="shared" si="451"/>
        <v>0</v>
      </c>
      <c r="I1079" s="38">
        <f>'F4.2'!W125</f>
        <v>2.0099999999999998</v>
      </c>
      <c r="J1079" s="38">
        <f>'F4.2'!AV125</f>
        <v>2.0099999999999998</v>
      </c>
      <c r="K1079" s="104"/>
      <c r="L1079" s="104"/>
      <c r="M1079" s="104">
        <f t="shared" si="452"/>
        <v>2.0099999999999998</v>
      </c>
      <c r="N1079" s="197">
        <f t="shared" si="454"/>
        <v>0</v>
      </c>
      <c r="O1079" s="202">
        <f t="shared" si="461"/>
        <v>2.0099999999999998</v>
      </c>
      <c r="P1079" s="203">
        <f t="shared" si="462"/>
        <v>0</v>
      </c>
    </row>
    <row r="1080" spans="1:16" ht="31.5" outlineLevel="1" x14ac:dyDescent="0.25">
      <c r="A1080" s="98">
        <f t="shared" si="464"/>
        <v>19.399999999999999</v>
      </c>
      <c r="B1080" s="182" t="str">
        <f t="shared" si="464"/>
        <v>Sch-4: Modification, supply and replacement of Transfer chutes in CHP 3x660MW KTPS, Koradi.</v>
      </c>
      <c r="C1080" s="188" t="str">
        <f t="shared" si="464"/>
        <v>MERC/CAPEX/MSPGCL/2024-25/0252</v>
      </c>
      <c r="D1080" s="189">
        <f t="shared" si="464"/>
        <v>45400</v>
      </c>
      <c r="E1080" s="38">
        <f t="shared" si="464"/>
        <v>4.3899999999999997</v>
      </c>
      <c r="F1080" s="104">
        <f t="shared" si="455"/>
        <v>0</v>
      </c>
      <c r="G1080" s="104">
        <f t="shared" si="459"/>
        <v>0</v>
      </c>
      <c r="H1080" s="104">
        <f t="shared" si="451"/>
        <v>0</v>
      </c>
      <c r="I1080" s="38">
        <f>'F4.2'!W126</f>
        <v>4.3899999999999997</v>
      </c>
      <c r="J1080" s="38">
        <f>'F4.2'!AV126</f>
        <v>4.3899999999999997</v>
      </c>
      <c r="K1080" s="104"/>
      <c r="L1080" s="104"/>
      <c r="M1080" s="104">
        <f t="shared" si="452"/>
        <v>4.3899999999999997</v>
      </c>
      <c r="N1080" s="197">
        <f t="shared" si="454"/>
        <v>0</v>
      </c>
      <c r="O1080" s="202">
        <f t="shared" si="461"/>
        <v>4.3899999999999997</v>
      </c>
      <c r="P1080" s="203">
        <f t="shared" si="462"/>
        <v>0</v>
      </c>
    </row>
    <row r="1081" spans="1:16" ht="47.25" outlineLevel="1" x14ac:dyDescent="0.25">
      <c r="A1081" s="98">
        <f t="shared" si="464"/>
        <v>19.5</v>
      </c>
      <c r="B1081" s="182" t="str">
        <f t="shared" si="464"/>
        <v>Sch-5: Design, supply, installation &amp; commissioning of High performance IGUS energy chain system with chain flex cable for Tripper trolleys at CHP at 3x660 MW, KTPS, Koradi.</v>
      </c>
      <c r="C1081" s="188" t="str">
        <f t="shared" si="464"/>
        <v>MERC/CAPEX/MSPGCL/2024-25/0252</v>
      </c>
      <c r="D1081" s="189">
        <f t="shared" si="464"/>
        <v>45400</v>
      </c>
      <c r="E1081" s="38">
        <f t="shared" si="464"/>
        <v>4.37</v>
      </c>
      <c r="F1081" s="104">
        <f t="shared" si="455"/>
        <v>0</v>
      </c>
      <c r="G1081" s="104">
        <f t="shared" si="459"/>
        <v>0</v>
      </c>
      <c r="H1081" s="104">
        <f t="shared" si="451"/>
        <v>0</v>
      </c>
      <c r="I1081" s="38">
        <f>'F4.2'!W127</f>
        <v>4.37</v>
      </c>
      <c r="J1081" s="38">
        <f>'F4.2'!AV127</f>
        <v>4.37</v>
      </c>
      <c r="K1081" s="104"/>
      <c r="L1081" s="104"/>
      <c r="M1081" s="104">
        <f t="shared" si="452"/>
        <v>4.37</v>
      </c>
      <c r="N1081" s="197">
        <f t="shared" si="454"/>
        <v>0</v>
      </c>
      <c r="O1081" s="202">
        <f t="shared" si="461"/>
        <v>4.37</v>
      </c>
      <c r="P1081" s="203">
        <f t="shared" si="462"/>
        <v>0</v>
      </c>
    </row>
    <row r="1082" spans="1:16" ht="31.5" outlineLevel="1" x14ac:dyDescent="0.25">
      <c r="A1082" s="98">
        <f t="shared" ref="A1082:E1091" si="465">A605</f>
        <v>19.600000000000001</v>
      </c>
      <c r="B1082" s="182" t="str">
        <f t="shared" si="465"/>
        <v>Sch-6: Procurement of B3-630 gear box for BCN 6 A/B in CHP at 3x660 MW, KTPS, Koradi.</v>
      </c>
      <c r="C1082" s="188" t="str">
        <f t="shared" si="465"/>
        <v>MERC/CAPEX/MSPGCL/2024-25/0252</v>
      </c>
      <c r="D1082" s="189">
        <f t="shared" si="465"/>
        <v>45400</v>
      </c>
      <c r="E1082" s="38">
        <f t="shared" si="465"/>
        <v>0.56999999999999995</v>
      </c>
      <c r="F1082" s="104">
        <f t="shared" si="455"/>
        <v>0</v>
      </c>
      <c r="G1082" s="104">
        <f t="shared" si="459"/>
        <v>0</v>
      </c>
      <c r="H1082" s="104">
        <f t="shared" si="451"/>
        <v>0</v>
      </c>
      <c r="I1082" s="38">
        <f>'F4.2'!W128</f>
        <v>0.56999999999999995</v>
      </c>
      <c r="J1082" s="38">
        <f>'F4.2'!AV128</f>
        <v>0.56999999999999995</v>
      </c>
      <c r="K1082" s="104"/>
      <c r="L1082" s="104"/>
      <c r="M1082" s="104">
        <f t="shared" si="452"/>
        <v>0.56999999999999995</v>
      </c>
      <c r="N1082" s="197">
        <f t="shared" si="454"/>
        <v>0</v>
      </c>
      <c r="O1082" s="202">
        <f t="shared" si="461"/>
        <v>0.56999999999999995</v>
      </c>
      <c r="P1082" s="203">
        <f t="shared" si="462"/>
        <v>0</v>
      </c>
    </row>
    <row r="1083" spans="1:16" ht="31.5" outlineLevel="1" x14ac:dyDescent="0.25">
      <c r="A1083" s="98">
        <f t="shared" si="465"/>
        <v>19.7</v>
      </c>
      <c r="B1083" s="182" t="str">
        <f t="shared" si="465"/>
        <v>Sch-7: Supply and installation of Belt tear detector system for conveyor belt in CHP 3x660 MW, KTPS, Koradi.</v>
      </c>
      <c r="C1083" s="188" t="str">
        <f t="shared" si="465"/>
        <v>MERC/CAPEX/MSPGCL/2024-25/0252</v>
      </c>
      <c r="D1083" s="189">
        <f t="shared" si="465"/>
        <v>45400</v>
      </c>
      <c r="E1083" s="38">
        <f t="shared" si="465"/>
        <v>1.18</v>
      </c>
      <c r="F1083" s="104">
        <f t="shared" si="455"/>
        <v>0</v>
      </c>
      <c r="G1083" s="104">
        <f t="shared" si="459"/>
        <v>0</v>
      </c>
      <c r="H1083" s="104">
        <f t="shared" si="451"/>
        <v>0</v>
      </c>
      <c r="I1083" s="38">
        <f>'F4.2'!W129</f>
        <v>1.18</v>
      </c>
      <c r="J1083" s="38">
        <f>'F4.2'!AV129</f>
        <v>1.18</v>
      </c>
      <c r="K1083" s="104"/>
      <c r="L1083" s="104"/>
      <c r="M1083" s="104">
        <f t="shared" si="452"/>
        <v>1.18</v>
      </c>
      <c r="N1083" s="197">
        <f t="shared" si="454"/>
        <v>0</v>
      </c>
      <c r="O1083" s="202">
        <f t="shared" si="461"/>
        <v>1.18</v>
      </c>
      <c r="P1083" s="203">
        <f t="shared" si="462"/>
        <v>0</v>
      </c>
    </row>
    <row r="1084" spans="1:16" ht="31.5" outlineLevel="1" x14ac:dyDescent="0.25">
      <c r="A1084" s="98">
        <f t="shared" si="465"/>
        <v>19.8</v>
      </c>
      <c r="B1084" s="182" t="str">
        <f t="shared" si="465"/>
        <v>Sch-8: Procurement of 5 Nos of Bulldozers BD 155 at CHP 3X660 MW Koradi Thermal Power station.</v>
      </c>
      <c r="C1084" s="188" t="str">
        <f t="shared" si="465"/>
        <v>MERC/CAPEX/MSPGCL/2024-25/0252</v>
      </c>
      <c r="D1084" s="189">
        <f t="shared" si="465"/>
        <v>45400</v>
      </c>
      <c r="E1084" s="38">
        <f t="shared" si="465"/>
        <v>12.83</v>
      </c>
      <c r="F1084" s="104">
        <f t="shared" si="455"/>
        <v>0</v>
      </c>
      <c r="G1084" s="104">
        <f t="shared" si="459"/>
        <v>0</v>
      </c>
      <c r="H1084" s="104">
        <f t="shared" si="451"/>
        <v>0</v>
      </c>
      <c r="I1084" s="38">
        <f>'F4.2'!W130</f>
        <v>12.83</v>
      </c>
      <c r="J1084" s="38">
        <f>'F4.2'!AV130</f>
        <v>12.83</v>
      </c>
      <c r="K1084" s="104"/>
      <c r="L1084" s="104"/>
      <c r="M1084" s="104">
        <f t="shared" si="452"/>
        <v>12.83</v>
      </c>
      <c r="N1084" s="197">
        <f t="shared" si="454"/>
        <v>0</v>
      </c>
      <c r="O1084" s="202">
        <f t="shared" si="461"/>
        <v>12.83</v>
      </c>
      <c r="P1084" s="203">
        <f t="shared" si="462"/>
        <v>0</v>
      </c>
    </row>
    <row r="1085" spans="1:16" ht="31.5" outlineLevel="1" x14ac:dyDescent="0.25">
      <c r="A1085" s="98">
        <f t="shared" si="465"/>
        <v>19.899999999999999</v>
      </c>
      <c r="B1085" s="182" t="str">
        <f t="shared" si="465"/>
        <v>Sch-9:-  Procurement of 02 nos. of Wheel loaders at CHP 3X660 MW, KTPS, Koradi.</v>
      </c>
      <c r="C1085" s="188" t="str">
        <f t="shared" si="465"/>
        <v>MERC/CAPEX/MSPGCL/2024-25/0252</v>
      </c>
      <c r="D1085" s="189">
        <f t="shared" si="465"/>
        <v>45400</v>
      </c>
      <c r="E1085" s="38">
        <f t="shared" si="465"/>
        <v>3.07</v>
      </c>
      <c r="F1085" s="104">
        <f t="shared" si="455"/>
        <v>0</v>
      </c>
      <c r="G1085" s="104">
        <f t="shared" si="459"/>
        <v>0</v>
      </c>
      <c r="H1085" s="104">
        <f t="shared" si="451"/>
        <v>0</v>
      </c>
      <c r="I1085" s="38">
        <f>'F4.2'!W131</f>
        <v>3.07</v>
      </c>
      <c r="J1085" s="38">
        <f>'F4.2'!AV131</f>
        <v>3.07</v>
      </c>
      <c r="K1085" s="104"/>
      <c r="L1085" s="104"/>
      <c r="M1085" s="104">
        <f t="shared" si="452"/>
        <v>3.07</v>
      </c>
      <c r="N1085" s="197">
        <f t="shared" si="454"/>
        <v>0</v>
      </c>
      <c r="O1085" s="202">
        <f t="shared" si="461"/>
        <v>3.07</v>
      </c>
      <c r="P1085" s="203">
        <f t="shared" si="462"/>
        <v>0</v>
      </c>
    </row>
    <row r="1086" spans="1:16" ht="31.5" outlineLevel="1" x14ac:dyDescent="0.25">
      <c r="A1086" s="206">
        <f t="shared" si="465"/>
        <v>19.100000000000001</v>
      </c>
      <c r="B1086" s="182" t="str">
        <f t="shared" si="465"/>
        <v>Sch-10:-  Procurement of 15 Ton &amp; 20 Ton capacity hydraulic Cranes at CHP 3X660 MW, KTPS, Koradi.</v>
      </c>
      <c r="C1086" s="188" t="str">
        <f t="shared" si="465"/>
        <v>MERC/CAPEX/MSPGCL/2024-25/0252</v>
      </c>
      <c r="D1086" s="189">
        <f t="shared" si="465"/>
        <v>45400</v>
      </c>
      <c r="E1086" s="38">
        <f t="shared" si="465"/>
        <v>0.69</v>
      </c>
      <c r="F1086" s="104">
        <f t="shared" si="455"/>
        <v>0</v>
      </c>
      <c r="G1086" s="104">
        <f t="shared" si="459"/>
        <v>0</v>
      </c>
      <c r="H1086" s="104">
        <f t="shared" si="451"/>
        <v>0</v>
      </c>
      <c r="I1086" s="38">
        <f>'F4.2'!W132</f>
        <v>0.69</v>
      </c>
      <c r="J1086" s="38">
        <f>'F4.2'!AV132</f>
        <v>0.69</v>
      </c>
      <c r="K1086" s="104"/>
      <c r="L1086" s="104"/>
      <c r="M1086" s="104">
        <f t="shared" si="452"/>
        <v>0.69</v>
      </c>
      <c r="N1086" s="197">
        <f t="shared" si="454"/>
        <v>0</v>
      </c>
      <c r="O1086" s="202">
        <f t="shared" si="461"/>
        <v>0.69</v>
      </c>
      <c r="P1086" s="203">
        <f t="shared" si="462"/>
        <v>0</v>
      </c>
    </row>
    <row r="1087" spans="1:16" ht="30" outlineLevel="1" x14ac:dyDescent="0.25">
      <c r="A1087" s="98">
        <f t="shared" si="465"/>
        <v>0</v>
      </c>
      <c r="B1087" s="182" t="str">
        <f t="shared" si="465"/>
        <v>IDC</v>
      </c>
      <c r="C1087" s="188" t="str">
        <f t="shared" si="465"/>
        <v>MERC/CAPEX/MSPGCL/2024-25/0252</v>
      </c>
      <c r="D1087" s="189">
        <f t="shared" si="465"/>
        <v>45400</v>
      </c>
      <c r="E1087" s="38">
        <f t="shared" si="465"/>
        <v>0.64</v>
      </c>
      <c r="F1087" s="104">
        <f t="shared" si="455"/>
        <v>0</v>
      </c>
      <c r="G1087" s="104">
        <f t="shared" si="459"/>
        <v>0</v>
      </c>
      <c r="H1087" s="104">
        <f t="shared" si="451"/>
        <v>0</v>
      </c>
      <c r="I1087" s="38">
        <f>'F4.2'!W133</f>
        <v>0</v>
      </c>
      <c r="J1087" s="38">
        <f>'F4.2'!AV133</f>
        <v>0</v>
      </c>
      <c r="K1087" s="104"/>
      <c r="L1087" s="104"/>
      <c r="M1087" s="104">
        <f t="shared" si="452"/>
        <v>0</v>
      </c>
      <c r="N1087" s="197">
        <f t="shared" si="454"/>
        <v>0</v>
      </c>
      <c r="O1087" s="202">
        <f t="shared" si="461"/>
        <v>0</v>
      </c>
      <c r="P1087" s="203">
        <f t="shared" si="462"/>
        <v>0</v>
      </c>
    </row>
    <row r="1088" spans="1:16" ht="31.5" outlineLevel="1" x14ac:dyDescent="0.25">
      <c r="A1088" s="174">
        <f t="shared" si="465"/>
        <v>20</v>
      </c>
      <c r="B1088" s="175" t="str">
        <f t="shared" si="465"/>
        <v>Construction of bridge cum bandhara across Pond No. 3 and allied works at Pond No. 3 at Koradi TPS</v>
      </c>
      <c r="C1088" s="188" t="str">
        <f t="shared" si="465"/>
        <v>MERC/CAPEX/2024-25/MSPGCL/0250</v>
      </c>
      <c r="D1088" s="189">
        <f t="shared" si="465"/>
        <v>45400</v>
      </c>
      <c r="E1088" s="38">
        <f t="shared" si="465"/>
        <v>33.116000000000007</v>
      </c>
      <c r="F1088" s="104">
        <f t="shared" si="455"/>
        <v>0</v>
      </c>
      <c r="G1088" s="104">
        <f t="shared" si="459"/>
        <v>0</v>
      </c>
      <c r="H1088" s="104">
        <f t="shared" si="451"/>
        <v>0</v>
      </c>
      <c r="I1088" s="38">
        <f>'F4.2'!W134</f>
        <v>0</v>
      </c>
      <c r="J1088" s="38">
        <f>'F4.2'!AV134</f>
        <v>0</v>
      </c>
      <c r="K1088" s="104"/>
      <c r="L1088" s="104"/>
      <c r="M1088" s="104">
        <f t="shared" si="452"/>
        <v>0</v>
      </c>
      <c r="N1088" s="197">
        <f t="shared" si="454"/>
        <v>0</v>
      </c>
      <c r="O1088" s="202">
        <f t="shared" si="461"/>
        <v>0</v>
      </c>
      <c r="P1088" s="203">
        <f t="shared" si="462"/>
        <v>0</v>
      </c>
    </row>
    <row r="1089" spans="1:16" ht="31.5" outlineLevel="1" x14ac:dyDescent="0.25">
      <c r="A1089" s="98">
        <f t="shared" si="465"/>
        <v>20.100000000000001</v>
      </c>
      <c r="B1089" s="129" t="str">
        <f t="shared" si="465"/>
        <v>Construction of cement concrete bridge cum bandhara alongwith gated arrangement.</v>
      </c>
      <c r="C1089" s="188" t="str">
        <f t="shared" si="465"/>
        <v>MERC/CAPEX/2024-25/MSPGCL/0250</v>
      </c>
      <c r="D1089" s="189">
        <f t="shared" si="465"/>
        <v>45400</v>
      </c>
      <c r="E1089" s="38">
        <f t="shared" si="465"/>
        <v>14.75</v>
      </c>
      <c r="F1089" s="104">
        <f t="shared" si="455"/>
        <v>0</v>
      </c>
      <c r="G1089" s="104">
        <f t="shared" si="459"/>
        <v>0</v>
      </c>
      <c r="H1089" s="104">
        <f t="shared" si="451"/>
        <v>0</v>
      </c>
      <c r="I1089" s="38">
        <f>'F4.2'!W135</f>
        <v>5</v>
      </c>
      <c r="J1089" s="38">
        <f>'F4.2'!AV135</f>
        <v>5</v>
      </c>
      <c r="K1089" s="104"/>
      <c r="L1089" s="104"/>
      <c r="M1089" s="104">
        <f t="shared" si="452"/>
        <v>5</v>
      </c>
      <c r="N1089" s="197">
        <f t="shared" si="454"/>
        <v>0</v>
      </c>
      <c r="O1089" s="202">
        <f t="shared" si="461"/>
        <v>5</v>
      </c>
      <c r="P1089" s="203">
        <f t="shared" si="462"/>
        <v>0</v>
      </c>
    </row>
    <row r="1090" spans="1:16" ht="47.25" outlineLevel="1" x14ac:dyDescent="0.25">
      <c r="A1090" s="98">
        <f t="shared" si="465"/>
        <v>20.2</v>
      </c>
      <c r="B1090" s="129" t="str">
        <f t="shared" si="465"/>
        <v>Construction of earthen embankment connecting bridge cum bandhara on both side of embankment by excavating soil / typha / silt from Pond No.3 &amp; tree plantation.</v>
      </c>
      <c r="C1090" s="188" t="str">
        <f t="shared" si="465"/>
        <v>MERC/CAPEX/2024-25/MSPGCL/0250</v>
      </c>
      <c r="D1090" s="189">
        <f t="shared" si="465"/>
        <v>45400</v>
      </c>
      <c r="E1090" s="38">
        <f t="shared" si="465"/>
        <v>14.325200000000001</v>
      </c>
      <c r="F1090" s="104">
        <f t="shared" si="455"/>
        <v>0</v>
      </c>
      <c r="G1090" s="104">
        <f t="shared" si="459"/>
        <v>0</v>
      </c>
      <c r="H1090" s="104">
        <f t="shared" ref="H1090:H1153" si="466">F1090-G1090</f>
        <v>0</v>
      </c>
      <c r="I1090" s="38">
        <f>'F4.2'!W136</f>
        <v>5</v>
      </c>
      <c r="J1090" s="38">
        <f>'F4.2'!AV136</f>
        <v>5</v>
      </c>
      <c r="K1090" s="104"/>
      <c r="L1090" s="104"/>
      <c r="M1090" s="104">
        <f t="shared" ref="M1090" si="467">SUM(J1090:L1090)</f>
        <v>5</v>
      </c>
      <c r="N1090" s="197">
        <f t="shared" si="454"/>
        <v>0</v>
      </c>
      <c r="O1090" s="202">
        <f t="shared" si="461"/>
        <v>5</v>
      </c>
      <c r="P1090" s="203">
        <f t="shared" si="462"/>
        <v>0</v>
      </c>
    </row>
    <row r="1091" spans="1:16" ht="47.25" outlineLevel="1" x14ac:dyDescent="0.25">
      <c r="A1091" s="98">
        <f t="shared" si="465"/>
        <v>20.3</v>
      </c>
      <c r="B1091" s="129" t="str">
        <f t="shared" si="465"/>
        <v>Providing structural steel pathway on the existing waste weir (west side of the Pond No.3) and roads connecting to bridge behind Pond No.3 and bridge cum bandhara.</v>
      </c>
      <c r="C1091" s="188" t="str">
        <f t="shared" si="465"/>
        <v>MERC/CAPEX/2024-25/MSPGCL/0250</v>
      </c>
      <c r="D1091" s="189">
        <f t="shared" si="465"/>
        <v>45400</v>
      </c>
      <c r="E1091" s="38">
        <f t="shared" si="465"/>
        <v>2.4308000000000001</v>
      </c>
      <c r="F1091" s="104">
        <f t="shared" si="455"/>
        <v>0</v>
      </c>
      <c r="G1091" s="104">
        <f t="shared" ref="G1091:G1122" si="468">G614+M614</f>
        <v>0</v>
      </c>
      <c r="H1091" s="104">
        <f t="shared" si="466"/>
        <v>0</v>
      </c>
      <c r="I1091" s="38">
        <f>'F4.2'!W137</f>
        <v>2.4300000000000002</v>
      </c>
      <c r="J1091" s="38">
        <f>'F4.2'!AV137</f>
        <v>2.4300000000000002</v>
      </c>
      <c r="K1091" s="104"/>
      <c r="L1091" s="104"/>
      <c r="M1091" s="104">
        <f t="shared" ref="M1091:M1345" si="469">SUM(J1091:L1091)</f>
        <v>2.4300000000000002</v>
      </c>
      <c r="N1091" s="197">
        <f t="shared" ref="N1091:N1154" si="470">H1091+I1091-M1091</f>
        <v>0</v>
      </c>
      <c r="O1091" s="202"/>
      <c r="P1091" s="203"/>
    </row>
    <row r="1092" spans="1:16" ht="30" outlineLevel="1" x14ac:dyDescent="0.25">
      <c r="A1092" s="98">
        <f t="shared" ref="A1092:E1101" si="471">A615</f>
        <v>0</v>
      </c>
      <c r="B1092" s="129" t="str">
        <f t="shared" si="471"/>
        <v>IDC</v>
      </c>
      <c r="C1092" s="188" t="str">
        <f t="shared" si="471"/>
        <v>MERC/CAPEX/2024-25/MSPGCL/0250</v>
      </c>
      <c r="D1092" s="189">
        <f t="shared" si="471"/>
        <v>45400</v>
      </c>
      <c r="E1092" s="38">
        <f t="shared" si="471"/>
        <v>1.61</v>
      </c>
      <c r="F1092" s="104">
        <f t="shared" ref="F1092:F1155" si="472">F615+I615</f>
        <v>0</v>
      </c>
      <c r="G1092" s="104">
        <f t="shared" si="468"/>
        <v>0</v>
      </c>
      <c r="H1092" s="104">
        <f t="shared" si="466"/>
        <v>0</v>
      </c>
      <c r="I1092" s="38">
        <f>'F4.2'!W138</f>
        <v>0</v>
      </c>
      <c r="J1092" s="38">
        <f>'F4.2'!AV138</f>
        <v>0</v>
      </c>
      <c r="K1092" s="104"/>
      <c r="L1092" s="104"/>
      <c r="M1092" s="104">
        <f t="shared" si="469"/>
        <v>0</v>
      </c>
      <c r="N1092" s="197">
        <f t="shared" si="470"/>
        <v>0</v>
      </c>
    </row>
    <row r="1093" spans="1:16" ht="47.25" outlineLevel="1" x14ac:dyDescent="0.25">
      <c r="A1093" s="453">
        <f t="shared" si="471"/>
        <v>6</v>
      </c>
      <c r="B1093" s="454" t="str">
        <f t="shared" si="471"/>
        <v>Procurement &amp; replacement of Superheater Pass Economizer Coils (Modified Design) for Unit 8, 9 &amp; 10 at 3x660MW KTPS, Koradi</v>
      </c>
      <c r="C1093" s="188" t="str">
        <f t="shared" si="471"/>
        <v>Not Approved</v>
      </c>
      <c r="D1093" s="189" t="str">
        <f t="shared" si="471"/>
        <v>-</v>
      </c>
      <c r="E1093" s="38">
        <f t="shared" si="471"/>
        <v>0</v>
      </c>
      <c r="F1093" s="104">
        <f t="shared" si="472"/>
        <v>0</v>
      </c>
      <c r="G1093" s="104">
        <f t="shared" si="468"/>
        <v>0</v>
      </c>
      <c r="H1093" s="104">
        <f t="shared" si="466"/>
        <v>0</v>
      </c>
      <c r="I1093" s="38">
        <f>'F4.2'!W139</f>
        <v>0</v>
      </c>
      <c r="J1093" s="38">
        <f>'F4.2'!AV139</f>
        <v>0</v>
      </c>
      <c r="K1093" s="104"/>
      <c r="L1093" s="104"/>
      <c r="M1093" s="104">
        <f t="shared" si="469"/>
        <v>0</v>
      </c>
      <c r="N1093" s="197">
        <f t="shared" si="470"/>
        <v>0</v>
      </c>
    </row>
    <row r="1094" spans="1:16" ht="47.25" outlineLevel="1" x14ac:dyDescent="0.25">
      <c r="A1094" s="453">
        <f t="shared" si="471"/>
        <v>6.1</v>
      </c>
      <c r="B1094" s="473" t="str">
        <f t="shared" si="471"/>
        <v>Procurement &amp; replacement of Superheater Pass Economizer Coils (Modified Design) for Unit 8, 9 &amp; 10 at 3x660MW KTPS, Koradi</v>
      </c>
      <c r="C1094" s="188" t="str">
        <f t="shared" si="471"/>
        <v>Not Approved</v>
      </c>
      <c r="D1094" s="189" t="str">
        <f t="shared" si="471"/>
        <v>-</v>
      </c>
      <c r="E1094" s="38">
        <f t="shared" si="471"/>
        <v>0</v>
      </c>
      <c r="F1094" s="104">
        <f t="shared" si="472"/>
        <v>0</v>
      </c>
      <c r="G1094" s="104">
        <f t="shared" si="468"/>
        <v>0</v>
      </c>
      <c r="H1094" s="104">
        <f t="shared" si="466"/>
        <v>0</v>
      </c>
      <c r="I1094" s="38">
        <f>'F4.2'!W140</f>
        <v>48.14</v>
      </c>
      <c r="J1094" s="38">
        <f>'F4.2'!AV140</f>
        <v>48.14</v>
      </c>
      <c r="K1094" s="104"/>
      <c r="L1094" s="104"/>
      <c r="M1094" s="104">
        <f t="shared" si="469"/>
        <v>48.14</v>
      </c>
      <c r="N1094" s="197">
        <f t="shared" si="470"/>
        <v>0</v>
      </c>
    </row>
    <row r="1095" spans="1:16" ht="15.75" outlineLevel="1" x14ac:dyDescent="0.25">
      <c r="A1095" s="453">
        <f t="shared" si="471"/>
        <v>0</v>
      </c>
      <c r="B1095" s="477" t="str">
        <f t="shared" si="471"/>
        <v>IDC</v>
      </c>
      <c r="C1095" s="188" t="str">
        <f t="shared" si="471"/>
        <v>Not Approved</v>
      </c>
      <c r="D1095" s="189" t="str">
        <f t="shared" si="471"/>
        <v>-</v>
      </c>
      <c r="E1095" s="38">
        <f t="shared" si="471"/>
        <v>0</v>
      </c>
      <c r="F1095" s="104">
        <f t="shared" si="472"/>
        <v>0</v>
      </c>
      <c r="G1095" s="104">
        <f t="shared" si="468"/>
        <v>0</v>
      </c>
      <c r="H1095" s="104">
        <f t="shared" si="466"/>
        <v>0</v>
      </c>
      <c r="I1095" s="38">
        <f>'F4.2'!W141</f>
        <v>0</v>
      </c>
      <c r="J1095" s="38">
        <f>'F4.2'!AV141</f>
        <v>0</v>
      </c>
      <c r="K1095" s="104"/>
      <c r="L1095" s="104"/>
      <c r="M1095" s="104">
        <f t="shared" si="469"/>
        <v>0</v>
      </c>
      <c r="N1095" s="197">
        <f t="shared" si="470"/>
        <v>0</v>
      </c>
    </row>
    <row r="1096" spans="1:16" ht="31.5" outlineLevel="1" x14ac:dyDescent="0.25">
      <c r="A1096" s="453">
        <f t="shared" si="471"/>
        <v>7</v>
      </c>
      <c r="B1096" s="454" t="str">
        <f t="shared" si="471"/>
        <v>Improvement in Boiler Performance at U-8,9 &amp; 10 KTPS, Koradi</v>
      </c>
      <c r="C1096" s="188" t="str">
        <f t="shared" si="471"/>
        <v>MERC/CAPEX/MSPGCL/2023-24/0638</v>
      </c>
      <c r="D1096" s="189" t="str">
        <f t="shared" si="471"/>
        <v>-</v>
      </c>
      <c r="E1096" s="38">
        <f t="shared" si="471"/>
        <v>62.928999999999995</v>
      </c>
      <c r="F1096" s="104">
        <f t="shared" si="472"/>
        <v>0</v>
      </c>
      <c r="G1096" s="104">
        <f t="shared" si="468"/>
        <v>0</v>
      </c>
      <c r="H1096" s="104">
        <f t="shared" si="466"/>
        <v>0</v>
      </c>
      <c r="I1096" s="38">
        <f>'F4.2'!W142</f>
        <v>0</v>
      </c>
      <c r="J1096" s="38">
        <f>'F4.2'!AV142</f>
        <v>0</v>
      </c>
      <c r="K1096" s="104"/>
      <c r="L1096" s="104"/>
      <c r="M1096" s="104">
        <f t="shared" si="469"/>
        <v>0</v>
      </c>
      <c r="N1096" s="197">
        <f t="shared" si="470"/>
        <v>0</v>
      </c>
    </row>
    <row r="1097" spans="1:16" ht="31.5" outlineLevel="1" x14ac:dyDescent="0.25">
      <c r="A1097" s="453">
        <f t="shared" si="471"/>
        <v>7.1</v>
      </c>
      <c r="B1097" s="473" t="str">
        <f t="shared" si="471"/>
        <v>Scheme-1: Procurement of Blade Sets for ID, FD &amp; PA Fans at 3x660MW Units.</v>
      </c>
      <c r="C1097" s="188" t="str">
        <f t="shared" si="471"/>
        <v>MERC/CAPEX/MSPGCL/2023-24/0638</v>
      </c>
      <c r="D1097" s="189" t="str">
        <f t="shared" si="471"/>
        <v>-</v>
      </c>
      <c r="E1097" s="38">
        <f t="shared" si="471"/>
        <v>11.34</v>
      </c>
      <c r="F1097" s="104">
        <f t="shared" si="472"/>
        <v>0</v>
      </c>
      <c r="G1097" s="104">
        <f t="shared" si="468"/>
        <v>0</v>
      </c>
      <c r="H1097" s="104">
        <f t="shared" si="466"/>
        <v>0</v>
      </c>
      <c r="I1097" s="38">
        <f>'F4.2'!W143</f>
        <v>11.34</v>
      </c>
      <c r="J1097" s="38">
        <f>'F4.2'!AV143</f>
        <v>11.34</v>
      </c>
      <c r="K1097" s="104"/>
      <c r="L1097" s="104"/>
      <c r="M1097" s="104">
        <f t="shared" si="469"/>
        <v>11.34</v>
      </c>
      <c r="N1097" s="197">
        <f t="shared" si="470"/>
        <v>0</v>
      </c>
    </row>
    <row r="1098" spans="1:16" ht="31.5" outlineLevel="1" x14ac:dyDescent="0.25">
      <c r="A1098" s="453">
        <f t="shared" si="471"/>
        <v>7.2</v>
      </c>
      <c r="B1098" s="473" t="str">
        <f t="shared" si="471"/>
        <v>Scheme-2: Procurement of RAPH Bottom Support Bearing Assembly at 3X660MW Units.</v>
      </c>
      <c r="C1098" s="188" t="str">
        <f t="shared" si="471"/>
        <v>MERC/CAPEX/MSPGCL/2023-24/0638</v>
      </c>
      <c r="D1098" s="189" t="str">
        <f t="shared" si="471"/>
        <v>-</v>
      </c>
      <c r="E1098" s="38">
        <f t="shared" si="471"/>
        <v>2.4780000000000002</v>
      </c>
      <c r="F1098" s="104">
        <f t="shared" si="472"/>
        <v>0</v>
      </c>
      <c r="G1098" s="104">
        <f t="shared" si="468"/>
        <v>0</v>
      </c>
      <c r="H1098" s="104">
        <f t="shared" si="466"/>
        <v>0</v>
      </c>
      <c r="I1098" s="38">
        <f>'F4.2'!W144</f>
        <v>2.4780000000000002</v>
      </c>
      <c r="J1098" s="38">
        <f>'F4.2'!AV144</f>
        <v>2.4780000000000002</v>
      </c>
      <c r="K1098" s="104"/>
      <c r="L1098" s="104"/>
      <c r="M1098" s="104">
        <f t="shared" si="469"/>
        <v>2.4780000000000002</v>
      </c>
      <c r="N1098" s="197">
        <f t="shared" si="470"/>
        <v>0</v>
      </c>
    </row>
    <row r="1099" spans="1:16" ht="31.5" outlineLevel="1" x14ac:dyDescent="0.25">
      <c r="A1099" s="453">
        <f t="shared" si="471"/>
        <v>7.3</v>
      </c>
      <c r="B1099" s="473" t="str">
        <f t="shared" si="471"/>
        <v>Scheme-3: Procurement of RAPH Top Guide Bearing Assembly at 3x660MW Units.</v>
      </c>
      <c r="C1099" s="188" t="str">
        <f t="shared" si="471"/>
        <v>MERC/CAPEX/MSPGCL/2023-24/0638</v>
      </c>
      <c r="D1099" s="189" t="str">
        <f t="shared" si="471"/>
        <v>-</v>
      </c>
      <c r="E1099" s="38">
        <f t="shared" si="471"/>
        <v>0.68400000000000005</v>
      </c>
      <c r="F1099" s="104">
        <f t="shared" si="472"/>
        <v>0</v>
      </c>
      <c r="G1099" s="104">
        <f t="shared" si="468"/>
        <v>0</v>
      </c>
      <c r="H1099" s="104">
        <f t="shared" si="466"/>
        <v>0</v>
      </c>
      <c r="I1099" s="38">
        <f>'F4.2'!W145</f>
        <v>0.68400000000000005</v>
      </c>
      <c r="J1099" s="38">
        <f>'F4.2'!AV145</f>
        <v>0.68400000000000005</v>
      </c>
      <c r="K1099" s="104"/>
      <c r="L1099" s="104"/>
      <c r="M1099" s="104">
        <f t="shared" si="469"/>
        <v>0.68400000000000005</v>
      </c>
      <c r="N1099" s="197">
        <f t="shared" si="470"/>
        <v>0</v>
      </c>
    </row>
    <row r="1100" spans="1:16" ht="30" outlineLevel="1" x14ac:dyDescent="0.25">
      <c r="A1100" s="453">
        <f t="shared" si="471"/>
        <v>7.4</v>
      </c>
      <c r="B1100" s="473" t="str">
        <f t="shared" si="471"/>
        <v>Scheme-4: Procurement of RAPH Gear Box at 3x660MW Units.</v>
      </c>
      <c r="C1100" s="188" t="str">
        <f t="shared" si="471"/>
        <v>MERC/CAPEX/MSPGCL/2023-24/0638</v>
      </c>
      <c r="D1100" s="189" t="str">
        <f t="shared" si="471"/>
        <v>-</v>
      </c>
      <c r="E1100" s="38">
        <f t="shared" si="471"/>
        <v>3.44</v>
      </c>
      <c r="F1100" s="104">
        <f t="shared" si="472"/>
        <v>0</v>
      </c>
      <c r="G1100" s="104">
        <f t="shared" si="468"/>
        <v>0</v>
      </c>
      <c r="H1100" s="104">
        <f t="shared" si="466"/>
        <v>0</v>
      </c>
      <c r="I1100" s="38">
        <f>'F4.2'!W146</f>
        <v>3.44</v>
      </c>
      <c r="J1100" s="38">
        <f>'F4.2'!AV146</f>
        <v>3.44</v>
      </c>
      <c r="K1100" s="104"/>
      <c r="L1100" s="104"/>
      <c r="M1100" s="104">
        <f t="shared" si="469"/>
        <v>3.44</v>
      </c>
      <c r="N1100" s="197">
        <f t="shared" si="470"/>
        <v>0</v>
      </c>
    </row>
    <row r="1101" spans="1:16" ht="30" outlineLevel="1" x14ac:dyDescent="0.25">
      <c r="A1101" s="453">
        <f t="shared" si="471"/>
        <v>7.5</v>
      </c>
      <c r="B1101" s="473" t="str">
        <f t="shared" si="471"/>
        <v>Scheme-5: Procurement of RAPH Spares at 3x660MW Units.</v>
      </c>
      <c r="C1101" s="188" t="str">
        <f t="shared" si="471"/>
        <v>MERC/CAPEX/MSPGCL/2023-24/0638</v>
      </c>
      <c r="D1101" s="189" t="str">
        <f t="shared" si="471"/>
        <v>-</v>
      </c>
      <c r="E1101" s="38">
        <f t="shared" si="471"/>
        <v>1.1299999999999999</v>
      </c>
      <c r="F1101" s="104">
        <f t="shared" si="472"/>
        <v>0</v>
      </c>
      <c r="G1101" s="104">
        <f t="shared" si="468"/>
        <v>0</v>
      </c>
      <c r="H1101" s="104">
        <f t="shared" si="466"/>
        <v>0</v>
      </c>
      <c r="I1101" s="38">
        <f>'F4.2'!W147</f>
        <v>1.1299999999999999</v>
      </c>
      <c r="J1101" s="38">
        <f>'F4.2'!AV147</f>
        <v>1.1299999999999999</v>
      </c>
      <c r="K1101" s="104"/>
      <c r="L1101" s="104"/>
      <c r="M1101" s="104">
        <f t="shared" si="469"/>
        <v>1.1299999999999999</v>
      </c>
      <c r="N1101" s="197">
        <f t="shared" si="470"/>
        <v>0</v>
      </c>
    </row>
    <row r="1102" spans="1:16" ht="31.5" outlineLevel="1" x14ac:dyDescent="0.25">
      <c r="A1102" s="453">
        <f t="shared" ref="A1102:E1111" si="473">A625</f>
        <v>7.6</v>
      </c>
      <c r="B1102" s="473" t="str">
        <f t="shared" si="473"/>
        <v>Scheme-6: Procurement of Coal Burner Assembly with windbox air nozzles for Unit 8 &amp; 9 at 3x660MW.</v>
      </c>
      <c r="C1102" s="188" t="str">
        <f t="shared" si="473"/>
        <v>MERC/CAPEX/MSPGCL/2023-24/0638</v>
      </c>
      <c r="D1102" s="189" t="str">
        <f t="shared" si="473"/>
        <v>-</v>
      </c>
      <c r="E1102" s="38">
        <f t="shared" si="473"/>
        <v>15.407</v>
      </c>
      <c r="F1102" s="104">
        <f t="shared" si="472"/>
        <v>0</v>
      </c>
      <c r="G1102" s="104">
        <f t="shared" si="468"/>
        <v>0</v>
      </c>
      <c r="H1102" s="104">
        <f t="shared" si="466"/>
        <v>0</v>
      </c>
      <c r="I1102" s="38">
        <f>'F4.2'!W148</f>
        <v>15.407</v>
      </c>
      <c r="J1102" s="38">
        <f>'F4.2'!AV148</f>
        <v>15.407</v>
      </c>
      <c r="K1102" s="104"/>
      <c r="L1102" s="104"/>
      <c r="M1102" s="104">
        <f t="shared" si="469"/>
        <v>15.407</v>
      </c>
      <c r="N1102" s="197">
        <f t="shared" si="470"/>
        <v>0</v>
      </c>
    </row>
    <row r="1103" spans="1:16" ht="31.5" outlineLevel="1" x14ac:dyDescent="0.25">
      <c r="A1103" s="453">
        <f t="shared" si="473"/>
        <v>7.7</v>
      </c>
      <c r="B1103" s="473" t="str">
        <f t="shared" si="473"/>
        <v>Scheme-7: Procurement of Boiler Circulation Pump (BCP) with Impeller &amp; Diffuser at 3x660MW Units.</v>
      </c>
      <c r="C1103" s="188" t="str">
        <f t="shared" si="473"/>
        <v>MERC/CAPEX/MSPGCL/2023-24/0638</v>
      </c>
      <c r="D1103" s="189" t="str">
        <f t="shared" si="473"/>
        <v>-</v>
      </c>
      <c r="E1103" s="38">
        <f t="shared" si="473"/>
        <v>11.12</v>
      </c>
      <c r="F1103" s="104">
        <f t="shared" si="472"/>
        <v>0</v>
      </c>
      <c r="G1103" s="104">
        <f t="shared" si="468"/>
        <v>0</v>
      </c>
      <c r="H1103" s="104">
        <f t="shared" si="466"/>
        <v>0</v>
      </c>
      <c r="I1103" s="38">
        <f>'F4.2'!W149</f>
        <v>11.12</v>
      </c>
      <c r="J1103" s="38">
        <f>'F4.2'!AV149</f>
        <v>11.12</v>
      </c>
      <c r="K1103" s="104"/>
      <c r="L1103" s="104"/>
      <c r="M1103" s="104">
        <f t="shared" si="469"/>
        <v>11.12</v>
      </c>
      <c r="N1103" s="197">
        <f t="shared" si="470"/>
        <v>0</v>
      </c>
    </row>
    <row r="1104" spans="1:16" ht="31.5" outlineLevel="1" x14ac:dyDescent="0.25">
      <c r="A1104" s="453">
        <f t="shared" si="473"/>
        <v>7.8</v>
      </c>
      <c r="B1104" s="473" t="str">
        <f t="shared" si="473"/>
        <v>Scheme-8: Procurement and Replacement of Heating Elements for RAPH Installed for Unit 8 at 3x660MW.</v>
      </c>
      <c r="C1104" s="188" t="str">
        <f t="shared" si="473"/>
        <v>MERC/CAPEX/MSPGCL/2023-24/0638</v>
      </c>
      <c r="D1104" s="189" t="str">
        <f t="shared" si="473"/>
        <v>-</v>
      </c>
      <c r="E1104" s="38">
        <f t="shared" si="473"/>
        <v>15.96</v>
      </c>
      <c r="F1104" s="104">
        <f t="shared" si="472"/>
        <v>0</v>
      </c>
      <c r="G1104" s="104">
        <f t="shared" si="468"/>
        <v>0</v>
      </c>
      <c r="H1104" s="104">
        <f t="shared" si="466"/>
        <v>0</v>
      </c>
      <c r="I1104" s="38">
        <f>'F4.2'!W150</f>
        <v>15.96</v>
      </c>
      <c r="J1104" s="38">
        <f>'F4.2'!AV150</f>
        <v>15.96</v>
      </c>
      <c r="K1104" s="104"/>
      <c r="L1104" s="104"/>
      <c r="M1104" s="104">
        <f t="shared" si="469"/>
        <v>15.96</v>
      </c>
      <c r="N1104" s="197">
        <f t="shared" si="470"/>
        <v>0</v>
      </c>
    </row>
    <row r="1105" spans="1:14" ht="30" outlineLevel="1" x14ac:dyDescent="0.25">
      <c r="A1105" s="453">
        <f t="shared" si="473"/>
        <v>0</v>
      </c>
      <c r="B1105" s="477" t="str">
        <f t="shared" si="473"/>
        <v>IDC</v>
      </c>
      <c r="C1105" s="188" t="str">
        <f t="shared" si="473"/>
        <v>MERC/CAPEX/MSPGCL/2023-24/0638</v>
      </c>
      <c r="D1105" s="189" t="str">
        <f t="shared" si="473"/>
        <v>-</v>
      </c>
      <c r="E1105" s="38">
        <f t="shared" si="473"/>
        <v>1.37</v>
      </c>
      <c r="F1105" s="104">
        <f t="shared" si="472"/>
        <v>0</v>
      </c>
      <c r="G1105" s="104">
        <f t="shared" si="468"/>
        <v>0</v>
      </c>
      <c r="H1105" s="104">
        <f t="shared" si="466"/>
        <v>0</v>
      </c>
      <c r="I1105" s="38">
        <f>'F4.2'!W151</f>
        <v>0</v>
      </c>
      <c r="J1105" s="38">
        <f>'F4.2'!AV151</f>
        <v>0</v>
      </c>
      <c r="K1105" s="104"/>
      <c r="L1105" s="104"/>
      <c r="M1105" s="104">
        <f t="shared" si="469"/>
        <v>0</v>
      </c>
      <c r="N1105" s="197">
        <f t="shared" si="470"/>
        <v>0</v>
      </c>
    </row>
    <row r="1106" spans="1:14" ht="63" outlineLevel="1" x14ac:dyDescent="0.25">
      <c r="A1106" s="174">
        <f t="shared" si="473"/>
        <v>23</v>
      </c>
      <c r="B1106" s="175" t="str">
        <f t="shared" si="473"/>
        <v>Design, Engineering, Supply, Installation, Testing, Commissioning including all civil works for Natural resource treatment and Laboratory equipment with mandatory spares at Koradi TPS, 3 X 660 MW</v>
      </c>
      <c r="C1106" s="188" t="str">
        <f t="shared" si="473"/>
        <v>MERC/CAPEX/MSPGCL/2023-24/0177</v>
      </c>
      <c r="D1106" s="189">
        <f t="shared" si="473"/>
        <v>45362</v>
      </c>
      <c r="E1106" s="38">
        <f t="shared" si="473"/>
        <v>49.06</v>
      </c>
      <c r="F1106" s="104">
        <f t="shared" si="472"/>
        <v>0</v>
      </c>
      <c r="G1106" s="104">
        <f t="shared" si="468"/>
        <v>0</v>
      </c>
      <c r="H1106" s="104">
        <f t="shared" si="466"/>
        <v>0</v>
      </c>
      <c r="I1106" s="38">
        <f>'F4.2'!W152</f>
        <v>0</v>
      </c>
      <c r="J1106" s="38">
        <f>'F4.2'!AV152</f>
        <v>0</v>
      </c>
      <c r="K1106" s="104"/>
      <c r="L1106" s="104"/>
      <c r="M1106" s="104">
        <f t="shared" si="469"/>
        <v>0</v>
      </c>
      <c r="N1106" s="197">
        <f t="shared" si="470"/>
        <v>0</v>
      </c>
    </row>
    <row r="1107" spans="1:14" ht="47.25" outlineLevel="1" x14ac:dyDescent="0.25">
      <c r="A1107" s="181">
        <f t="shared" si="473"/>
        <v>23.1</v>
      </c>
      <c r="B1107" s="182" t="str">
        <f t="shared" si="473"/>
        <v>Supply of Natural resource treatment and lab equipment for Water, Coal, Oil, Meteorology with supporting AI computing, all auxiliaries, and accessories.</v>
      </c>
      <c r="C1107" s="188" t="str">
        <f t="shared" si="473"/>
        <v>MERC/CAPEX/MSPGCL/2023-24/0177</v>
      </c>
      <c r="D1107" s="189">
        <f t="shared" si="473"/>
        <v>45362</v>
      </c>
      <c r="E1107" s="38">
        <f t="shared" si="473"/>
        <v>35.28</v>
      </c>
      <c r="F1107" s="104">
        <f t="shared" si="472"/>
        <v>0</v>
      </c>
      <c r="G1107" s="104">
        <f t="shared" si="468"/>
        <v>0</v>
      </c>
      <c r="H1107" s="104">
        <f t="shared" si="466"/>
        <v>0</v>
      </c>
      <c r="I1107" s="38">
        <f>'F4.2'!W153</f>
        <v>0</v>
      </c>
      <c r="J1107" s="38">
        <f>'F4.2'!AV153</f>
        <v>0</v>
      </c>
      <c r="K1107" s="104"/>
      <c r="L1107" s="104"/>
      <c r="M1107" s="104">
        <f t="shared" si="469"/>
        <v>0</v>
      </c>
      <c r="N1107" s="197">
        <f t="shared" si="470"/>
        <v>0</v>
      </c>
    </row>
    <row r="1108" spans="1:14" ht="30" outlineLevel="1" x14ac:dyDescent="0.25">
      <c r="A1108" s="181">
        <f t="shared" si="473"/>
        <v>23.2</v>
      </c>
      <c r="B1108" s="182" t="str">
        <f t="shared" si="473"/>
        <v>Supply of Mandatory spares on lump-sum basis.</v>
      </c>
      <c r="C1108" s="188" t="str">
        <f t="shared" si="473"/>
        <v>MERC/CAPEX/MSPGCL/2023-24/0177</v>
      </c>
      <c r="D1108" s="189">
        <f t="shared" si="473"/>
        <v>45362</v>
      </c>
      <c r="E1108" s="38">
        <f t="shared" si="473"/>
        <v>0.8</v>
      </c>
      <c r="F1108" s="104">
        <f t="shared" si="472"/>
        <v>0</v>
      </c>
      <c r="G1108" s="104">
        <f t="shared" si="468"/>
        <v>0</v>
      </c>
      <c r="H1108" s="104">
        <f t="shared" si="466"/>
        <v>0</v>
      </c>
      <c r="I1108" s="38">
        <f>'F4.2'!W154</f>
        <v>0</v>
      </c>
      <c r="J1108" s="38">
        <f>'F4.2'!AV154</f>
        <v>0</v>
      </c>
      <c r="K1108" s="104"/>
      <c r="L1108" s="104"/>
      <c r="M1108" s="104">
        <f t="shared" si="469"/>
        <v>0</v>
      </c>
      <c r="N1108" s="197">
        <f t="shared" si="470"/>
        <v>0</v>
      </c>
    </row>
    <row r="1109" spans="1:14" ht="30" outlineLevel="1" x14ac:dyDescent="0.25">
      <c r="A1109" s="181">
        <f t="shared" si="473"/>
        <v>23.3</v>
      </c>
      <c r="B1109" s="182" t="str">
        <f t="shared" si="473"/>
        <v>Supply of Tools and Tackles on lump-sum basis.</v>
      </c>
      <c r="C1109" s="188" t="str">
        <f t="shared" si="473"/>
        <v>MERC/CAPEX/MSPGCL/2023-24/0177</v>
      </c>
      <c r="D1109" s="189">
        <f t="shared" si="473"/>
        <v>45362</v>
      </c>
      <c r="E1109" s="38">
        <f t="shared" si="473"/>
        <v>0.15</v>
      </c>
      <c r="F1109" s="104">
        <f t="shared" si="472"/>
        <v>0</v>
      </c>
      <c r="G1109" s="104">
        <f t="shared" si="468"/>
        <v>0</v>
      </c>
      <c r="H1109" s="104">
        <f t="shared" si="466"/>
        <v>0</v>
      </c>
      <c r="I1109" s="38">
        <f>'F4.2'!W155</f>
        <v>0</v>
      </c>
      <c r="J1109" s="38">
        <f>'F4.2'!AV155</f>
        <v>0</v>
      </c>
      <c r="K1109" s="104"/>
      <c r="L1109" s="104"/>
      <c r="M1109" s="104">
        <f t="shared" si="469"/>
        <v>0</v>
      </c>
      <c r="N1109" s="197">
        <f t="shared" si="470"/>
        <v>0</v>
      </c>
    </row>
    <row r="1110" spans="1:14" ht="31.5" outlineLevel="1" x14ac:dyDescent="0.25">
      <c r="A1110" s="181">
        <f t="shared" si="473"/>
        <v>23.4</v>
      </c>
      <c r="B1110" s="182" t="str">
        <f t="shared" si="473"/>
        <v>Complete Civil Work with 10 KLD ETP/ STP on lump-sum basis.</v>
      </c>
      <c r="C1110" s="188" t="str">
        <f t="shared" si="473"/>
        <v>MERC/CAPEX/MSPGCL/2023-24/0177</v>
      </c>
      <c r="D1110" s="189">
        <f t="shared" si="473"/>
        <v>45362</v>
      </c>
      <c r="E1110" s="38">
        <f t="shared" si="473"/>
        <v>3.6</v>
      </c>
      <c r="F1110" s="104">
        <f t="shared" si="472"/>
        <v>0</v>
      </c>
      <c r="G1110" s="104">
        <f t="shared" si="468"/>
        <v>0</v>
      </c>
      <c r="H1110" s="104">
        <f t="shared" si="466"/>
        <v>0</v>
      </c>
      <c r="I1110" s="38">
        <f>'F4.2'!W156</f>
        <v>4.25</v>
      </c>
      <c r="J1110" s="38">
        <f>'F4.2'!AV156</f>
        <v>4.25</v>
      </c>
      <c r="K1110" s="104"/>
      <c r="L1110" s="104"/>
      <c r="M1110" s="104">
        <f t="shared" si="469"/>
        <v>4.25</v>
      </c>
      <c r="N1110" s="197">
        <f t="shared" si="470"/>
        <v>0</v>
      </c>
    </row>
    <row r="1111" spans="1:14" ht="31.5" outlineLevel="1" x14ac:dyDescent="0.25">
      <c r="A1111" s="181">
        <f t="shared" si="473"/>
        <v>23.5</v>
      </c>
      <c r="B1111" s="182" t="str">
        <f t="shared" si="473"/>
        <v>Services - Charges of Inland transport of plant and equipment on lump-sum basis.</v>
      </c>
      <c r="C1111" s="188" t="str">
        <f t="shared" si="473"/>
        <v>MERC/CAPEX/MSPGCL/2023-24/0177</v>
      </c>
      <c r="D1111" s="189">
        <f t="shared" si="473"/>
        <v>45362</v>
      </c>
      <c r="E1111" s="38">
        <f t="shared" si="473"/>
        <v>0.2</v>
      </c>
      <c r="F1111" s="104">
        <f t="shared" si="472"/>
        <v>0</v>
      </c>
      <c r="G1111" s="104">
        <f t="shared" si="468"/>
        <v>0</v>
      </c>
      <c r="H1111" s="104">
        <f t="shared" si="466"/>
        <v>0</v>
      </c>
      <c r="I1111" s="38">
        <f>'F4.2'!W157</f>
        <v>0</v>
      </c>
      <c r="J1111" s="38">
        <f>'F4.2'!AV157</f>
        <v>0</v>
      </c>
      <c r="K1111" s="104"/>
      <c r="L1111" s="104"/>
      <c r="M1111" s="104">
        <f t="shared" si="469"/>
        <v>0</v>
      </c>
      <c r="N1111" s="197">
        <f t="shared" si="470"/>
        <v>0</v>
      </c>
    </row>
    <row r="1112" spans="1:14" ht="31.5" outlineLevel="1" x14ac:dyDescent="0.25">
      <c r="A1112" s="181">
        <f t="shared" ref="A1112:E1121" si="474">A635</f>
        <v>23.6</v>
      </c>
      <c r="B1112" s="182" t="str">
        <f t="shared" si="474"/>
        <v>Charges for Testing, Commissioning and PG Test of plant and equipment.</v>
      </c>
      <c r="C1112" s="188" t="str">
        <f t="shared" si="474"/>
        <v>MERC/CAPEX/MSPGCL/2023-24/0177</v>
      </c>
      <c r="D1112" s="189">
        <f t="shared" si="474"/>
        <v>45362</v>
      </c>
      <c r="E1112" s="38">
        <f t="shared" si="474"/>
        <v>0.05</v>
      </c>
      <c r="F1112" s="104">
        <f t="shared" si="472"/>
        <v>0</v>
      </c>
      <c r="G1112" s="104">
        <f t="shared" si="468"/>
        <v>0</v>
      </c>
      <c r="H1112" s="104">
        <f t="shared" si="466"/>
        <v>0</v>
      </c>
      <c r="I1112" s="38">
        <f>'F4.2'!W158</f>
        <v>0</v>
      </c>
      <c r="J1112" s="38">
        <f>'F4.2'!AV158</f>
        <v>0</v>
      </c>
      <c r="K1112" s="104"/>
      <c r="L1112" s="104"/>
      <c r="M1112" s="104">
        <f t="shared" si="469"/>
        <v>0</v>
      </c>
      <c r="N1112" s="197">
        <f t="shared" si="470"/>
        <v>0</v>
      </c>
    </row>
    <row r="1113" spans="1:14" ht="30" outlineLevel="1" x14ac:dyDescent="0.25">
      <c r="A1113" s="98">
        <f t="shared" si="474"/>
        <v>0</v>
      </c>
      <c r="B1113" s="182" t="str">
        <f t="shared" si="474"/>
        <v>IDC</v>
      </c>
      <c r="C1113" s="188" t="str">
        <f t="shared" si="474"/>
        <v>MERC/CAPEX/MSPGCL/2023-24/0177</v>
      </c>
      <c r="D1113" s="189">
        <f t="shared" si="474"/>
        <v>45362</v>
      </c>
      <c r="E1113" s="38">
        <f t="shared" si="474"/>
        <v>0.82</v>
      </c>
      <c r="F1113" s="104">
        <f t="shared" si="472"/>
        <v>0</v>
      </c>
      <c r="G1113" s="104">
        <f t="shared" si="468"/>
        <v>0</v>
      </c>
      <c r="H1113" s="104">
        <f t="shared" si="466"/>
        <v>0</v>
      </c>
      <c r="I1113" s="38">
        <f>'F4.2'!W159</f>
        <v>0</v>
      </c>
      <c r="J1113" s="38">
        <f>'F4.2'!AV159</f>
        <v>0</v>
      </c>
      <c r="K1113" s="104"/>
      <c r="L1113" s="104"/>
      <c r="M1113" s="104">
        <f t="shared" si="469"/>
        <v>0</v>
      </c>
      <c r="N1113" s="197">
        <f t="shared" si="470"/>
        <v>0</v>
      </c>
    </row>
    <row r="1114" spans="1:14" ht="31.5" outlineLevel="1" x14ac:dyDescent="0.25">
      <c r="A1114" s="174">
        <f t="shared" si="474"/>
        <v>24</v>
      </c>
      <c r="B1114" s="175" t="str">
        <f t="shared" si="474"/>
        <v>Improvement in Regenerative Air Preheater Performance &amp; Complete Replacement of NDCT fills at Unit # 10, Koradi TPS</v>
      </c>
      <c r="C1114" s="188" t="str">
        <f t="shared" si="474"/>
        <v>MERC/CAPEX/MSPGCL/2023-24/0249</v>
      </c>
      <c r="D1114" s="189">
        <f t="shared" si="474"/>
        <v>45400</v>
      </c>
      <c r="E1114" s="38">
        <f t="shared" si="474"/>
        <v>25.45</v>
      </c>
      <c r="F1114" s="104">
        <f t="shared" si="472"/>
        <v>0</v>
      </c>
      <c r="G1114" s="104">
        <f t="shared" si="468"/>
        <v>0</v>
      </c>
      <c r="H1114" s="104">
        <f t="shared" si="466"/>
        <v>0</v>
      </c>
      <c r="I1114" s="38">
        <f>'F4.2'!W160</f>
        <v>0</v>
      </c>
      <c r="J1114" s="38">
        <f>'F4.2'!AV160</f>
        <v>0</v>
      </c>
      <c r="K1114" s="104"/>
      <c r="L1114" s="104"/>
      <c r="M1114" s="104">
        <f t="shared" si="469"/>
        <v>0</v>
      </c>
      <c r="N1114" s="197">
        <f t="shared" si="470"/>
        <v>0</v>
      </c>
    </row>
    <row r="1115" spans="1:14" ht="31.5" outlineLevel="1" x14ac:dyDescent="0.25">
      <c r="A1115" s="98">
        <f t="shared" si="474"/>
        <v>24.1</v>
      </c>
      <c r="B1115" s="182" t="str">
        <f t="shared" si="474"/>
        <v>Procurement of heating elements for RAPH installed in Unit 10 (660MW) at KTPS Koradi through OEM</v>
      </c>
      <c r="C1115" s="188" t="str">
        <f t="shared" si="474"/>
        <v>MERC/CAPEX/MSPGCL/2023-24/0249</v>
      </c>
      <c r="D1115" s="189">
        <f t="shared" si="474"/>
        <v>45400</v>
      </c>
      <c r="E1115" s="38">
        <f t="shared" si="474"/>
        <v>12.23</v>
      </c>
      <c r="F1115" s="104">
        <f t="shared" si="472"/>
        <v>14.521007312</v>
      </c>
      <c r="G1115" s="104">
        <f t="shared" si="468"/>
        <v>14.521007312</v>
      </c>
      <c r="H1115" s="104">
        <f t="shared" si="466"/>
        <v>0</v>
      </c>
      <c r="I1115" s="38">
        <f>'F4.2'!W161</f>
        <v>0</v>
      </c>
      <c r="J1115" s="38">
        <f>'F4.2'!AV161</f>
        <v>0</v>
      </c>
      <c r="K1115" s="104"/>
      <c r="L1115" s="104"/>
      <c r="M1115" s="104">
        <f t="shared" si="469"/>
        <v>0</v>
      </c>
      <c r="N1115" s="197">
        <f t="shared" si="470"/>
        <v>0</v>
      </c>
    </row>
    <row r="1116" spans="1:14" ht="30" outlineLevel="1" x14ac:dyDescent="0.25">
      <c r="A1116" s="98">
        <f t="shared" si="474"/>
        <v>24.2</v>
      </c>
      <c r="B1116" s="182" t="str">
        <f t="shared" si="474"/>
        <v>Complete Supply &amp; Replacement of NDCT fills of U#10.</v>
      </c>
      <c r="C1116" s="188" t="str">
        <f t="shared" si="474"/>
        <v>MERC/CAPEX/MSPGCL/2023-24/0249</v>
      </c>
      <c r="D1116" s="189">
        <f t="shared" si="474"/>
        <v>45400</v>
      </c>
      <c r="E1116" s="38">
        <f t="shared" si="474"/>
        <v>13</v>
      </c>
      <c r="F1116" s="104">
        <f t="shared" si="472"/>
        <v>0</v>
      </c>
      <c r="G1116" s="104">
        <f t="shared" si="468"/>
        <v>0</v>
      </c>
      <c r="H1116" s="104">
        <f t="shared" si="466"/>
        <v>0</v>
      </c>
      <c r="I1116" s="38">
        <f>'F4.2'!W162</f>
        <v>13</v>
      </c>
      <c r="J1116" s="38">
        <f>'F4.2'!AV162</f>
        <v>13</v>
      </c>
      <c r="K1116" s="104"/>
      <c r="L1116" s="104"/>
      <c r="M1116" s="104">
        <f t="shared" si="469"/>
        <v>13</v>
      </c>
      <c r="N1116" s="197">
        <f t="shared" si="470"/>
        <v>0</v>
      </c>
    </row>
    <row r="1117" spans="1:14" ht="30" outlineLevel="1" x14ac:dyDescent="0.25">
      <c r="A1117" s="98">
        <f t="shared" si="474"/>
        <v>0</v>
      </c>
      <c r="B1117" s="182" t="str">
        <f t="shared" si="474"/>
        <v>IDC</v>
      </c>
      <c r="C1117" s="188" t="str">
        <f t="shared" si="474"/>
        <v>MERC/CAPEX/MSPGCL/2023-24/0249</v>
      </c>
      <c r="D1117" s="189">
        <f t="shared" si="474"/>
        <v>45400</v>
      </c>
      <c r="E1117" s="38">
        <f t="shared" si="474"/>
        <v>0.22</v>
      </c>
      <c r="F1117" s="104">
        <f t="shared" si="472"/>
        <v>0</v>
      </c>
      <c r="G1117" s="104">
        <f t="shared" si="468"/>
        <v>0</v>
      </c>
      <c r="H1117" s="104">
        <f t="shared" si="466"/>
        <v>0</v>
      </c>
      <c r="I1117" s="38">
        <f>'F4.2'!W163</f>
        <v>0</v>
      </c>
      <c r="J1117" s="38">
        <f>'F4.2'!AV163</f>
        <v>0</v>
      </c>
      <c r="K1117" s="104"/>
      <c r="L1117" s="104"/>
      <c r="M1117" s="104">
        <f t="shared" si="469"/>
        <v>0</v>
      </c>
      <c r="N1117" s="197">
        <f t="shared" si="470"/>
        <v>0</v>
      </c>
    </row>
    <row r="1118" spans="1:14" ht="31.5" outlineLevel="1" x14ac:dyDescent="0.25">
      <c r="A1118" s="207" t="str">
        <f t="shared" si="474"/>
        <v>HO
DPR 14</v>
      </c>
      <c r="B1118" s="208" t="str">
        <f t="shared" si="474"/>
        <v>Centralized Monitoring Solution</v>
      </c>
      <c r="C1118" s="188" t="str">
        <f t="shared" si="474"/>
        <v>MERC/CAPEX/MSPGCL/2023-24/0576</v>
      </c>
      <c r="D1118" s="189">
        <f t="shared" si="474"/>
        <v>45232</v>
      </c>
      <c r="E1118" s="38">
        <f t="shared" si="474"/>
        <v>69.308999999999997</v>
      </c>
      <c r="F1118" s="104">
        <f t="shared" si="472"/>
        <v>0</v>
      </c>
      <c r="G1118" s="104">
        <f t="shared" si="468"/>
        <v>0</v>
      </c>
      <c r="H1118" s="104">
        <f t="shared" si="466"/>
        <v>0</v>
      </c>
      <c r="I1118" s="38">
        <f>'F4.2'!W164</f>
        <v>0</v>
      </c>
      <c r="J1118" s="38">
        <f>'F4.2'!AV164</f>
        <v>0</v>
      </c>
      <c r="K1118" s="104"/>
      <c r="L1118" s="104"/>
      <c r="M1118" s="104">
        <f t="shared" si="469"/>
        <v>0</v>
      </c>
      <c r="N1118" s="197">
        <f t="shared" si="470"/>
        <v>0</v>
      </c>
    </row>
    <row r="1119" spans="1:14" ht="47.25" outlineLevel="1" x14ac:dyDescent="0.25">
      <c r="A1119" s="98" t="str">
        <f t="shared" si="474"/>
        <v>HO DPR 14.1</v>
      </c>
      <c r="B1119" s="209" t="str">
        <f t="shared" si="474"/>
        <v>Centralized Monitoring Solution</v>
      </c>
      <c r="C1119" s="188" t="str">
        <f t="shared" si="474"/>
        <v>MERC/CAPEX/MSPGCL/2023-24/0576</v>
      </c>
      <c r="D1119" s="189">
        <f t="shared" si="474"/>
        <v>45232</v>
      </c>
      <c r="E1119" s="38">
        <f t="shared" si="474"/>
        <v>66.009</v>
      </c>
      <c r="F1119" s="104">
        <f t="shared" si="472"/>
        <v>0</v>
      </c>
      <c r="G1119" s="104">
        <f t="shared" si="468"/>
        <v>0</v>
      </c>
      <c r="H1119" s="104">
        <f t="shared" si="466"/>
        <v>0</v>
      </c>
      <c r="I1119" s="38">
        <f>'F4.2'!W165</f>
        <v>0</v>
      </c>
      <c r="J1119" s="38">
        <f>'F4.2'!AV165</f>
        <v>0</v>
      </c>
      <c r="K1119" s="104"/>
      <c r="L1119" s="104"/>
      <c r="M1119" s="104">
        <f t="shared" si="469"/>
        <v>0</v>
      </c>
      <c r="N1119" s="197">
        <f t="shared" si="470"/>
        <v>0</v>
      </c>
    </row>
    <row r="1120" spans="1:14" ht="30" outlineLevel="1" x14ac:dyDescent="0.25">
      <c r="A1120" s="183">
        <f t="shared" si="474"/>
        <v>0</v>
      </c>
      <c r="B1120" s="209" t="str">
        <f t="shared" si="474"/>
        <v>IDC</v>
      </c>
      <c r="C1120" s="188" t="str">
        <f t="shared" si="474"/>
        <v>MERC/CAPEX/MSPGCL/2023-24/0576</v>
      </c>
      <c r="D1120" s="189">
        <f t="shared" si="474"/>
        <v>45232</v>
      </c>
      <c r="E1120" s="38">
        <f t="shared" si="474"/>
        <v>3.3</v>
      </c>
      <c r="F1120" s="104">
        <f t="shared" si="472"/>
        <v>0</v>
      </c>
      <c r="G1120" s="104">
        <f t="shared" si="468"/>
        <v>0</v>
      </c>
      <c r="H1120" s="104">
        <f t="shared" si="466"/>
        <v>0</v>
      </c>
      <c r="I1120" s="38">
        <f>'F4.2'!W166</f>
        <v>0</v>
      </c>
      <c r="J1120" s="38">
        <f>'F4.2'!AV166</f>
        <v>0</v>
      </c>
      <c r="K1120" s="104"/>
      <c r="L1120" s="104"/>
      <c r="M1120" s="104">
        <f t="shared" si="469"/>
        <v>0</v>
      </c>
      <c r="N1120" s="197">
        <f t="shared" si="470"/>
        <v>0</v>
      </c>
    </row>
    <row r="1121" spans="1:14" ht="78.75" outlineLevel="1" x14ac:dyDescent="0.25">
      <c r="A1121" s="207" t="str">
        <f t="shared" si="474"/>
        <v>HO
DPR 15</v>
      </c>
      <c r="B1121" s="208" t="str">
        <f t="shared" si="474"/>
        <v>HMI (Human Machine Interface) Upgradation of ‘SSPA-T3000’ DCS (Distribution Control System), Rockwell make PLC System installed at 3x660MW Unit No. 8, 9 &amp; 10 at Koradi TPS and HMI (Human Machine Interface) Upgradation of MaxDNA DCS System at Unit 8-9, CSTPS, Chandrapur</v>
      </c>
      <c r="C1121" s="188" t="str">
        <f t="shared" si="474"/>
        <v>MERC/CAPEX/2023-2024/MSPGCL/0515</v>
      </c>
      <c r="D1121" s="189">
        <f t="shared" si="474"/>
        <v>45208</v>
      </c>
      <c r="E1121" s="38">
        <f t="shared" si="474"/>
        <v>55.609999999999992</v>
      </c>
      <c r="F1121" s="104">
        <f t="shared" si="472"/>
        <v>0</v>
      </c>
      <c r="G1121" s="104">
        <f t="shared" si="468"/>
        <v>0</v>
      </c>
      <c r="H1121" s="104">
        <f t="shared" si="466"/>
        <v>0</v>
      </c>
      <c r="I1121" s="38">
        <f>'F4.2'!W167</f>
        <v>0</v>
      </c>
      <c r="J1121" s="38">
        <f>'F4.2'!AV167</f>
        <v>0</v>
      </c>
      <c r="K1121" s="104"/>
      <c r="L1121" s="104"/>
      <c r="M1121" s="104">
        <f t="shared" si="469"/>
        <v>0</v>
      </c>
      <c r="N1121" s="197">
        <f t="shared" si="470"/>
        <v>0</v>
      </c>
    </row>
    <row r="1122" spans="1:14" ht="47.25" outlineLevel="1" x14ac:dyDescent="0.25">
      <c r="A1122" s="98" t="str">
        <f t="shared" ref="A1122:E1127" si="475">A645</f>
        <v>HO DPR 15.1</v>
      </c>
      <c r="B1122" s="209" t="str">
        <f t="shared" si="475"/>
        <v>Supply: HMI (Human machine Interface) up gradation of maxDNA DCS system at Unit – 8 &amp; 9, CSTPS, Chandrapur.</v>
      </c>
      <c r="C1122" s="188" t="str">
        <f t="shared" si="475"/>
        <v>MERC/CAPEX/2023-2024/MSPGCL/0515</v>
      </c>
      <c r="D1122" s="189">
        <f t="shared" si="475"/>
        <v>45208</v>
      </c>
      <c r="E1122" s="38">
        <f t="shared" si="475"/>
        <v>10.52</v>
      </c>
      <c r="F1122" s="104">
        <f t="shared" si="472"/>
        <v>0</v>
      </c>
      <c r="G1122" s="104">
        <f t="shared" si="468"/>
        <v>0</v>
      </c>
      <c r="H1122" s="104">
        <f t="shared" si="466"/>
        <v>0</v>
      </c>
      <c r="I1122" s="38">
        <f>'F4.2'!W168</f>
        <v>0</v>
      </c>
      <c r="J1122" s="38">
        <f>'F4.2'!AV168</f>
        <v>0</v>
      </c>
      <c r="K1122" s="104"/>
      <c r="L1122" s="104"/>
      <c r="M1122" s="104">
        <f t="shared" si="469"/>
        <v>0</v>
      </c>
      <c r="N1122" s="197">
        <f t="shared" si="470"/>
        <v>0</v>
      </c>
    </row>
    <row r="1123" spans="1:14" ht="47.25" outlineLevel="1" x14ac:dyDescent="0.25">
      <c r="A1123" s="98" t="str">
        <f t="shared" si="475"/>
        <v>HO DPR 15.2</v>
      </c>
      <c r="B1123" s="209" t="str">
        <f t="shared" si="475"/>
        <v>Works: HMI (Human machine Interface) up gradation of maxDNA DCS system at Unit – 8 &amp; 9, CSTPS, Chandrapur.</v>
      </c>
      <c r="C1123" s="188" t="str">
        <f t="shared" si="475"/>
        <v>MERC/CAPEX/2023-2024/MSPGCL/0515</v>
      </c>
      <c r="D1123" s="189">
        <f t="shared" si="475"/>
        <v>45208</v>
      </c>
      <c r="E1123" s="38">
        <f t="shared" si="475"/>
        <v>0.41</v>
      </c>
      <c r="F1123" s="104">
        <f t="shared" si="472"/>
        <v>0</v>
      </c>
      <c r="G1123" s="104">
        <f t="shared" ref="G1123:G1127" si="476">G646+M646</f>
        <v>0</v>
      </c>
      <c r="H1123" s="104">
        <f t="shared" si="466"/>
        <v>0</v>
      </c>
      <c r="I1123" s="38">
        <f>'F4.2'!W169</f>
        <v>0</v>
      </c>
      <c r="J1123" s="38">
        <f>'F4.2'!AV169</f>
        <v>0</v>
      </c>
      <c r="K1123" s="104"/>
      <c r="L1123" s="104"/>
      <c r="M1123" s="104">
        <f t="shared" si="469"/>
        <v>0</v>
      </c>
      <c r="N1123" s="197">
        <f t="shared" si="470"/>
        <v>0</v>
      </c>
    </row>
    <row r="1124" spans="1:14" ht="63" outlineLevel="1" x14ac:dyDescent="0.25">
      <c r="A1124" s="98">
        <f t="shared" si="475"/>
        <v>15.3</v>
      </c>
      <c r="B1124" s="209" t="str">
        <f t="shared" si="475"/>
        <v>HMI (Human Machine Interface) Upgradation of ‘SPPA-T3000’ DCS (Distributed Control System) installed at 3x660MW Unit- 8, 9 &amp; 10 at Koradi TPS to match with the external aspects and process improvement</v>
      </c>
      <c r="C1124" s="188" t="str">
        <f t="shared" si="475"/>
        <v>MERC/CAPEX/2023-2024/MSPGCL/0515</v>
      </c>
      <c r="D1124" s="189">
        <f t="shared" si="475"/>
        <v>45208</v>
      </c>
      <c r="E1124" s="38">
        <f t="shared" si="475"/>
        <v>24.33</v>
      </c>
      <c r="F1124" s="104">
        <f t="shared" si="472"/>
        <v>0</v>
      </c>
      <c r="G1124" s="104">
        <f t="shared" si="476"/>
        <v>0</v>
      </c>
      <c r="H1124" s="104">
        <f t="shared" si="466"/>
        <v>0</v>
      </c>
      <c r="I1124" s="38">
        <f>'F4.2'!W170</f>
        <v>0</v>
      </c>
      <c r="J1124" s="38">
        <f>'F4.2'!AV170</f>
        <v>0</v>
      </c>
      <c r="K1124" s="104"/>
      <c r="L1124" s="104"/>
      <c r="M1124" s="104">
        <f t="shared" si="469"/>
        <v>0</v>
      </c>
      <c r="N1124" s="197">
        <f t="shared" si="470"/>
        <v>0</v>
      </c>
    </row>
    <row r="1125" spans="1:14" ht="63" outlineLevel="1" x14ac:dyDescent="0.25">
      <c r="A1125" s="98">
        <f t="shared" si="475"/>
        <v>15.4</v>
      </c>
      <c r="B1125" s="209" t="str">
        <f t="shared" si="475"/>
        <v xml:space="preserve">Upgradation of Rockwell Make PLC System installed at 3x660MW  ,Koradi TPS to match with the external aspects and process improvement.(C&amp;I)
</v>
      </c>
      <c r="C1125" s="188" t="str">
        <f t="shared" si="475"/>
        <v>MERC/CAPEX/2023-2024/MSPGCL/0515</v>
      </c>
      <c r="D1125" s="189">
        <f t="shared" si="475"/>
        <v>45208</v>
      </c>
      <c r="E1125" s="38">
        <f t="shared" si="475"/>
        <v>20.2</v>
      </c>
      <c r="F1125" s="104">
        <f t="shared" si="472"/>
        <v>0</v>
      </c>
      <c r="G1125" s="104">
        <f t="shared" si="476"/>
        <v>0</v>
      </c>
      <c r="H1125" s="104">
        <f t="shared" si="466"/>
        <v>0</v>
      </c>
      <c r="I1125" s="38">
        <f>'F4.2'!W171</f>
        <v>20.2</v>
      </c>
      <c r="J1125" s="38">
        <f>'F4.2'!AV171</f>
        <v>20.2</v>
      </c>
      <c r="K1125" s="104"/>
      <c r="L1125" s="104"/>
      <c r="M1125" s="104">
        <f t="shared" si="469"/>
        <v>20.2</v>
      </c>
      <c r="N1125" s="197">
        <f t="shared" si="470"/>
        <v>0</v>
      </c>
    </row>
    <row r="1126" spans="1:14" ht="30" outlineLevel="1" x14ac:dyDescent="0.25">
      <c r="A1126" s="212">
        <f t="shared" si="475"/>
        <v>0</v>
      </c>
      <c r="B1126" s="213" t="str">
        <f t="shared" si="475"/>
        <v>IDC</v>
      </c>
      <c r="C1126" s="188" t="str">
        <f t="shared" si="475"/>
        <v>MERC/CAPEX/2023-2024/MSPGCL/0515</v>
      </c>
      <c r="D1126" s="189">
        <f t="shared" si="475"/>
        <v>45208</v>
      </c>
      <c r="E1126" s="38">
        <f t="shared" si="475"/>
        <v>0.15</v>
      </c>
      <c r="F1126" s="104">
        <f t="shared" si="472"/>
        <v>0</v>
      </c>
      <c r="G1126" s="104">
        <f t="shared" si="476"/>
        <v>0</v>
      </c>
      <c r="H1126" s="104">
        <f t="shared" si="466"/>
        <v>0</v>
      </c>
      <c r="I1126" s="38">
        <f>'F4.2'!W172</f>
        <v>0</v>
      </c>
      <c r="J1126" s="38">
        <f>'F4.2'!AV172</f>
        <v>0</v>
      </c>
      <c r="K1126" s="104"/>
      <c r="L1126" s="104"/>
      <c r="M1126" s="104">
        <f t="shared" si="469"/>
        <v>0</v>
      </c>
      <c r="N1126" s="197">
        <f t="shared" si="470"/>
        <v>0</v>
      </c>
    </row>
    <row r="1127" spans="1:14" ht="63" outlineLevel="1" x14ac:dyDescent="0.25">
      <c r="A1127" s="98">
        <f t="shared" si="475"/>
        <v>0</v>
      </c>
      <c r="B1127" s="209" t="str">
        <f t="shared" si="475"/>
        <v>Work of provision of platform beside railway siding at backside of chord cabin for loading of fly ash in railway wagon for ash
utilization at 3x660 MW TPS, Koradi</v>
      </c>
      <c r="C1127" s="188">
        <f t="shared" si="475"/>
        <v>0</v>
      </c>
      <c r="D1127" s="189" t="str">
        <f t="shared" si="475"/>
        <v>-</v>
      </c>
      <c r="E1127" s="38">
        <f t="shared" si="475"/>
        <v>0</v>
      </c>
      <c r="F1127" s="104">
        <f t="shared" si="472"/>
        <v>3.8355539999999078E-3</v>
      </c>
      <c r="G1127" s="104">
        <f t="shared" si="476"/>
        <v>3.8355539999999078E-3</v>
      </c>
      <c r="H1127" s="104">
        <f t="shared" si="466"/>
        <v>0</v>
      </c>
      <c r="I1127" s="38">
        <f>'F4.2'!W173</f>
        <v>0</v>
      </c>
      <c r="J1127" s="38">
        <f>'F4.2'!AV173</f>
        <v>0</v>
      </c>
      <c r="K1127" s="104"/>
      <c r="L1127" s="104"/>
      <c r="M1127" s="104">
        <f t="shared" si="469"/>
        <v>0</v>
      </c>
      <c r="N1127" s="197">
        <f t="shared" si="470"/>
        <v>0</v>
      </c>
    </row>
    <row r="1128" spans="1:14" ht="63" outlineLevel="1" x14ac:dyDescent="0.25">
      <c r="A1128" s="134">
        <f t="shared" ref="A1128:E1128" si="477">A651</f>
        <v>13</v>
      </c>
      <c r="B1128" s="134" t="str">
        <f t="shared" si="477"/>
        <v xml:space="preserve">Capital Exenditure schemes for in-principle clearance regarding "EPC contract for the wok of construction of quarters and development of KTPS colony at Koradi" under CAPEX scheme </v>
      </c>
      <c r="C1128" s="188" t="str">
        <f t="shared" si="477"/>
        <v>MERC/CAPEX/MSPGCL/2024-12/0569 DTD.13.09.2024</v>
      </c>
      <c r="D1128" s="189">
        <f t="shared" si="477"/>
        <v>45548</v>
      </c>
      <c r="E1128" s="38">
        <f t="shared" si="477"/>
        <v>210.48</v>
      </c>
      <c r="F1128" s="104">
        <f t="shared" si="472"/>
        <v>0</v>
      </c>
      <c r="G1128" s="104">
        <f t="shared" ref="G1128:G1191" si="478">G651+M651</f>
        <v>0</v>
      </c>
      <c r="H1128" s="104">
        <f t="shared" si="466"/>
        <v>0</v>
      </c>
      <c r="I1128" s="38">
        <f>'F4.2'!W174</f>
        <v>50</v>
      </c>
      <c r="J1128" s="38">
        <f>'F4.2'!AV174</f>
        <v>50</v>
      </c>
      <c r="K1128" s="104"/>
      <c r="L1128" s="104"/>
      <c r="M1128" s="104">
        <f t="shared" si="469"/>
        <v>50</v>
      </c>
      <c r="N1128" s="197">
        <f t="shared" si="470"/>
        <v>0</v>
      </c>
    </row>
    <row r="1129" spans="1:14" ht="15.75" outlineLevel="1" x14ac:dyDescent="0.25">
      <c r="A1129" s="98">
        <f t="shared" ref="A1129:E1129" si="479">A652</f>
        <v>0</v>
      </c>
      <c r="B1129" s="364" t="str">
        <f t="shared" si="479"/>
        <v>IDC</v>
      </c>
      <c r="C1129" s="188">
        <f t="shared" si="479"/>
        <v>0</v>
      </c>
      <c r="D1129" s="189" t="str">
        <f t="shared" si="479"/>
        <v>-</v>
      </c>
      <c r="E1129" s="38">
        <f t="shared" si="479"/>
        <v>0</v>
      </c>
      <c r="F1129" s="104">
        <f t="shared" si="472"/>
        <v>0</v>
      </c>
      <c r="G1129" s="104">
        <f t="shared" si="478"/>
        <v>0</v>
      </c>
      <c r="H1129" s="104">
        <f t="shared" si="466"/>
        <v>0</v>
      </c>
      <c r="I1129" s="38">
        <f>'F4.2'!W175</f>
        <v>0</v>
      </c>
      <c r="J1129" s="38">
        <f>'F4.2'!AV175</f>
        <v>0</v>
      </c>
      <c r="K1129" s="104"/>
      <c r="L1129" s="104"/>
      <c r="M1129" s="104">
        <f t="shared" si="469"/>
        <v>0</v>
      </c>
      <c r="N1129" s="197">
        <f t="shared" si="470"/>
        <v>0</v>
      </c>
    </row>
    <row r="1130" spans="1:14" ht="31.5" outlineLevel="1" x14ac:dyDescent="0.25">
      <c r="A1130" s="368">
        <f t="shared" ref="A1130:E1130" si="480">A653</f>
        <v>3</v>
      </c>
      <c r="B1130" s="369" t="str">
        <f t="shared" si="480"/>
        <v xml:space="preserve">Procurement of spares for L&amp;T-MHI make Turbine for COH work of Turbine at KTPS, 3x660MW units Koradi  </v>
      </c>
      <c r="C1130" s="188" t="str">
        <f t="shared" si="480"/>
        <v>MERC/CAPEX/MSPGCL/2023-24/0639</v>
      </c>
      <c r="D1130" s="189" t="str">
        <f t="shared" si="480"/>
        <v>-</v>
      </c>
      <c r="E1130" s="38">
        <f t="shared" si="480"/>
        <v>0</v>
      </c>
      <c r="F1130" s="104">
        <f t="shared" si="472"/>
        <v>0</v>
      </c>
      <c r="G1130" s="104">
        <f t="shared" si="478"/>
        <v>0</v>
      </c>
      <c r="H1130" s="104">
        <f t="shared" si="466"/>
        <v>0</v>
      </c>
      <c r="I1130" s="38">
        <f>'F4.2'!W176</f>
        <v>0</v>
      </c>
      <c r="J1130" s="38">
        <f>'F4.2'!AV176</f>
        <v>0</v>
      </c>
      <c r="K1130" s="104"/>
      <c r="L1130" s="104"/>
      <c r="M1130" s="104">
        <f t="shared" si="469"/>
        <v>0</v>
      </c>
      <c r="N1130" s="197">
        <f t="shared" si="470"/>
        <v>0</v>
      </c>
    </row>
    <row r="1131" spans="1:14" ht="31.5" outlineLevel="1" x14ac:dyDescent="0.25">
      <c r="A1131" s="380">
        <f t="shared" ref="A1131:E1131" si="481">A654</f>
        <v>3.1</v>
      </c>
      <c r="B1131" s="381" t="str">
        <f t="shared" si="481"/>
        <v>Procurement of spares for L&amp;T-MHI make Turbine for COH work of Turbine at KTPS, 3x660MW units Koradi</v>
      </c>
      <c r="C1131" s="188" t="str">
        <f t="shared" si="481"/>
        <v>MERC/CAPEX/MSPGCL/2023-24/0639</v>
      </c>
      <c r="D1131" s="189" t="str">
        <f t="shared" si="481"/>
        <v>-</v>
      </c>
      <c r="E1131" s="38">
        <f t="shared" si="481"/>
        <v>0</v>
      </c>
      <c r="F1131" s="104">
        <f t="shared" si="472"/>
        <v>0</v>
      </c>
      <c r="G1131" s="104">
        <f t="shared" si="478"/>
        <v>0</v>
      </c>
      <c r="H1131" s="104">
        <f t="shared" si="466"/>
        <v>0</v>
      </c>
      <c r="I1131" s="38">
        <f>'F4.2'!W177</f>
        <v>31.635799999999996</v>
      </c>
      <c r="J1131" s="38">
        <f>'F4.2'!AV177</f>
        <v>31.635799999999996</v>
      </c>
      <c r="K1131" s="104"/>
      <c r="L1131" s="104"/>
      <c r="M1131" s="104">
        <f t="shared" si="469"/>
        <v>31.635799999999996</v>
      </c>
      <c r="N1131" s="197">
        <f t="shared" si="470"/>
        <v>0</v>
      </c>
    </row>
    <row r="1132" spans="1:14" ht="31.5" outlineLevel="1" x14ac:dyDescent="0.25">
      <c r="A1132" s="380">
        <f t="shared" ref="A1132:E1132" si="482">A655</f>
        <v>3.2</v>
      </c>
      <c r="B1132" s="381" t="str">
        <f t="shared" si="482"/>
        <v>Procurement of HP Nozzle assembly for L&amp;T-MHI Make Turbine installed at 3x660MW Units Koradi</v>
      </c>
      <c r="C1132" s="188" t="str">
        <f t="shared" si="482"/>
        <v>MERC/CAPEX/MSPGCL/2023-24/0639</v>
      </c>
      <c r="D1132" s="189" t="str">
        <f t="shared" si="482"/>
        <v>-</v>
      </c>
      <c r="E1132" s="38">
        <f t="shared" si="482"/>
        <v>0</v>
      </c>
      <c r="F1132" s="104">
        <f t="shared" si="472"/>
        <v>0</v>
      </c>
      <c r="G1132" s="104">
        <f t="shared" si="478"/>
        <v>0</v>
      </c>
      <c r="H1132" s="104">
        <f t="shared" si="466"/>
        <v>0</v>
      </c>
      <c r="I1132" s="38">
        <f>'F4.2'!W178</f>
        <v>4.1889999999999992</v>
      </c>
      <c r="J1132" s="38">
        <f>'F4.2'!AV178</f>
        <v>4.1889999999999992</v>
      </c>
      <c r="K1132" s="104"/>
      <c r="L1132" s="104"/>
      <c r="M1132" s="104">
        <f t="shared" si="469"/>
        <v>4.1889999999999992</v>
      </c>
      <c r="N1132" s="197">
        <f t="shared" si="470"/>
        <v>0</v>
      </c>
    </row>
    <row r="1133" spans="1:14" ht="15.75" outlineLevel="1" x14ac:dyDescent="0.25">
      <c r="A1133" s="98">
        <f t="shared" ref="A1133:E1133" si="483">A656</f>
        <v>0</v>
      </c>
      <c r="B1133" s="175">
        <f t="shared" si="483"/>
        <v>0</v>
      </c>
      <c r="C1133" s="188">
        <f t="shared" si="483"/>
        <v>0</v>
      </c>
      <c r="D1133" s="189" t="str">
        <f t="shared" si="483"/>
        <v>-</v>
      </c>
      <c r="E1133" s="38">
        <f t="shared" si="483"/>
        <v>0</v>
      </c>
      <c r="F1133" s="104">
        <f t="shared" si="472"/>
        <v>0</v>
      </c>
      <c r="G1133" s="104">
        <f t="shared" si="478"/>
        <v>0</v>
      </c>
      <c r="H1133" s="104">
        <f t="shared" si="466"/>
        <v>0</v>
      </c>
      <c r="I1133" s="38">
        <f>'F4.2'!W179</f>
        <v>0</v>
      </c>
      <c r="J1133" s="38">
        <f>'F4.2'!AV179</f>
        <v>0</v>
      </c>
      <c r="K1133" s="104"/>
      <c r="L1133" s="104"/>
      <c r="M1133" s="104">
        <f t="shared" si="469"/>
        <v>0</v>
      </c>
      <c r="N1133" s="197">
        <f t="shared" si="470"/>
        <v>0</v>
      </c>
    </row>
    <row r="1134" spans="1:14" ht="21" outlineLevel="1" x14ac:dyDescent="0.25">
      <c r="A1134" s="344">
        <f t="shared" ref="A1134:E1134" si="484">A657</f>
        <v>0</v>
      </c>
      <c r="B1134" s="118" t="str">
        <f t="shared" si="484"/>
        <v>C) DPRs Yet to be submitted to MERC</v>
      </c>
      <c r="C1134" s="188">
        <f t="shared" si="484"/>
        <v>0</v>
      </c>
      <c r="D1134" s="189" t="str">
        <f t="shared" si="484"/>
        <v>-</v>
      </c>
      <c r="E1134" s="38">
        <f t="shared" si="484"/>
        <v>0</v>
      </c>
      <c r="F1134" s="104">
        <f t="shared" si="472"/>
        <v>0</v>
      </c>
      <c r="G1134" s="104">
        <f t="shared" si="478"/>
        <v>0</v>
      </c>
      <c r="H1134" s="104">
        <f t="shared" si="466"/>
        <v>0</v>
      </c>
      <c r="I1134" s="38">
        <f>'F4.2'!W180</f>
        <v>0</v>
      </c>
      <c r="J1134" s="38">
        <f>'F4.2'!AV180</f>
        <v>0</v>
      </c>
      <c r="K1134" s="104"/>
      <c r="L1134" s="104"/>
      <c r="M1134" s="104">
        <f t="shared" si="469"/>
        <v>0</v>
      </c>
      <c r="N1134" s="197">
        <f t="shared" si="470"/>
        <v>0</v>
      </c>
    </row>
    <row r="1135" spans="1:14" ht="63" outlineLevel="1" x14ac:dyDescent="0.25">
      <c r="A1135" s="369">
        <f t="shared" ref="A1135:E1135" si="485">A658</f>
        <v>2</v>
      </c>
      <c r="B1135" s="369" t="str">
        <f t="shared" si="485"/>
        <v>Control &amp; instrumentation related Various  Upgradation schemes viz.Emission Monitoring &amp; Water Quality Analysers ,Vibration Monitoring Schemes,Water Flow Monitoring etc. at 3X660MW, KTPS, Koradi</v>
      </c>
      <c r="C1135" s="188">
        <f t="shared" si="485"/>
        <v>0</v>
      </c>
      <c r="D1135" s="189" t="str">
        <f t="shared" si="485"/>
        <v>-</v>
      </c>
      <c r="E1135" s="38">
        <f t="shared" si="485"/>
        <v>0</v>
      </c>
      <c r="F1135" s="104">
        <f t="shared" si="472"/>
        <v>0</v>
      </c>
      <c r="G1135" s="104">
        <f t="shared" si="478"/>
        <v>0</v>
      </c>
      <c r="H1135" s="104">
        <f t="shared" si="466"/>
        <v>0</v>
      </c>
      <c r="I1135" s="38">
        <f>'F4.2'!W181</f>
        <v>0</v>
      </c>
      <c r="J1135" s="38">
        <f>'F4.2'!AV181</f>
        <v>0</v>
      </c>
      <c r="K1135" s="104"/>
      <c r="L1135" s="104"/>
      <c r="M1135" s="104">
        <f t="shared" si="469"/>
        <v>0</v>
      </c>
      <c r="N1135" s="197">
        <f t="shared" si="470"/>
        <v>0</v>
      </c>
    </row>
    <row r="1136" spans="1:14" ht="15.75" outlineLevel="1" x14ac:dyDescent="0.25">
      <c r="A1136" s="89">
        <f t="shared" ref="A1136:E1136" si="486">A659</f>
        <v>2.1</v>
      </c>
      <c r="B1136" s="389" t="str">
        <f t="shared" si="486"/>
        <v xml:space="preserve">Upgradation of Emission Monitoring Analysers </v>
      </c>
      <c r="C1136" s="188">
        <f t="shared" si="486"/>
        <v>0</v>
      </c>
      <c r="D1136" s="189" t="str">
        <f t="shared" si="486"/>
        <v>-</v>
      </c>
      <c r="E1136" s="38">
        <f t="shared" si="486"/>
        <v>0</v>
      </c>
      <c r="F1136" s="104">
        <f t="shared" si="472"/>
        <v>0</v>
      </c>
      <c r="G1136" s="104">
        <f t="shared" si="478"/>
        <v>0</v>
      </c>
      <c r="H1136" s="104">
        <f t="shared" si="466"/>
        <v>0</v>
      </c>
      <c r="I1136" s="38">
        <f>'F4.2'!W182</f>
        <v>0</v>
      </c>
      <c r="J1136" s="38">
        <f>'F4.2'!AV182</f>
        <v>0</v>
      </c>
      <c r="K1136" s="104"/>
      <c r="L1136" s="104"/>
      <c r="M1136" s="104">
        <f t="shared" si="469"/>
        <v>0</v>
      </c>
      <c r="N1136" s="197">
        <f t="shared" si="470"/>
        <v>0</v>
      </c>
    </row>
    <row r="1137" spans="1:14" ht="15.75" outlineLevel="1" x14ac:dyDescent="0.25">
      <c r="A1137" s="89">
        <f t="shared" ref="A1137:E1137" si="487">A660</f>
        <v>2.2000000000000002</v>
      </c>
      <c r="B1137" s="389" t="str">
        <f t="shared" si="487"/>
        <v xml:space="preserve">Upgradation of Water Quality Analysers </v>
      </c>
      <c r="C1137" s="188">
        <f t="shared" si="487"/>
        <v>0</v>
      </c>
      <c r="D1137" s="189" t="str">
        <f t="shared" si="487"/>
        <v>-</v>
      </c>
      <c r="E1137" s="38">
        <f t="shared" si="487"/>
        <v>0</v>
      </c>
      <c r="F1137" s="104">
        <f t="shared" si="472"/>
        <v>0</v>
      </c>
      <c r="G1137" s="104">
        <f t="shared" si="478"/>
        <v>0</v>
      </c>
      <c r="H1137" s="104">
        <f t="shared" si="466"/>
        <v>0</v>
      </c>
      <c r="I1137" s="38">
        <f>'F4.2'!W183</f>
        <v>0</v>
      </c>
      <c r="J1137" s="38">
        <f>'F4.2'!AV183</f>
        <v>0</v>
      </c>
      <c r="K1137" s="104"/>
      <c r="L1137" s="104"/>
      <c r="M1137" s="104">
        <f t="shared" si="469"/>
        <v>0</v>
      </c>
      <c r="N1137" s="197">
        <f t="shared" si="470"/>
        <v>0</v>
      </c>
    </row>
    <row r="1138" spans="1:14" ht="31.5" outlineLevel="1" x14ac:dyDescent="0.25">
      <c r="A1138" s="89">
        <f t="shared" ref="A1138:E1138" si="488">A661</f>
        <v>2.2999999999999998</v>
      </c>
      <c r="B1138" s="389" t="str">
        <f t="shared" si="488"/>
        <v xml:space="preserve">Revamping &amp; Supply Of Upgraded VM7B Version of Vibration Monitoring Rack </v>
      </c>
      <c r="C1138" s="188">
        <f t="shared" si="488"/>
        <v>0</v>
      </c>
      <c r="D1138" s="189" t="str">
        <f t="shared" si="488"/>
        <v>-</v>
      </c>
      <c r="E1138" s="38">
        <f t="shared" si="488"/>
        <v>0</v>
      </c>
      <c r="F1138" s="104">
        <f t="shared" si="472"/>
        <v>0</v>
      </c>
      <c r="G1138" s="104">
        <f t="shared" si="478"/>
        <v>0</v>
      </c>
      <c r="H1138" s="104">
        <f t="shared" si="466"/>
        <v>0</v>
      </c>
      <c r="I1138" s="38">
        <f>'F4.2'!W184</f>
        <v>0</v>
      </c>
      <c r="J1138" s="38">
        <f>'F4.2'!AV184</f>
        <v>0</v>
      </c>
      <c r="K1138" s="104"/>
      <c r="L1138" s="104"/>
      <c r="M1138" s="104">
        <f t="shared" si="469"/>
        <v>0</v>
      </c>
      <c r="N1138" s="197">
        <f t="shared" si="470"/>
        <v>0</v>
      </c>
    </row>
    <row r="1139" spans="1:14" ht="31.5" outlineLevel="1" x14ac:dyDescent="0.25">
      <c r="A1139" s="89">
        <f t="shared" ref="A1139:E1139" si="489">A662</f>
        <v>2.4</v>
      </c>
      <c r="B1139" s="389" t="str">
        <f t="shared" si="489"/>
        <v>Implementation of ‘Flow Monitoring System’ at 3x660MW Balance of Plant (BOP) Unit- 8, 9 &amp; 10 at Koradi TPS</v>
      </c>
      <c r="C1139" s="188">
        <f t="shared" si="489"/>
        <v>0</v>
      </c>
      <c r="D1139" s="189" t="str">
        <f t="shared" si="489"/>
        <v>-</v>
      </c>
      <c r="E1139" s="38">
        <f t="shared" si="489"/>
        <v>0</v>
      </c>
      <c r="F1139" s="104">
        <f t="shared" si="472"/>
        <v>0</v>
      </c>
      <c r="G1139" s="104">
        <f t="shared" si="478"/>
        <v>0</v>
      </c>
      <c r="H1139" s="104">
        <f t="shared" si="466"/>
        <v>0</v>
      </c>
      <c r="I1139" s="38">
        <f>'F4.2'!W185</f>
        <v>0</v>
      </c>
      <c r="J1139" s="38">
        <f>'F4.2'!AV185</f>
        <v>0</v>
      </c>
      <c r="K1139" s="104"/>
      <c r="L1139" s="104"/>
      <c r="M1139" s="104">
        <f t="shared" si="469"/>
        <v>0</v>
      </c>
      <c r="N1139" s="197">
        <f t="shared" si="470"/>
        <v>0</v>
      </c>
    </row>
    <row r="1140" spans="1:14" ht="15.75" outlineLevel="1" x14ac:dyDescent="0.25">
      <c r="A1140" s="369">
        <f t="shared" ref="A1140:E1140" si="490">A663</f>
        <v>3</v>
      </c>
      <c r="B1140" s="369" t="str">
        <f t="shared" si="490"/>
        <v xml:space="preserve">     CHP Improvement Scheme-I</v>
      </c>
      <c r="C1140" s="188">
        <f t="shared" si="490"/>
        <v>0</v>
      </c>
      <c r="D1140" s="189" t="str">
        <f t="shared" si="490"/>
        <v>-</v>
      </c>
      <c r="E1140" s="38">
        <f t="shared" si="490"/>
        <v>0</v>
      </c>
      <c r="F1140" s="104">
        <f t="shared" si="472"/>
        <v>0</v>
      </c>
      <c r="G1140" s="104">
        <f t="shared" si="478"/>
        <v>0</v>
      </c>
      <c r="H1140" s="104">
        <f t="shared" si="466"/>
        <v>0</v>
      </c>
      <c r="I1140" s="38">
        <f>'F4.2'!W186</f>
        <v>0</v>
      </c>
      <c r="J1140" s="38">
        <f>'F4.2'!AV186</f>
        <v>0</v>
      </c>
      <c r="K1140" s="104"/>
      <c r="L1140" s="104"/>
      <c r="M1140" s="104">
        <f t="shared" si="469"/>
        <v>0</v>
      </c>
      <c r="N1140" s="197">
        <f t="shared" si="470"/>
        <v>0</v>
      </c>
    </row>
    <row r="1141" spans="1:14" ht="31.5" outlineLevel="1" x14ac:dyDescent="0.25">
      <c r="A1141" s="89">
        <f t="shared" ref="A1141:E1141" si="491">A664</f>
        <v>3.1</v>
      </c>
      <c r="B1141" s="389" t="str">
        <f t="shared" si="491"/>
        <v>Supply, Erection, Commissioning of set of Internals for Wagon Tipplers at CHP 3X660MW, KTPS, Koradi.</v>
      </c>
      <c r="C1141" s="188">
        <f t="shared" si="491"/>
        <v>0</v>
      </c>
      <c r="D1141" s="189" t="str">
        <f t="shared" si="491"/>
        <v>-</v>
      </c>
      <c r="E1141" s="38">
        <f t="shared" si="491"/>
        <v>0</v>
      </c>
      <c r="F1141" s="104">
        <f t="shared" si="472"/>
        <v>0</v>
      </c>
      <c r="G1141" s="104">
        <f t="shared" si="478"/>
        <v>0</v>
      </c>
      <c r="H1141" s="104">
        <f t="shared" si="466"/>
        <v>0</v>
      </c>
      <c r="I1141" s="38">
        <f>'F4.2'!W187</f>
        <v>0</v>
      </c>
      <c r="J1141" s="38">
        <f>'F4.2'!AV187</f>
        <v>0</v>
      </c>
      <c r="K1141" s="104"/>
      <c r="L1141" s="104"/>
      <c r="M1141" s="104">
        <f t="shared" si="469"/>
        <v>0</v>
      </c>
      <c r="N1141" s="197">
        <f t="shared" si="470"/>
        <v>0</v>
      </c>
    </row>
    <row r="1142" spans="1:14" ht="31.5" outlineLevel="1" x14ac:dyDescent="0.25">
      <c r="A1142" s="89">
        <f t="shared" ref="A1142:E1142" si="492">A665</f>
        <v>3.2</v>
      </c>
      <c r="B1142" s="389" t="str">
        <f t="shared" si="492"/>
        <v xml:space="preserve">Supply, Erection, Commissioning of set of Internals for Side Arm Chargers at CHP 3X660MW, KTPS, Koradi. </v>
      </c>
      <c r="C1142" s="188">
        <f t="shared" si="492"/>
        <v>0</v>
      </c>
      <c r="D1142" s="189" t="str">
        <f t="shared" si="492"/>
        <v>-</v>
      </c>
      <c r="E1142" s="38">
        <f t="shared" si="492"/>
        <v>0</v>
      </c>
      <c r="F1142" s="104">
        <f t="shared" si="472"/>
        <v>0</v>
      </c>
      <c r="G1142" s="104">
        <f t="shared" si="478"/>
        <v>0</v>
      </c>
      <c r="H1142" s="104">
        <f t="shared" si="466"/>
        <v>0</v>
      </c>
      <c r="I1142" s="38">
        <f>'F4.2'!W188</f>
        <v>0</v>
      </c>
      <c r="J1142" s="38">
        <f>'F4.2'!AV188</f>
        <v>0</v>
      </c>
      <c r="K1142" s="104"/>
      <c r="L1142" s="104"/>
      <c r="M1142" s="104">
        <f t="shared" si="469"/>
        <v>0</v>
      </c>
      <c r="N1142" s="197">
        <f t="shared" si="470"/>
        <v>0</v>
      </c>
    </row>
    <row r="1143" spans="1:14" ht="31.5" outlineLevel="1" x14ac:dyDescent="0.25">
      <c r="A1143" s="89">
        <f t="shared" ref="A1143:E1143" si="493">A666</f>
        <v>3.3</v>
      </c>
      <c r="B1143" s="389" t="str">
        <f t="shared" si="493"/>
        <v>Supply, Erection, Commissioning of set of Internals for Wobbler Feeders at CHP 3X660MW, KTPS, Koradi.</v>
      </c>
      <c r="C1143" s="188">
        <f t="shared" si="493"/>
        <v>0</v>
      </c>
      <c r="D1143" s="189" t="str">
        <f t="shared" si="493"/>
        <v>-</v>
      </c>
      <c r="E1143" s="38">
        <f t="shared" si="493"/>
        <v>0</v>
      </c>
      <c r="F1143" s="104">
        <f t="shared" si="472"/>
        <v>0</v>
      </c>
      <c r="G1143" s="104">
        <f t="shared" si="478"/>
        <v>0</v>
      </c>
      <c r="H1143" s="104">
        <f t="shared" si="466"/>
        <v>0</v>
      </c>
      <c r="I1143" s="38">
        <f>'F4.2'!W189</f>
        <v>0</v>
      </c>
      <c r="J1143" s="38">
        <f>'F4.2'!AV189</f>
        <v>0</v>
      </c>
      <c r="K1143" s="104"/>
      <c r="L1143" s="104"/>
      <c r="M1143" s="104">
        <f t="shared" si="469"/>
        <v>0</v>
      </c>
      <c r="N1143" s="197">
        <f t="shared" si="470"/>
        <v>0</v>
      </c>
    </row>
    <row r="1144" spans="1:14" ht="31.5" outlineLevel="1" x14ac:dyDescent="0.25">
      <c r="A1144" s="89">
        <f t="shared" ref="A1144:E1144" si="494">A667</f>
        <v>3.4</v>
      </c>
      <c r="B1144" s="389" t="str">
        <f t="shared" si="494"/>
        <v>Supply, Erection, Commissioning of set of Internals for Apron Feeders at CHP 3X660MW, KTPS, Koradi.</v>
      </c>
      <c r="C1144" s="188">
        <f t="shared" si="494"/>
        <v>0</v>
      </c>
      <c r="D1144" s="189" t="str">
        <f t="shared" si="494"/>
        <v>-</v>
      </c>
      <c r="E1144" s="38">
        <f t="shared" si="494"/>
        <v>0</v>
      </c>
      <c r="F1144" s="104">
        <f t="shared" si="472"/>
        <v>0</v>
      </c>
      <c r="G1144" s="104">
        <f t="shared" si="478"/>
        <v>0</v>
      </c>
      <c r="H1144" s="104">
        <f t="shared" si="466"/>
        <v>0</v>
      </c>
      <c r="I1144" s="38">
        <f>'F4.2'!W190</f>
        <v>0</v>
      </c>
      <c r="J1144" s="38">
        <f>'F4.2'!AV190</f>
        <v>0</v>
      </c>
      <c r="K1144" s="104"/>
      <c r="L1144" s="104"/>
      <c r="M1144" s="104">
        <f t="shared" si="469"/>
        <v>0</v>
      </c>
      <c r="N1144" s="197">
        <f t="shared" si="470"/>
        <v>0</v>
      </c>
    </row>
    <row r="1145" spans="1:14" ht="31.5" outlineLevel="1" x14ac:dyDescent="0.25">
      <c r="A1145" s="89">
        <f t="shared" ref="A1145:E1145" si="495">A668</f>
        <v>3.5</v>
      </c>
      <c r="B1145" s="389" t="str">
        <f t="shared" si="495"/>
        <v>Supply, Erection, Commissioning of set of Internals for Impact Crushers at CHP 3X660MW, KTPS, Koradi.</v>
      </c>
      <c r="C1145" s="188">
        <f t="shared" si="495"/>
        <v>0</v>
      </c>
      <c r="D1145" s="189" t="str">
        <f t="shared" si="495"/>
        <v>-</v>
      </c>
      <c r="E1145" s="38">
        <f t="shared" si="495"/>
        <v>0</v>
      </c>
      <c r="F1145" s="104">
        <f t="shared" si="472"/>
        <v>0</v>
      </c>
      <c r="G1145" s="104">
        <f t="shared" si="478"/>
        <v>0</v>
      </c>
      <c r="H1145" s="104">
        <f t="shared" si="466"/>
        <v>0</v>
      </c>
      <c r="I1145" s="38">
        <f>'F4.2'!W191</f>
        <v>0</v>
      </c>
      <c r="J1145" s="38">
        <f>'F4.2'!AV191</f>
        <v>0</v>
      </c>
      <c r="K1145" s="104"/>
      <c r="L1145" s="104"/>
      <c r="M1145" s="104">
        <f t="shared" si="469"/>
        <v>0</v>
      </c>
      <c r="N1145" s="197">
        <f t="shared" si="470"/>
        <v>0</v>
      </c>
    </row>
    <row r="1146" spans="1:14" ht="31.5" outlineLevel="1" x14ac:dyDescent="0.25">
      <c r="A1146" s="89">
        <f t="shared" ref="A1146:E1146" si="496">A669</f>
        <v>3.6</v>
      </c>
      <c r="B1146" s="389" t="str">
        <f t="shared" si="496"/>
        <v>Supply, Erection, Commissioning of set of Internals for Stacker cum Reclaimers at CHP 3X660MW, KTPS, Koradi.</v>
      </c>
      <c r="C1146" s="188">
        <f t="shared" si="496"/>
        <v>0</v>
      </c>
      <c r="D1146" s="189" t="str">
        <f t="shared" si="496"/>
        <v>-</v>
      </c>
      <c r="E1146" s="38">
        <f t="shared" si="496"/>
        <v>0</v>
      </c>
      <c r="F1146" s="104">
        <f t="shared" si="472"/>
        <v>0</v>
      </c>
      <c r="G1146" s="104">
        <f t="shared" si="478"/>
        <v>0</v>
      </c>
      <c r="H1146" s="104">
        <f t="shared" si="466"/>
        <v>0</v>
      </c>
      <c r="I1146" s="38">
        <f>'F4.2'!W192</f>
        <v>0</v>
      </c>
      <c r="J1146" s="38">
        <f>'F4.2'!AV192</f>
        <v>0</v>
      </c>
      <c r="K1146" s="104"/>
      <c r="L1146" s="104"/>
      <c r="M1146" s="104">
        <f t="shared" si="469"/>
        <v>0</v>
      </c>
      <c r="N1146" s="197">
        <f t="shared" si="470"/>
        <v>0</v>
      </c>
    </row>
    <row r="1147" spans="1:14" ht="31.5" outlineLevel="1" x14ac:dyDescent="0.25">
      <c r="A1147" s="364">
        <f t="shared" ref="A1147:E1147" si="497">A670</f>
        <v>4</v>
      </c>
      <c r="B1147" s="364" t="str">
        <f t="shared" si="497"/>
        <v>Performance improvement and availability of various Auxiliaries of TG at 3x660MW KTPS Koradi.</v>
      </c>
      <c r="C1147" s="188">
        <f t="shared" si="497"/>
        <v>0</v>
      </c>
      <c r="D1147" s="189" t="str">
        <f t="shared" si="497"/>
        <v>-</v>
      </c>
      <c r="E1147" s="38">
        <f t="shared" si="497"/>
        <v>0</v>
      </c>
      <c r="F1147" s="104">
        <f t="shared" si="472"/>
        <v>0</v>
      </c>
      <c r="G1147" s="104">
        <f t="shared" si="478"/>
        <v>0</v>
      </c>
      <c r="H1147" s="104">
        <f t="shared" si="466"/>
        <v>0</v>
      </c>
      <c r="I1147" s="38">
        <f>'F4.2'!W193</f>
        <v>0</v>
      </c>
      <c r="J1147" s="38">
        <f>'F4.2'!AV193</f>
        <v>0</v>
      </c>
      <c r="K1147" s="104"/>
      <c r="L1147" s="104"/>
      <c r="M1147" s="104">
        <f t="shared" si="469"/>
        <v>0</v>
      </c>
      <c r="N1147" s="197">
        <f t="shared" si="470"/>
        <v>0</v>
      </c>
    </row>
    <row r="1148" spans="1:14" ht="31.5" outlineLevel="1" x14ac:dyDescent="0.25">
      <c r="A1148" s="89">
        <f t="shared" ref="A1148:E1148" si="498">A671</f>
        <v>4.0999999999999996</v>
      </c>
      <c r="B1148" s="389" t="str">
        <f t="shared" si="498"/>
        <v>Performance improvement and availability of various Auxiliaries for Oil Systems of Main Turbine.</v>
      </c>
      <c r="C1148" s="188">
        <f t="shared" si="498"/>
        <v>0</v>
      </c>
      <c r="D1148" s="189" t="str">
        <f t="shared" si="498"/>
        <v>-</v>
      </c>
      <c r="E1148" s="38">
        <f t="shared" si="498"/>
        <v>0</v>
      </c>
      <c r="F1148" s="104">
        <f t="shared" si="472"/>
        <v>0</v>
      </c>
      <c r="G1148" s="104">
        <f t="shared" si="478"/>
        <v>0</v>
      </c>
      <c r="H1148" s="104">
        <f t="shared" si="466"/>
        <v>0</v>
      </c>
      <c r="I1148" s="38">
        <f>'F4.2'!W194</f>
        <v>0</v>
      </c>
      <c r="J1148" s="38">
        <f>'F4.2'!AV194</f>
        <v>0</v>
      </c>
      <c r="K1148" s="104"/>
      <c r="L1148" s="104"/>
      <c r="M1148" s="104">
        <f t="shared" si="469"/>
        <v>0</v>
      </c>
      <c r="N1148" s="197">
        <f t="shared" si="470"/>
        <v>0</v>
      </c>
    </row>
    <row r="1149" spans="1:14" ht="31.5" outlineLevel="1" x14ac:dyDescent="0.25">
      <c r="A1149" s="89">
        <f t="shared" ref="A1149:E1149" si="499">A672</f>
        <v>4.2</v>
      </c>
      <c r="B1149" s="389" t="str">
        <f t="shared" si="499"/>
        <v>Performance improvement and availability of various Auxiliaries of Generator System.</v>
      </c>
      <c r="C1149" s="188">
        <f t="shared" si="499"/>
        <v>0</v>
      </c>
      <c r="D1149" s="189" t="str">
        <f t="shared" si="499"/>
        <v>-</v>
      </c>
      <c r="E1149" s="38">
        <f t="shared" si="499"/>
        <v>0</v>
      </c>
      <c r="F1149" s="104">
        <f t="shared" si="472"/>
        <v>0</v>
      </c>
      <c r="G1149" s="104">
        <f t="shared" si="478"/>
        <v>0</v>
      </c>
      <c r="H1149" s="104">
        <f t="shared" si="466"/>
        <v>0</v>
      </c>
      <c r="I1149" s="38">
        <f>'F4.2'!W195</f>
        <v>0</v>
      </c>
      <c r="J1149" s="38">
        <f>'F4.2'!AV195</f>
        <v>0</v>
      </c>
      <c r="K1149" s="104"/>
      <c r="L1149" s="104"/>
      <c r="M1149" s="104">
        <f t="shared" si="469"/>
        <v>0</v>
      </c>
      <c r="N1149" s="197">
        <f t="shared" si="470"/>
        <v>0</v>
      </c>
    </row>
    <row r="1150" spans="1:14" ht="31.5" outlineLevel="1" x14ac:dyDescent="0.25">
      <c r="A1150" s="89">
        <f t="shared" ref="A1150:E1150" si="500">A673</f>
        <v>4.3</v>
      </c>
      <c r="B1150" s="389" t="str">
        <f t="shared" si="500"/>
        <v>Performance improvement and availability of Feed Water System.</v>
      </c>
      <c r="C1150" s="188">
        <f t="shared" si="500"/>
        <v>0</v>
      </c>
      <c r="D1150" s="189" t="str">
        <f t="shared" si="500"/>
        <v>-</v>
      </c>
      <c r="E1150" s="38">
        <f t="shared" si="500"/>
        <v>0</v>
      </c>
      <c r="F1150" s="104">
        <f t="shared" si="472"/>
        <v>0</v>
      </c>
      <c r="G1150" s="104">
        <f t="shared" si="478"/>
        <v>0</v>
      </c>
      <c r="H1150" s="104">
        <f t="shared" si="466"/>
        <v>0</v>
      </c>
      <c r="I1150" s="38">
        <f>'F4.2'!W196</f>
        <v>0</v>
      </c>
      <c r="J1150" s="38">
        <f>'F4.2'!AV196</f>
        <v>0</v>
      </c>
      <c r="K1150" s="104"/>
      <c r="L1150" s="104"/>
      <c r="M1150" s="104">
        <f t="shared" si="469"/>
        <v>0</v>
      </c>
      <c r="N1150" s="197">
        <f t="shared" si="470"/>
        <v>0</v>
      </c>
    </row>
    <row r="1151" spans="1:14" ht="15.75" outlineLevel="1" x14ac:dyDescent="0.25">
      <c r="A1151" s="89">
        <f t="shared" ref="A1151:E1151" si="501">A674</f>
        <v>4.4000000000000004</v>
      </c>
      <c r="B1151" s="389" t="str">
        <f t="shared" si="501"/>
        <v>Performance improvement and availability of Vacuum System.</v>
      </c>
      <c r="C1151" s="188">
        <f t="shared" si="501"/>
        <v>0</v>
      </c>
      <c r="D1151" s="189" t="str">
        <f t="shared" si="501"/>
        <v>-</v>
      </c>
      <c r="E1151" s="38">
        <f t="shared" si="501"/>
        <v>0</v>
      </c>
      <c r="F1151" s="104">
        <f t="shared" si="472"/>
        <v>0</v>
      </c>
      <c r="G1151" s="104">
        <f t="shared" si="478"/>
        <v>0</v>
      </c>
      <c r="H1151" s="104">
        <f t="shared" si="466"/>
        <v>0</v>
      </c>
      <c r="I1151" s="38">
        <f>'F4.2'!W197</f>
        <v>0</v>
      </c>
      <c r="J1151" s="38">
        <f>'F4.2'!AV197</f>
        <v>0</v>
      </c>
      <c r="K1151" s="104"/>
      <c r="L1151" s="104"/>
      <c r="M1151" s="104">
        <f t="shared" si="469"/>
        <v>0</v>
      </c>
      <c r="N1151" s="197">
        <f t="shared" si="470"/>
        <v>0</v>
      </c>
    </row>
    <row r="1152" spans="1:14" ht="15.75" outlineLevel="1" x14ac:dyDescent="0.25">
      <c r="A1152" s="89">
        <f t="shared" ref="A1152:E1152" si="502">A675</f>
        <v>4.5</v>
      </c>
      <c r="B1152" s="389" t="str">
        <f t="shared" si="502"/>
        <v>Performance improvement and availability of CEP System.</v>
      </c>
      <c r="C1152" s="188">
        <f t="shared" si="502"/>
        <v>0</v>
      </c>
      <c r="D1152" s="189" t="str">
        <f t="shared" si="502"/>
        <v>-</v>
      </c>
      <c r="E1152" s="38">
        <f t="shared" si="502"/>
        <v>0</v>
      </c>
      <c r="F1152" s="104">
        <f t="shared" si="472"/>
        <v>0</v>
      </c>
      <c r="G1152" s="104">
        <f t="shared" si="478"/>
        <v>0</v>
      </c>
      <c r="H1152" s="104">
        <f t="shared" si="466"/>
        <v>0</v>
      </c>
      <c r="I1152" s="38">
        <f>'F4.2'!W198</f>
        <v>0</v>
      </c>
      <c r="J1152" s="38">
        <f>'F4.2'!AV198</f>
        <v>0</v>
      </c>
      <c r="K1152" s="104"/>
      <c r="L1152" s="104"/>
      <c r="M1152" s="104">
        <f t="shared" si="469"/>
        <v>0</v>
      </c>
      <c r="N1152" s="197">
        <f t="shared" si="470"/>
        <v>0</v>
      </c>
    </row>
    <row r="1153" spans="1:14" ht="31.5" outlineLevel="1" x14ac:dyDescent="0.25">
      <c r="A1153" s="89">
        <f t="shared" ref="A1153:E1153" si="503">A676</f>
        <v>4.5999999999999996</v>
      </c>
      <c r="B1153" s="389" t="str">
        <f t="shared" si="503"/>
        <v>Procurement of Complete Pull out Assembly along with Impeller and wear ring of Cooling Water Pump.</v>
      </c>
      <c r="C1153" s="188">
        <f t="shared" si="503"/>
        <v>0</v>
      </c>
      <c r="D1153" s="189" t="str">
        <f t="shared" si="503"/>
        <v>-</v>
      </c>
      <c r="E1153" s="38">
        <f t="shared" si="503"/>
        <v>0</v>
      </c>
      <c r="F1153" s="104">
        <f t="shared" si="472"/>
        <v>0</v>
      </c>
      <c r="G1153" s="104">
        <f t="shared" si="478"/>
        <v>0</v>
      </c>
      <c r="H1153" s="104">
        <f t="shared" si="466"/>
        <v>0</v>
      </c>
      <c r="I1153" s="38">
        <f>'F4.2'!W199</f>
        <v>0</v>
      </c>
      <c r="J1153" s="38">
        <f>'F4.2'!AV199</f>
        <v>0</v>
      </c>
      <c r="K1153" s="104"/>
      <c r="L1153" s="104"/>
      <c r="M1153" s="104">
        <f t="shared" si="469"/>
        <v>0</v>
      </c>
      <c r="N1153" s="197">
        <f t="shared" si="470"/>
        <v>0</v>
      </c>
    </row>
    <row r="1154" spans="1:14" ht="31.5" outlineLevel="1" x14ac:dyDescent="0.25">
      <c r="A1154" s="89">
        <f t="shared" ref="A1154:E1154" si="504">A677</f>
        <v>4.7</v>
      </c>
      <c r="B1154" s="389" t="str">
        <f t="shared" si="504"/>
        <v>Procurement of complete assembly of HP and LP Elements for Atlas Copco make Compressors.</v>
      </c>
      <c r="C1154" s="188">
        <f t="shared" si="504"/>
        <v>0</v>
      </c>
      <c r="D1154" s="189" t="str">
        <f t="shared" si="504"/>
        <v>-</v>
      </c>
      <c r="E1154" s="38">
        <f t="shared" si="504"/>
        <v>0</v>
      </c>
      <c r="F1154" s="104">
        <f t="shared" si="472"/>
        <v>0</v>
      </c>
      <c r="G1154" s="104">
        <f t="shared" si="478"/>
        <v>0</v>
      </c>
      <c r="H1154" s="104">
        <f t="shared" ref="H1154:H1217" si="505">F1154-G1154</f>
        <v>0</v>
      </c>
      <c r="I1154" s="38">
        <f>'F4.2'!W200</f>
        <v>0</v>
      </c>
      <c r="J1154" s="38">
        <f>'F4.2'!AV200</f>
        <v>0</v>
      </c>
      <c r="K1154" s="104"/>
      <c r="L1154" s="104"/>
      <c r="M1154" s="104">
        <f t="shared" si="469"/>
        <v>0</v>
      </c>
      <c r="N1154" s="197">
        <f t="shared" si="470"/>
        <v>0</v>
      </c>
    </row>
    <row r="1155" spans="1:14" ht="31.5" outlineLevel="1" x14ac:dyDescent="0.25">
      <c r="A1155" s="364">
        <f t="shared" ref="A1155:E1155" si="506">A678</f>
        <v>5</v>
      </c>
      <c r="B1155" s="364" t="str">
        <f t="shared" si="506"/>
        <v>Improvement in Wet ash evacuation system at 3x660MW Units, KTPS, Koradi</v>
      </c>
      <c r="C1155" s="188">
        <f t="shared" si="506"/>
        <v>0</v>
      </c>
      <c r="D1155" s="189" t="str">
        <f t="shared" si="506"/>
        <v>-</v>
      </c>
      <c r="E1155" s="38">
        <f t="shared" si="506"/>
        <v>0</v>
      </c>
      <c r="F1155" s="104">
        <f t="shared" si="472"/>
        <v>0</v>
      </c>
      <c r="G1155" s="104">
        <f t="shared" si="478"/>
        <v>0</v>
      </c>
      <c r="H1155" s="104">
        <f t="shared" si="505"/>
        <v>0</v>
      </c>
      <c r="I1155" s="38">
        <f>'F4.2'!W201</f>
        <v>0</v>
      </c>
      <c r="J1155" s="38">
        <f>'F4.2'!AV201</f>
        <v>0</v>
      </c>
      <c r="K1155" s="104"/>
      <c r="L1155" s="104"/>
      <c r="M1155" s="104">
        <f t="shared" si="469"/>
        <v>0</v>
      </c>
      <c r="N1155" s="197">
        <f t="shared" ref="N1155:N1218" si="507">H1155+I1155-M1155</f>
        <v>0</v>
      </c>
    </row>
    <row r="1156" spans="1:14" ht="47.25" outlineLevel="1" x14ac:dyDescent="0.25">
      <c r="A1156" s="89">
        <f t="shared" ref="A1156:E1156" si="508">A679</f>
        <v>5.0999999999999996</v>
      </c>
      <c r="B1156" s="389" t="str">
        <f t="shared" si="508"/>
        <v>Procurement &amp; installation of Ash Slurry Series Pump Assembly with modified metallurgy and Critical Wet End Sub Assembly to enhance the performance &amp; slurry disposal capacity.</v>
      </c>
      <c r="C1156" s="188">
        <f t="shared" si="508"/>
        <v>0</v>
      </c>
      <c r="D1156" s="189" t="str">
        <f t="shared" si="508"/>
        <v>-</v>
      </c>
      <c r="E1156" s="38">
        <f t="shared" si="508"/>
        <v>0</v>
      </c>
      <c r="F1156" s="104">
        <f t="shared" ref="F1156:F1219" si="509">F679+I679</f>
        <v>0</v>
      </c>
      <c r="G1156" s="104">
        <f t="shared" si="478"/>
        <v>0</v>
      </c>
      <c r="H1156" s="104">
        <f t="shared" si="505"/>
        <v>0</v>
      </c>
      <c r="I1156" s="38">
        <f>'F4.2'!W202</f>
        <v>0</v>
      </c>
      <c r="J1156" s="38">
        <f>'F4.2'!AV202</f>
        <v>0</v>
      </c>
      <c r="K1156" s="104"/>
      <c r="L1156" s="104"/>
      <c r="M1156" s="104">
        <f t="shared" si="469"/>
        <v>0</v>
      </c>
      <c r="N1156" s="197">
        <f t="shared" si="507"/>
        <v>0</v>
      </c>
    </row>
    <row r="1157" spans="1:14" ht="63" outlineLevel="1" x14ac:dyDescent="0.25">
      <c r="A1157" s="89">
        <f t="shared" ref="A1157:E1157" si="510">A680</f>
        <v>5.2</v>
      </c>
      <c r="B1157" s="389" t="str">
        <f t="shared" si="510"/>
        <v>Procurement &amp; installation of Ash Slurry Series Pump Assembly with modified metallurgy along with Gear Box, Fluid Coupling &amp; Motor (4’th Series) and Critical Wet End Sub Assembly to enhance the performance &amp; slurry disposal capacity.</v>
      </c>
      <c r="C1157" s="188">
        <f t="shared" si="510"/>
        <v>0</v>
      </c>
      <c r="D1157" s="189" t="str">
        <f t="shared" si="510"/>
        <v>-</v>
      </c>
      <c r="E1157" s="38">
        <f t="shared" si="510"/>
        <v>0</v>
      </c>
      <c r="F1157" s="104">
        <f t="shared" si="509"/>
        <v>0</v>
      </c>
      <c r="G1157" s="104">
        <f t="shared" si="478"/>
        <v>0</v>
      </c>
      <c r="H1157" s="104">
        <f t="shared" si="505"/>
        <v>0</v>
      </c>
      <c r="I1157" s="38">
        <f>'F4.2'!W203</f>
        <v>0</v>
      </c>
      <c r="J1157" s="38">
        <f>'F4.2'!AV203</f>
        <v>0</v>
      </c>
      <c r="K1157" s="104"/>
      <c r="L1157" s="104"/>
      <c r="M1157" s="104">
        <f t="shared" si="469"/>
        <v>0</v>
      </c>
      <c r="N1157" s="197">
        <f t="shared" si="507"/>
        <v>0</v>
      </c>
    </row>
    <row r="1158" spans="1:14" ht="47.25" outlineLevel="1" x14ac:dyDescent="0.25">
      <c r="A1158" s="89">
        <f t="shared" ref="A1158:E1158" si="511">A681</f>
        <v>5.3</v>
      </c>
      <c r="B1158" s="389" t="str">
        <f t="shared" si="511"/>
        <v>Procurement &amp; installation of Overflow Transfer Pump Assembly with upgradation in metallurgy and Critical Wet End Sub Assembly to enhance the performance.</v>
      </c>
      <c r="C1158" s="188">
        <f t="shared" si="511"/>
        <v>0</v>
      </c>
      <c r="D1158" s="189" t="str">
        <f t="shared" si="511"/>
        <v>-</v>
      </c>
      <c r="E1158" s="38">
        <f t="shared" si="511"/>
        <v>0</v>
      </c>
      <c r="F1158" s="104">
        <f t="shared" si="509"/>
        <v>0</v>
      </c>
      <c r="G1158" s="104">
        <f t="shared" si="478"/>
        <v>0</v>
      </c>
      <c r="H1158" s="104">
        <f t="shared" si="505"/>
        <v>0</v>
      </c>
      <c r="I1158" s="38">
        <f>'F4.2'!W204</f>
        <v>0</v>
      </c>
      <c r="J1158" s="38">
        <f>'F4.2'!AV204</f>
        <v>0</v>
      </c>
      <c r="K1158" s="104"/>
      <c r="L1158" s="104"/>
      <c r="M1158" s="104">
        <f t="shared" si="469"/>
        <v>0</v>
      </c>
      <c r="N1158" s="197">
        <f t="shared" si="507"/>
        <v>0</v>
      </c>
    </row>
    <row r="1159" spans="1:14" ht="78.75" outlineLevel="1" x14ac:dyDescent="0.25">
      <c r="A1159" s="89">
        <f t="shared" ref="A1159:E1159" si="512">A682</f>
        <v>5.4</v>
      </c>
      <c r="B1159" s="389" t="str">
        <f t="shared" si="512"/>
        <v>Procurement &amp; installation of IAC Compressor Assembly: Model –ZR110 STD 7.5 IMD Atlas Copco Make Oil free water cooled screw air compressor with inbuilt atlas copco make heat of compression single drum rotator air dryer to enhance the performance.</v>
      </c>
      <c r="C1159" s="188">
        <f t="shared" si="512"/>
        <v>0</v>
      </c>
      <c r="D1159" s="189" t="str">
        <f t="shared" si="512"/>
        <v>-</v>
      </c>
      <c r="E1159" s="38">
        <f t="shared" si="512"/>
        <v>0</v>
      </c>
      <c r="F1159" s="104">
        <f t="shared" si="509"/>
        <v>0</v>
      </c>
      <c r="G1159" s="104">
        <f t="shared" si="478"/>
        <v>0</v>
      </c>
      <c r="H1159" s="104">
        <f t="shared" si="505"/>
        <v>0</v>
      </c>
      <c r="I1159" s="38">
        <f>'F4.2'!W205</f>
        <v>0</v>
      </c>
      <c r="J1159" s="38">
        <f>'F4.2'!AV205</f>
        <v>0</v>
      </c>
      <c r="K1159" s="104"/>
      <c r="L1159" s="104"/>
      <c r="M1159" s="104">
        <f t="shared" si="469"/>
        <v>0</v>
      </c>
      <c r="N1159" s="197">
        <f t="shared" si="507"/>
        <v>0</v>
      </c>
    </row>
    <row r="1160" spans="1:14" ht="31.5" outlineLevel="1" x14ac:dyDescent="0.25">
      <c r="A1160" s="364">
        <f t="shared" ref="A1160:E1160" si="513">A683</f>
        <v>6</v>
      </c>
      <c r="B1160" s="364" t="str">
        <f t="shared" si="513"/>
        <v>HMI Upgradation of Diasys Netmation DCS at 3x660MW KTPS Koradi Units 8,9 &amp; 9</v>
      </c>
      <c r="C1160" s="188">
        <f t="shared" si="513"/>
        <v>0</v>
      </c>
      <c r="D1160" s="189" t="str">
        <f t="shared" si="513"/>
        <v>-</v>
      </c>
      <c r="E1160" s="38">
        <f t="shared" si="513"/>
        <v>0</v>
      </c>
      <c r="F1160" s="104">
        <f t="shared" si="509"/>
        <v>0</v>
      </c>
      <c r="G1160" s="104">
        <f t="shared" si="478"/>
        <v>0</v>
      </c>
      <c r="H1160" s="104">
        <f t="shared" si="505"/>
        <v>0</v>
      </c>
      <c r="I1160" s="38">
        <f>'F4.2'!W206</f>
        <v>0</v>
      </c>
      <c r="J1160" s="38">
        <f>'F4.2'!AV206</f>
        <v>0</v>
      </c>
      <c r="K1160" s="104"/>
      <c r="L1160" s="104"/>
      <c r="M1160" s="104">
        <f t="shared" si="469"/>
        <v>0</v>
      </c>
      <c r="N1160" s="197">
        <f t="shared" si="507"/>
        <v>0</v>
      </c>
    </row>
    <row r="1161" spans="1:14" ht="31.5" outlineLevel="1" x14ac:dyDescent="0.25">
      <c r="A1161" s="89">
        <f t="shared" ref="A1161:E1161" si="514">A684</f>
        <v>6.1</v>
      </c>
      <c r="B1161" s="402" t="str">
        <f t="shared" si="514"/>
        <v>HMI Upgradation of Diasys Netmation DCS at 3x660MW KTPS Koradi Units 8,9 &amp; 10</v>
      </c>
      <c r="C1161" s="188">
        <f t="shared" si="514"/>
        <v>0</v>
      </c>
      <c r="D1161" s="189" t="str">
        <f t="shared" si="514"/>
        <v>-</v>
      </c>
      <c r="E1161" s="38">
        <f t="shared" si="514"/>
        <v>0</v>
      </c>
      <c r="F1161" s="104">
        <f t="shared" si="509"/>
        <v>0</v>
      </c>
      <c r="G1161" s="104">
        <f t="shared" si="478"/>
        <v>0</v>
      </c>
      <c r="H1161" s="104">
        <f t="shared" si="505"/>
        <v>0</v>
      </c>
      <c r="I1161" s="38">
        <f>'F4.2'!W207</f>
        <v>0</v>
      </c>
      <c r="J1161" s="38">
        <f>'F4.2'!AV207</f>
        <v>0</v>
      </c>
      <c r="K1161" s="104"/>
      <c r="L1161" s="104"/>
      <c r="M1161" s="104">
        <f t="shared" si="469"/>
        <v>0</v>
      </c>
      <c r="N1161" s="197">
        <f t="shared" si="507"/>
        <v>0</v>
      </c>
    </row>
    <row r="1162" spans="1:14" ht="31.5" outlineLevel="1" x14ac:dyDescent="0.25">
      <c r="A1162" s="364">
        <f t="shared" ref="A1162:E1162" si="515">A685</f>
        <v>7</v>
      </c>
      <c r="B1162" s="364" t="str">
        <f t="shared" si="515"/>
        <v>Improvement in   Dry ash evacuation system at 3x660MW Units, KTPS, Koradi</v>
      </c>
      <c r="C1162" s="188">
        <f t="shared" si="515"/>
        <v>0</v>
      </c>
      <c r="D1162" s="189" t="str">
        <f t="shared" si="515"/>
        <v>-</v>
      </c>
      <c r="E1162" s="38">
        <f t="shared" si="515"/>
        <v>0</v>
      </c>
      <c r="F1162" s="104">
        <f t="shared" si="509"/>
        <v>0</v>
      </c>
      <c r="G1162" s="104">
        <f t="shared" si="478"/>
        <v>0</v>
      </c>
      <c r="H1162" s="104">
        <f t="shared" si="505"/>
        <v>0</v>
      </c>
      <c r="I1162" s="38">
        <f>'F4.2'!W208</f>
        <v>0</v>
      </c>
      <c r="J1162" s="38">
        <f>'F4.2'!AV208</f>
        <v>0</v>
      </c>
      <c r="K1162" s="104"/>
      <c r="L1162" s="104"/>
      <c r="M1162" s="104">
        <f t="shared" si="469"/>
        <v>0</v>
      </c>
      <c r="N1162" s="197">
        <f t="shared" si="507"/>
        <v>0</v>
      </c>
    </row>
    <row r="1163" spans="1:14" ht="47.25" outlineLevel="1" x14ac:dyDescent="0.25">
      <c r="A1163" s="89">
        <f t="shared" ref="A1163:E1163" si="516">A686</f>
        <v>7.1</v>
      </c>
      <c r="B1163" s="389" t="str">
        <f t="shared" si="516"/>
        <v>Procurement of Ingersoll Rand Make Transport Air Compressors Critical/Non-Critical Spares sub-assembly for performance improvement.</v>
      </c>
      <c r="C1163" s="188">
        <f t="shared" si="516"/>
        <v>0</v>
      </c>
      <c r="D1163" s="189" t="str">
        <f t="shared" si="516"/>
        <v>-</v>
      </c>
      <c r="E1163" s="38">
        <f t="shared" si="516"/>
        <v>0</v>
      </c>
      <c r="F1163" s="104">
        <f t="shared" si="509"/>
        <v>0</v>
      </c>
      <c r="G1163" s="104">
        <f t="shared" si="478"/>
        <v>0</v>
      </c>
      <c r="H1163" s="104">
        <f t="shared" si="505"/>
        <v>0</v>
      </c>
      <c r="I1163" s="38">
        <f>'F4.2'!W209</f>
        <v>0</v>
      </c>
      <c r="J1163" s="38" t="str">
        <f>'F4.2'!AV209</f>
        <v xml:space="preserve"> </v>
      </c>
      <c r="K1163" s="104"/>
      <c r="L1163" s="104"/>
      <c r="M1163" s="104">
        <f t="shared" si="469"/>
        <v>0</v>
      </c>
      <c r="N1163" s="197">
        <f t="shared" si="507"/>
        <v>0</v>
      </c>
    </row>
    <row r="1164" spans="1:14" ht="15.75" outlineLevel="1" x14ac:dyDescent="0.25">
      <c r="A1164" s="364">
        <f t="shared" ref="A1164:E1164" si="517">A687</f>
        <v>8</v>
      </c>
      <c r="B1164" s="364" t="str">
        <f t="shared" si="517"/>
        <v>MSERW Pipes for Garlanding arrangement</v>
      </c>
      <c r="C1164" s="188">
        <f t="shared" si="517"/>
        <v>0</v>
      </c>
      <c r="D1164" s="189" t="str">
        <f t="shared" si="517"/>
        <v>-</v>
      </c>
      <c r="E1164" s="38">
        <f t="shared" si="517"/>
        <v>0</v>
      </c>
      <c r="F1164" s="104">
        <f t="shared" si="509"/>
        <v>0</v>
      </c>
      <c r="G1164" s="104">
        <f t="shared" si="478"/>
        <v>0</v>
      </c>
      <c r="H1164" s="104">
        <f t="shared" si="505"/>
        <v>0</v>
      </c>
      <c r="I1164" s="38">
        <f>'F4.2'!W210</f>
        <v>0</v>
      </c>
      <c r="J1164" s="38">
        <f>'F4.2'!AV210</f>
        <v>0</v>
      </c>
      <c r="K1164" s="104"/>
      <c r="L1164" s="104"/>
      <c r="M1164" s="104">
        <f t="shared" si="469"/>
        <v>0</v>
      </c>
      <c r="N1164" s="197">
        <f t="shared" si="507"/>
        <v>0</v>
      </c>
    </row>
    <row r="1165" spans="1:14" ht="47.25" outlineLevel="1" x14ac:dyDescent="0.25">
      <c r="A1165" s="89">
        <f t="shared" ref="A1165:E1165" si="518">A688</f>
        <v>8.1</v>
      </c>
      <c r="B1165" s="389" t="str">
        <f t="shared" si="518"/>
        <v>Work of Garlanding arrangement to changeover ash slurry feed points for even filling of pond by providing MSERW Pipes along the periphery of Ash Bund Dyke Wall at Khasara Ash Bund.</v>
      </c>
      <c r="C1165" s="188">
        <f t="shared" si="518"/>
        <v>0</v>
      </c>
      <c r="D1165" s="189" t="str">
        <f t="shared" si="518"/>
        <v>-</v>
      </c>
      <c r="E1165" s="38">
        <f t="shared" si="518"/>
        <v>0</v>
      </c>
      <c r="F1165" s="104">
        <f t="shared" si="509"/>
        <v>0</v>
      </c>
      <c r="G1165" s="104">
        <f t="shared" si="478"/>
        <v>0</v>
      </c>
      <c r="H1165" s="104">
        <f t="shared" si="505"/>
        <v>0</v>
      </c>
      <c r="I1165" s="38">
        <f>'F4.2'!W211</f>
        <v>0</v>
      </c>
      <c r="J1165" s="38" t="str">
        <f>'F4.2'!AV211</f>
        <v xml:space="preserve"> </v>
      </c>
      <c r="K1165" s="104"/>
      <c r="L1165" s="104"/>
      <c r="M1165" s="104">
        <f t="shared" si="469"/>
        <v>0</v>
      </c>
      <c r="N1165" s="197">
        <f t="shared" si="507"/>
        <v>0</v>
      </c>
    </row>
    <row r="1166" spans="1:14" ht="31.5" outlineLevel="1" x14ac:dyDescent="0.25">
      <c r="A1166" s="364">
        <f t="shared" ref="A1166:E1166" si="519">A689</f>
        <v>9</v>
      </c>
      <c r="B1166" s="364" t="str">
        <f t="shared" si="519"/>
        <v>Capacity Enhancement &amp; Performance optimization at WTP 3X660MW,KTPS,Koradi</v>
      </c>
      <c r="C1166" s="188">
        <f t="shared" si="519"/>
        <v>0</v>
      </c>
      <c r="D1166" s="189" t="str">
        <f t="shared" si="519"/>
        <v>-</v>
      </c>
      <c r="E1166" s="38">
        <f t="shared" si="519"/>
        <v>0</v>
      </c>
      <c r="F1166" s="104">
        <f t="shared" si="509"/>
        <v>0</v>
      </c>
      <c r="G1166" s="104">
        <f t="shared" si="478"/>
        <v>0</v>
      </c>
      <c r="H1166" s="104">
        <f t="shared" si="505"/>
        <v>0</v>
      </c>
      <c r="I1166" s="38">
        <f>'F4.2'!W212</f>
        <v>0</v>
      </c>
      <c r="J1166" s="38">
        <f>'F4.2'!AV212</f>
        <v>0</v>
      </c>
      <c r="K1166" s="104"/>
      <c r="L1166" s="104"/>
      <c r="M1166" s="104">
        <f t="shared" si="469"/>
        <v>0</v>
      </c>
      <c r="N1166" s="197">
        <f t="shared" si="507"/>
        <v>0</v>
      </c>
    </row>
    <row r="1167" spans="1:14" ht="31.5" outlineLevel="1" x14ac:dyDescent="0.25">
      <c r="A1167" s="89">
        <f t="shared" ref="A1167:E1167" si="520">A690</f>
        <v>9.1</v>
      </c>
      <c r="B1167" s="389" t="str">
        <f t="shared" si="520"/>
        <v>Capacity enhancement of DM water stream in WTP at 3X660MW, KTPS, Koradi.</v>
      </c>
      <c r="C1167" s="188">
        <f t="shared" si="520"/>
        <v>0</v>
      </c>
      <c r="D1167" s="189" t="str">
        <f t="shared" si="520"/>
        <v>-</v>
      </c>
      <c r="E1167" s="38">
        <f t="shared" si="520"/>
        <v>0</v>
      </c>
      <c r="F1167" s="104">
        <f t="shared" si="509"/>
        <v>0</v>
      </c>
      <c r="G1167" s="104">
        <f t="shared" si="478"/>
        <v>0</v>
      </c>
      <c r="H1167" s="104">
        <f t="shared" si="505"/>
        <v>0</v>
      </c>
      <c r="I1167" s="38">
        <f>'F4.2'!W213</f>
        <v>0</v>
      </c>
      <c r="J1167" s="38">
        <f>'F4.2'!AV213</f>
        <v>0</v>
      </c>
      <c r="K1167" s="104"/>
      <c r="L1167" s="104"/>
      <c r="M1167" s="104">
        <f t="shared" si="469"/>
        <v>0</v>
      </c>
      <c r="N1167" s="197">
        <f t="shared" si="507"/>
        <v>0</v>
      </c>
    </row>
    <row r="1168" spans="1:14" ht="31.5" outlineLevel="1" x14ac:dyDescent="0.25">
      <c r="A1168" s="89">
        <f t="shared" ref="A1168:E1168" si="521">A691</f>
        <v>9.1999999999999993</v>
      </c>
      <c r="B1168" s="389" t="str">
        <f t="shared" si="521"/>
        <v>Capacity enhancement Condensate polishing unit regeneration area in WTP at 3X660 MW, KTPS, Koradi</v>
      </c>
      <c r="C1168" s="188">
        <f t="shared" si="521"/>
        <v>0</v>
      </c>
      <c r="D1168" s="189" t="str">
        <f t="shared" si="521"/>
        <v>-</v>
      </c>
      <c r="E1168" s="38">
        <f t="shared" si="521"/>
        <v>0</v>
      </c>
      <c r="F1168" s="104">
        <f t="shared" si="509"/>
        <v>0</v>
      </c>
      <c r="G1168" s="104">
        <f t="shared" si="478"/>
        <v>0</v>
      </c>
      <c r="H1168" s="104">
        <f t="shared" si="505"/>
        <v>0</v>
      </c>
      <c r="I1168" s="38">
        <f>'F4.2'!W214</f>
        <v>0</v>
      </c>
      <c r="J1168" s="38">
        <f>'F4.2'!AV214</f>
        <v>0</v>
      </c>
      <c r="K1168" s="104"/>
      <c r="L1168" s="104"/>
      <c r="M1168" s="104">
        <f t="shared" si="469"/>
        <v>0</v>
      </c>
      <c r="N1168" s="197">
        <f t="shared" si="507"/>
        <v>0</v>
      </c>
    </row>
    <row r="1169" spans="1:14" ht="31.5" outlineLevel="1" x14ac:dyDescent="0.25">
      <c r="A1169" s="89">
        <f t="shared" ref="A1169:E1169" si="522">A692</f>
        <v>9.3000000000000007</v>
      </c>
      <c r="B1169" s="389" t="str">
        <f t="shared" si="522"/>
        <v>Provision of Ozone generating plant of 1.0 Kg capacity in WTP at 3X660 MW, KTPS, Koradi</v>
      </c>
      <c r="C1169" s="188">
        <f t="shared" si="522"/>
        <v>0</v>
      </c>
      <c r="D1169" s="189" t="str">
        <f t="shared" si="522"/>
        <v>-</v>
      </c>
      <c r="E1169" s="38">
        <f t="shared" si="522"/>
        <v>0</v>
      </c>
      <c r="F1169" s="104">
        <f t="shared" si="509"/>
        <v>0</v>
      </c>
      <c r="G1169" s="104">
        <f t="shared" si="478"/>
        <v>0</v>
      </c>
      <c r="H1169" s="104">
        <f t="shared" si="505"/>
        <v>0</v>
      </c>
      <c r="I1169" s="38">
        <f>'F4.2'!W215</f>
        <v>0</v>
      </c>
      <c r="J1169" s="38">
        <f>'F4.2'!AV215</f>
        <v>0</v>
      </c>
      <c r="K1169" s="104"/>
      <c r="L1169" s="104"/>
      <c r="M1169" s="104">
        <f t="shared" si="469"/>
        <v>0</v>
      </c>
      <c r="N1169" s="197">
        <f t="shared" si="507"/>
        <v>0</v>
      </c>
    </row>
    <row r="1170" spans="1:14" ht="47.25" outlineLevel="1" x14ac:dyDescent="0.25">
      <c r="A1170" s="364">
        <f t="shared" ref="A1170:E1170" si="523">A693</f>
        <v>10</v>
      </c>
      <c r="B1170" s="364" t="str">
        <f t="shared" si="523"/>
        <v>DPR for Construction of CC Road alongwith RCC Drain, CC platform for heavy machinery movement at 3x660  MW, TPS, Koradi</v>
      </c>
      <c r="C1170" s="188">
        <f t="shared" si="523"/>
        <v>0</v>
      </c>
      <c r="D1170" s="189" t="str">
        <f t="shared" si="523"/>
        <v>-</v>
      </c>
      <c r="E1170" s="38">
        <f t="shared" si="523"/>
        <v>0</v>
      </c>
      <c r="F1170" s="104">
        <f t="shared" si="509"/>
        <v>0</v>
      </c>
      <c r="G1170" s="104">
        <f t="shared" si="478"/>
        <v>0</v>
      </c>
      <c r="H1170" s="104">
        <f t="shared" si="505"/>
        <v>0</v>
      </c>
      <c r="I1170" s="38">
        <f>'F4.2'!W216</f>
        <v>0</v>
      </c>
      <c r="J1170" s="38">
        <f>'F4.2'!AV216</f>
        <v>0</v>
      </c>
      <c r="K1170" s="104"/>
      <c r="L1170" s="104"/>
      <c r="M1170" s="104">
        <f t="shared" si="469"/>
        <v>0</v>
      </c>
      <c r="N1170" s="197">
        <f t="shared" si="507"/>
        <v>0</v>
      </c>
    </row>
    <row r="1171" spans="1:14" ht="47.25" outlineLevel="1" x14ac:dyDescent="0.25">
      <c r="A1171" s="89">
        <f t="shared" ref="A1171:E1171" si="524">A694</f>
        <v>10.1</v>
      </c>
      <c r="B1171" s="389" t="str">
        <f t="shared" si="524"/>
        <v>DPR for Construction of CC Road alongwith RCC Drain, CC platform for heavy machinery movement at 3x660  MW, TPS, Koradi</v>
      </c>
      <c r="C1171" s="188">
        <f t="shared" si="524"/>
        <v>0</v>
      </c>
      <c r="D1171" s="189" t="str">
        <f t="shared" si="524"/>
        <v>-</v>
      </c>
      <c r="E1171" s="38">
        <f t="shared" si="524"/>
        <v>0</v>
      </c>
      <c r="F1171" s="104">
        <f t="shared" si="509"/>
        <v>0</v>
      </c>
      <c r="G1171" s="104">
        <f t="shared" si="478"/>
        <v>0</v>
      </c>
      <c r="H1171" s="104">
        <f t="shared" si="505"/>
        <v>0</v>
      </c>
      <c r="I1171" s="38">
        <f>'F4.2'!W217</f>
        <v>0</v>
      </c>
      <c r="J1171" s="38">
        <f>'F4.2'!AV217</f>
        <v>0</v>
      </c>
      <c r="K1171" s="104"/>
      <c r="L1171" s="104"/>
      <c r="M1171" s="104">
        <f t="shared" si="469"/>
        <v>0</v>
      </c>
      <c r="N1171" s="197">
        <f t="shared" si="507"/>
        <v>0</v>
      </c>
    </row>
    <row r="1172" spans="1:14" ht="15.75" outlineLevel="1" x14ac:dyDescent="0.25">
      <c r="A1172" s="364">
        <f t="shared" ref="A1172:E1172" si="525">A695</f>
        <v>11</v>
      </c>
      <c r="B1172" s="364" t="str">
        <f t="shared" si="525"/>
        <v>Improvement in Coal Mill Performance-I</v>
      </c>
      <c r="C1172" s="188">
        <f t="shared" si="525"/>
        <v>0</v>
      </c>
      <c r="D1172" s="189" t="str">
        <f t="shared" si="525"/>
        <v>-</v>
      </c>
      <c r="E1172" s="38">
        <f t="shared" si="525"/>
        <v>0</v>
      </c>
      <c r="F1172" s="104">
        <f t="shared" si="509"/>
        <v>0</v>
      </c>
      <c r="G1172" s="104">
        <f t="shared" si="478"/>
        <v>0</v>
      </c>
      <c r="H1172" s="104">
        <f t="shared" si="505"/>
        <v>0</v>
      </c>
      <c r="I1172" s="38">
        <f>'F4.2'!W218</f>
        <v>0</v>
      </c>
      <c r="J1172" s="38">
        <f>'F4.2'!AV218</f>
        <v>0</v>
      </c>
      <c r="K1172" s="104"/>
      <c r="L1172" s="104"/>
      <c r="M1172" s="104">
        <f t="shared" si="469"/>
        <v>0</v>
      </c>
      <c r="N1172" s="197">
        <f t="shared" si="507"/>
        <v>0</v>
      </c>
    </row>
    <row r="1173" spans="1:14" ht="31.5" outlineLevel="1" x14ac:dyDescent="0.25">
      <c r="A1173" s="89">
        <f t="shared" ref="A1173:E1173" si="526">A696</f>
        <v>11.1</v>
      </c>
      <c r="B1173" s="389" t="str">
        <f t="shared" si="526"/>
        <v>Procurement of Roller journal Assembly set for coal mill MVM 32R at 3x660 MW Units at KTPS, Koradi through OEM.</v>
      </c>
      <c r="C1173" s="188">
        <f t="shared" si="526"/>
        <v>0</v>
      </c>
      <c r="D1173" s="189" t="str">
        <f t="shared" si="526"/>
        <v>-</v>
      </c>
      <c r="E1173" s="38">
        <f t="shared" si="526"/>
        <v>0</v>
      </c>
      <c r="F1173" s="104">
        <f t="shared" si="509"/>
        <v>0</v>
      </c>
      <c r="G1173" s="104">
        <f t="shared" si="478"/>
        <v>0</v>
      </c>
      <c r="H1173" s="104">
        <f t="shared" si="505"/>
        <v>0</v>
      </c>
      <c r="I1173" s="38">
        <f>'F4.2'!W219</f>
        <v>0</v>
      </c>
      <c r="J1173" s="38">
        <f>'F4.2'!AV219</f>
        <v>0</v>
      </c>
      <c r="K1173" s="104"/>
      <c r="L1173" s="104"/>
      <c r="M1173" s="104">
        <f t="shared" si="469"/>
        <v>0</v>
      </c>
      <c r="N1173" s="197">
        <f t="shared" si="507"/>
        <v>0</v>
      </c>
    </row>
    <row r="1174" spans="1:14" ht="31.5" outlineLevel="1" x14ac:dyDescent="0.25">
      <c r="A1174" s="89">
        <f t="shared" ref="A1174:E1174" si="527">A697</f>
        <v>11.2</v>
      </c>
      <c r="B1174" s="389" t="str">
        <f t="shared" si="527"/>
        <v>Procurement of Mill Rotary Separator Blades for coal mill MVM 32R at 3x660 MW, KTPS, Koradi through open tender</v>
      </c>
      <c r="C1174" s="188">
        <f t="shared" si="527"/>
        <v>0</v>
      </c>
      <c r="D1174" s="189" t="str">
        <f t="shared" si="527"/>
        <v>-</v>
      </c>
      <c r="E1174" s="38">
        <f t="shared" si="527"/>
        <v>0</v>
      </c>
      <c r="F1174" s="104">
        <f t="shared" si="509"/>
        <v>0</v>
      </c>
      <c r="G1174" s="104">
        <f t="shared" si="478"/>
        <v>0</v>
      </c>
      <c r="H1174" s="104">
        <f t="shared" si="505"/>
        <v>0</v>
      </c>
      <c r="I1174" s="38">
        <f>'F4.2'!W220</f>
        <v>0</v>
      </c>
      <c r="J1174" s="38">
        <f>'F4.2'!AV220</f>
        <v>0</v>
      </c>
      <c r="K1174" s="104"/>
      <c r="L1174" s="104"/>
      <c r="M1174" s="104">
        <f t="shared" si="469"/>
        <v>0</v>
      </c>
      <c r="N1174" s="197">
        <f t="shared" si="507"/>
        <v>0</v>
      </c>
    </row>
    <row r="1175" spans="1:14" ht="47.25" outlineLevel="1" x14ac:dyDescent="0.25">
      <c r="A1175" s="89">
        <f t="shared" ref="A1175:E1175" si="528">A698</f>
        <v>11.3</v>
      </c>
      <c r="B1175" s="389" t="str">
        <f t="shared" si="528"/>
        <v xml:space="preserve"> Procurement of SINTERCAST TABLE LINERS AND SINTERCAST ROLLER LINERS for coal mill MVM32R at 3x660 MW, KTPS, Koradi through OEM.</v>
      </c>
      <c r="C1175" s="188">
        <f t="shared" si="528"/>
        <v>0</v>
      </c>
      <c r="D1175" s="189" t="str">
        <f t="shared" si="528"/>
        <v>-</v>
      </c>
      <c r="E1175" s="38">
        <f t="shared" si="528"/>
        <v>0</v>
      </c>
      <c r="F1175" s="104">
        <f t="shared" si="509"/>
        <v>0</v>
      </c>
      <c r="G1175" s="104">
        <f t="shared" si="478"/>
        <v>0</v>
      </c>
      <c r="H1175" s="104">
        <f t="shared" si="505"/>
        <v>0</v>
      </c>
      <c r="I1175" s="38">
        <f>'F4.2'!W221</f>
        <v>0</v>
      </c>
      <c r="J1175" s="38">
        <f>'F4.2'!AV221</f>
        <v>0</v>
      </c>
      <c r="K1175" s="104"/>
      <c r="L1175" s="104"/>
      <c r="M1175" s="104">
        <f t="shared" si="469"/>
        <v>0</v>
      </c>
      <c r="N1175" s="197">
        <f t="shared" si="507"/>
        <v>0</v>
      </c>
    </row>
    <row r="1176" spans="1:14" ht="47.25" outlineLevel="1" x14ac:dyDescent="0.25">
      <c r="A1176" s="89">
        <f t="shared" ref="A1176:E1176" si="529">A699</f>
        <v>11.4</v>
      </c>
      <c r="B1176" s="389" t="str">
        <f t="shared" si="529"/>
        <v>Procurement of Bearings for roller Journal Assembly &amp; Rotary Separator for coal mill MVM 32R at 3x660 MW, KTPS, Koradi through OEM</v>
      </c>
      <c r="C1176" s="188">
        <f t="shared" si="529"/>
        <v>0</v>
      </c>
      <c r="D1176" s="189" t="str">
        <f t="shared" si="529"/>
        <v>-</v>
      </c>
      <c r="E1176" s="38">
        <f t="shared" si="529"/>
        <v>0</v>
      </c>
      <c r="F1176" s="104">
        <f t="shared" si="509"/>
        <v>0</v>
      </c>
      <c r="G1176" s="104">
        <f t="shared" si="478"/>
        <v>0</v>
      </c>
      <c r="H1176" s="104">
        <f t="shared" si="505"/>
        <v>0</v>
      </c>
      <c r="I1176" s="38">
        <f>'F4.2'!W222</f>
        <v>0</v>
      </c>
      <c r="J1176" s="38">
        <f>'F4.2'!AV222</f>
        <v>0</v>
      </c>
      <c r="K1176" s="104"/>
      <c r="L1176" s="104"/>
      <c r="M1176" s="104">
        <f t="shared" si="469"/>
        <v>0</v>
      </c>
      <c r="N1176" s="197">
        <f t="shared" si="507"/>
        <v>0</v>
      </c>
    </row>
    <row r="1177" spans="1:14" ht="31.5" outlineLevel="1" x14ac:dyDescent="0.25">
      <c r="A1177" s="369">
        <f t="shared" ref="A1177:E1177" si="530">A700</f>
        <v>12</v>
      </c>
      <c r="B1177" s="369" t="str">
        <f t="shared" si="530"/>
        <v>Improvement in Boiler performance-II at  3X660MW,KTPS,Koradi</v>
      </c>
      <c r="C1177" s="188">
        <f t="shared" si="530"/>
        <v>0</v>
      </c>
      <c r="D1177" s="189" t="str">
        <f t="shared" si="530"/>
        <v>-</v>
      </c>
      <c r="E1177" s="38">
        <f t="shared" si="530"/>
        <v>0</v>
      </c>
      <c r="F1177" s="104">
        <f t="shared" si="509"/>
        <v>0</v>
      </c>
      <c r="G1177" s="104">
        <f t="shared" si="478"/>
        <v>0</v>
      </c>
      <c r="H1177" s="104">
        <f t="shared" si="505"/>
        <v>0</v>
      </c>
      <c r="I1177" s="38">
        <f>'F4.2'!W223</f>
        <v>0</v>
      </c>
      <c r="J1177" s="38">
        <f>'F4.2'!AV223</f>
        <v>0</v>
      </c>
      <c r="K1177" s="104"/>
      <c r="L1177" s="104"/>
      <c r="M1177" s="104">
        <f t="shared" si="469"/>
        <v>0</v>
      </c>
      <c r="N1177" s="197">
        <f t="shared" si="507"/>
        <v>0</v>
      </c>
    </row>
    <row r="1178" spans="1:14" ht="31.5" outlineLevel="1" x14ac:dyDescent="0.25">
      <c r="A1178" s="485">
        <f t="shared" ref="A1178:E1178" si="531">A701</f>
        <v>12.1</v>
      </c>
      <c r="B1178" s="402" t="str">
        <f t="shared" si="531"/>
        <v xml:space="preserve">Scheme1:Procurement of Coal compartment assembly for Unit8 at 3x660MW KTPS, Koradi </v>
      </c>
      <c r="C1178" s="188">
        <f t="shared" si="531"/>
        <v>0</v>
      </c>
      <c r="D1178" s="189" t="str">
        <f t="shared" si="531"/>
        <v>-</v>
      </c>
      <c r="E1178" s="38">
        <f t="shared" si="531"/>
        <v>0</v>
      </c>
      <c r="F1178" s="104">
        <f t="shared" si="509"/>
        <v>0</v>
      </c>
      <c r="G1178" s="104">
        <f t="shared" si="478"/>
        <v>0</v>
      </c>
      <c r="H1178" s="104">
        <f t="shared" si="505"/>
        <v>0</v>
      </c>
      <c r="I1178" s="38">
        <f>'F4.2'!W224</f>
        <v>0</v>
      </c>
      <c r="J1178" s="38">
        <f>'F4.2'!AV224</f>
        <v>0</v>
      </c>
      <c r="K1178" s="104"/>
      <c r="L1178" s="104"/>
      <c r="M1178" s="104">
        <f t="shared" si="469"/>
        <v>0</v>
      </c>
      <c r="N1178" s="197">
        <f t="shared" si="507"/>
        <v>0</v>
      </c>
    </row>
    <row r="1179" spans="1:14" ht="31.5" outlineLevel="1" x14ac:dyDescent="0.25">
      <c r="A1179" s="485">
        <f t="shared" ref="A1179:E1179" si="532">A702</f>
        <v>12.2</v>
      </c>
      <c r="B1179" s="402" t="str">
        <f t="shared" si="532"/>
        <v>Scheme2:Procurement of blade sets for ID, FD &amp; PA Fan at 3x660 MW, Units at KTPS Koradi through OEM.</v>
      </c>
      <c r="C1179" s="188">
        <f t="shared" si="532"/>
        <v>0</v>
      </c>
      <c r="D1179" s="189" t="str">
        <f t="shared" si="532"/>
        <v>-</v>
      </c>
      <c r="E1179" s="38">
        <f t="shared" si="532"/>
        <v>0</v>
      </c>
      <c r="F1179" s="104">
        <f t="shared" si="509"/>
        <v>0</v>
      </c>
      <c r="G1179" s="104">
        <f t="shared" si="478"/>
        <v>0</v>
      </c>
      <c r="H1179" s="104">
        <f t="shared" si="505"/>
        <v>0</v>
      </c>
      <c r="I1179" s="38">
        <f>'F4.2'!W225</f>
        <v>0</v>
      </c>
      <c r="J1179" s="38">
        <f>'F4.2'!AV225</f>
        <v>0</v>
      </c>
      <c r="K1179" s="104"/>
      <c r="L1179" s="104"/>
      <c r="M1179" s="104">
        <f t="shared" si="469"/>
        <v>0</v>
      </c>
      <c r="N1179" s="197">
        <f t="shared" si="507"/>
        <v>0</v>
      </c>
    </row>
    <row r="1180" spans="1:14" ht="31.5" outlineLevel="1" x14ac:dyDescent="0.25">
      <c r="A1180" s="485">
        <f t="shared" ref="A1180:E1180" si="533">A703</f>
        <v>12.3</v>
      </c>
      <c r="B1180" s="402" t="str">
        <f t="shared" si="533"/>
        <v>Scheme3:Procurement of  RAPH internal Spares  for 3X660MW units at KTPS Koradi through OEM (Qty- 6 Sets)</v>
      </c>
      <c r="C1180" s="188">
        <f t="shared" si="533"/>
        <v>0</v>
      </c>
      <c r="D1180" s="189" t="str">
        <f t="shared" si="533"/>
        <v>-</v>
      </c>
      <c r="E1180" s="38">
        <f t="shared" si="533"/>
        <v>0</v>
      </c>
      <c r="F1180" s="104">
        <f t="shared" si="509"/>
        <v>0</v>
      </c>
      <c r="G1180" s="104">
        <f t="shared" si="478"/>
        <v>0</v>
      </c>
      <c r="H1180" s="104">
        <f t="shared" si="505"/>
        <v>0</v>
      </c>
      <c r="I1180" s="38">
        <f>'F4.2'!W226</f>
        <v>0</v>
      </c>
      <c r="J1180" s="38">
        <f>'F4.2'!AV226</f>
        <v>0</v>
      </c>
      <c r="K1180" s="104"/>
      <c r="L1180" s="104"/>
      <c r="M1180" s="104">
        <f t="shared" si="469"/>
        <v>0</v>
      </c>
      <c r="N1180" s="197">
        <f t="shared" si="507"/>
        <v>0</v>
      </c>
    </row>
    <row r="1181" spans="1:14" ht="47.25" outlineLevel="1" x14ac:dyDescent="0.25">
      <c r="A1181" s="485">
        <f t="shared" ref="A1181:E1181" si="534">A704</f>
        <v>12.4</v>
      </c>
      <c r="B1181" s="402" t="str">
        <f t="shared" si="534"/>
        <v>Scheme4:Procurement of RAPH Sector plate with Actuating mechanism assembly for Unit9 3 X 660MW Units at KTPS, Koradi.</v>
      </c>
      <c r="C1181" s="188">
        <f t="shared" si="534"/>
        <v>0</v>
      </c>
      <c r="D1181" s="189" t="str">
        <f t="shared" si="534"/>
        <v>-</v>
      </c>
      <c r="E1181" s="38">
        <f t="shared" si="534"/>
        <v>0</v>
      </c>
      <c r="F1181" s="104">
        <f t="shared" si="509"/>
        <v>0</v>
      </c>
      <c r="G1181" s="104">
        <f t="shared" si="478"/>
        <v>0</v>
      </c>
      <c r="H1181" s="104">
        <f t="shared" si="505"/>
        <v>0</v>
      </c>
      <c r="I1181" s="38">
        <f>'F4.2'!W227</f>
        <v>0</v>
      </c>
      <c r="J1181" s="38">
        <f>'F4.2'!AV227</f>
        <v>0</v>
      </c>
      <c r="K1181" s="104"/>
      <c r="L1181" s="104"/>
      <c r="M1181" s="104">
        <f t="shared" si="469"/>
        <v>0</v>
      </c>
      <c r="N1181" s="197">
        <f t="shared" si="507"/>
        <v>0</v>
      </c>
    </row>
    <row r="1182" spans="1:14" ht="31.5" outlineLevel="1" x14ac:dyDescent="0.25">
      <c r="A1182" s="368">
        <f t="shared" ref="A1182:E1182" si="535">A705</f>
        <v>13</v>
      </c>
      <c r="B1182" s="388" t="str">
        <f t="shared" si="535"/>
        <v>Improvement in Coal Mill performance-II at  3X660MW,KTPS,Koradi</v>
      </c>
      <c r="C1182" s="188">
        <f t="shared" si="535"/>
        <v>0</v>
      </c>
      <c r="D1182" s="189" t="str">
        <f t="shared" si="535"/>
        <v>-</v>
      </c>
      <c r="E1182" s="38">
        <f t="shared" si="535"/>
        <v>0</v>
      </c>
      <c r="F1182" s="104">
        <f t="shared" si="509"/>
        <v>0</v>
      </c>
      <c r="G1182" s="104">
        <f t="shared" si="478"/>
        <v>0</v>
      </c>
      <c r="H1182" s="104">
        <f t="shared" si="505"/>
        <v>0</v>
      </c>
      <c r="I1182" s="38">
        <f>'F4.2'!W228</f>
        <v>0</v>
      </c>
      <c r="J1182" s="38">
        <f>'F4.2'!AV228</f>
        <v>0</v>
      </c>
      <c r="K1182" s="104"/>
      <c r="L1182" s="104"/>
      <c r="M1182" s="104">
        <f t="shared" si="469"/>
        <v>0</v>
      </c>
      <c r="N1182" s="197">
        <f t="shared" si="507"/>
        <v>0</v>
      </c>
    </row>
    <row r="1183" spans="1:14" ht="47.25" outlineLevel="1" x14ac:dyDescent="0.25">
      <c r="A1183" s="485">
        <f t="shared" ref="A1183:E1183" si="536">A706</f>
        <v>13.1</v>
      </c>
      <c r="B1183" s="402" t="str">
        <f t="shared" si="536"/>
        <v>Procurement of FLENDER make Gearbox model kmp-450 along with motor for coal mill MVM32R at 3x660mw KTPS, koradi through OEM.</v>
      </c>
      <c r="C1183" s="188">
        <f t="shared" si="536"/>
        <v>0</v>
      </c>
      <c r="D1183" s="189" t="str">
        <f t="shared" si="536"/>
        <v>-</v>
      </c>
      <c r="E1183" s="38">
        <f t="shared" si="536"/>
        <v>0</v>
      </c>
      <c r="F1183" s="104">
        <f t="shared" si="509"/>
        <v>0</v>
      </c>
      <c r="G1183" s="104">
        <f t="shared" si="478"/>
        <v>0</v>
      </c>
      <c r="H1183" s="104">
        <f t="shared" si="505"/>
        <v>0</v>
      </c>
      <c r="I1183" s="38">
        <f>'F4.2'!W229</f>
        <v>0</v>
      </c>
      <c r="J1183" s="38">
        <f>'F4.2'!AV229</f>
        <v>0</v>
      </c>
      <c r="K1183" s="104"/>
      <c r="L1183" s="104"/>
      <c r="M1183" s="104">
        <f t="shared" si="469"/>
        <v>0</v>
      </c>
      <c r="N1183" s="197">
        <f t="shared" si="507"/>
        <v>0</v>
      </c>
    </row>
    <row r="1184" spans="1:14" ht="31.5" outlineLevel="1" x14ac:dyDescent="0.25">
      <c r="A1184" s="485">
        <f t="shared" ref="A1184:E1184" si="537">A707</f>
        <v>13.2</v>
      </c>
      <c r="B1184" s="402" t="str">
        <f t="shared" si="537"/>
        <v>Procurement of complete set of couplings for PA, ID &amp; FD fans at 3X660MW units at KTPS Koradi through OEM</v>
      </c>
      <c r="C1184" s="188">
        <f t="shared" si="537"/>
        <v>0</v>
      </c>
      <c r="D1184" s="189" t="str">
        <f t="shared" si="537"/>
        <v>-</v>
      </c>
      <c r="E1184" s="38">
        <f t="shared" si="537"/>
        <v>0</v>
      </c>
      <c r="F1184" s="104">
        <f t="shared" si="509"/>
        <v>0</v>
      </c>
      <c r="G1184" s="104">
        <f t="shared" si="478"/>
        <v>0</v>
      </c>
      <c r="H1184" s="104">
        <f t="shared" si="505"/>
        <v>0</v>
      </c>
      <c r="I1184" s="38">
        <f>'F4.2'!W230</f>
        <v>0</v>
      </c>
      <c r="J1184" s="38">
        <f>'F4.2'!AV230</f>
        <v>0</v>
      </c>
      <c r="K1184" s="104"/>
      <c r="L1184" s="104"/>
      <c r="M1184" s="104">
        <f t="shared" si="469"/>
        <v>0</v>
      </c>
      <c r="N1184" s="197">
        <f t="shared" si="507"/>
        <v>0</v>
      </c>
    </row>
    <row r="1185" spans="1:14" ht="31.5" outlineLevel="1" x14ac:dyDescent="0.25">
      <c r="A1185" s="369">
        <f t="shared" ref="A1185:E1185" si="538">A708</f>
        <v>14</v>
      </c>
      <c r="B1185" s="369" t="str">
        <f t="shared" si="538"/>
        <v>Improvement in Coal Mill performance-III at  3X660MW,KTPS,Koradi</v>
      </c>
      <c r="C1185" s="188">
        <f t="shared" si="538"/>
        <v>0</v>
      </c>
      <c r="D1185" s="189" t="str">
        <f t="shared" si="538"/>
        <v>-</v>
      </c>
      <c r="E1185" s="38">
        <f t="shared" si="538"/>
        <v>0</v>
      </c>
      <c r="F1185" s="104">
        <f t="shared" si="509"/>
        <v>0</v>
      </c>
      <c r="G1185" s="104">
        <f t="shared" si="478"/>
        <v>0</v>
      </c>
      <c r="H1185" s="104">
        <f t="shared" si="505"/>
        <v>0</v>
      </c>
      <c r="I1185" s="38">
        <f>'F4.2'!W231</f>
        <v>0</v>
      </c>
      <c r="J1185" s="38">
        <f>'F4.2'!AV231</f>
        <v>0</v>
      </c>
      <c r="K1185" s="104"/>
      <c r="L1185" s="104"/>
      <c r="M1185" s="104">
        <f t="shared" si="469"/>
        <v>0</v>
      </c>
      <c r="N1185" s="197">
        <f t="shared" si="507"/>
        <v>0</v>
      </c>
    </row>
    <row r="1186" spans="1:14" ht="31.5" outlineLevel="1" x14ac:dyDescent="0.25">
      <c r="A1186" s="485">
        <f t="shared" ref="A1186:E1186" si="539">A709</f>
        <v>14.1</v>
      </c>
      <c r="B1186" s="413" t="str">
        <f t="shared" si="539"/>
        <v xml:space="preserve">Scheme1:Procurement of Roller journal Assembly set for coal mill MVM 32R at 3x660 MW Units at KTPS, Koradi </v>
      </c>
      <c r="C1186" s="188">
        <f t="shared" si="539"/>
        <v>0</v>
      </c>
      <c r="D1186" s="189" t="str">
        <f t="shared" si="539"/>
        <v>-</v>
      </c>
      <c r="E1186" s="38">
        <f t="shared" si="539"/>
        <v>0</v>
      </c>
      <c r="F1186" s="104">
        <f t="shared" si="509"/>
        <v>0</v>
      </c>
      <c r="G1186" s="104">
        <f t="shared" si="478"/>
        <v>0</v>
      </c>
      <c r="H1186" s="104">
        <f t="shared" si="505"/>
        <v>0</v>
      </c>
      <c r="I1186" s="38">
        <f>'F4.2'!W232</f>
        <v>0</v>
      </c>
      <c r="J1186" s="38">
        <f>'F4.2'!AV232</f>
        <v>0</v>
      </c>
      <c r="K1186" s="104"/>
      <c r="L1186" s="104"/>
      <c r="M1186" s="104">
        <f t="shared" si="469"/>
        <v>0</v>
      </c>
      <c r="N1186" s="197">
        <f t="shared" si="507"/>
        <v>0</v>
      </c>
    </row>
    <row r="1187" spans="1:14" ht="47.25" outlineLevel="1" x14ac:dyDescent="0.25">
      <c r="A1187" s="485">
        <f t="shared" ref="A1187:E1187" si="540">A710</f>
        <v>14.2</v>
      </c>
      <c r="B1187" s="413" t="str">
        <f t="shared" si="540"/>
        <v>Scheme2:Procurement of SINTERCAST TABLE LINERS AND SINTERCAST ROLLER LINERS for coal mill MVM32R at 3x660 MW, KTPS, Koradi</v>
      </c>
      <c r="C1187" s="188">
        <f t="shared" si="540"/>
        <v>0</v>
      </c>
      <c r="D1187" s="189" t="str">
        <f t="shared" si="540"/>
        <v>-</v>
      </c>
      <c r="E1187" s="38">
        <f t="shared" si="540"/>
        <v>0</v>
      </c>
      <c r="F1187" s="104">
        <f t="shared" si="509"/>
        <v>0</v>
      </c>
      <c r="G1187" s="104">
        <f t="shared" si="478"/>
        <v>0</v>
      </c>
      <c r="H1187" s="104">
        <f t="shared" si="505"/>
        <v>0</v>
      </c>
      <c r="I1187" s="38">
        <f>'F4.2'!W233</f>
        <v>0</v>
      </c>
      <c r="J1187" s="38">
        <f>'F4.2'!AV233</f>
        <v>0</v>
      </c>
      <c r="K1187" s="104"/>
      <c r="L1187" s="104"/>
      <c r="M1187" s="104">
        <f t="shared" si="469"/>
        <v>0</v>
      </c>
      <c r="N1187" s="197">
        <f t="shared" si="507"/>
        <v>0</v>
      </c>
    </row>
    <row r="1188" spans="1:14" ht="47.25" outlineLevel="1" x14ac:dyDescent="0.25">
      <c r="A1188" s="485">
        <f t="shared" ref="A1188:E1188" si="541">A711</f>
        <v>14.3</v>
      </c>
      <c r="B1188" s="413" t="str">
        <f t="shared" si="541"/>
        <v>Scheme3:Procurement of Bearings for roller Journal Assembly &amp; Rotary Separator for coal mill MVM 32R at 3x660 MW, KTPS, Koradi</v>
      </c>
      <c r="C1188" s="188">
        <f t="shared" si="541"/>
        <v>0</v>
      </c>
      <c r="D1188" s="189" t="str">
        <f t="shared" si="541"/>
        <v>-</v>
      </c>
      <c r="E1188" s="38">
        <f t="shared" si="541"/>
        <v>0</v>
      </c>
      <c r="F1188" s="104">
        <f t="shared" si="509"/>
        <v>0</v>
      </c>
      <c r="G1188" s="104">
        <f t="shared" si="478"/>
        <v>0</v>
      </c>
      <c r="H1188" s="104">
        <f t="shared" si="505"/>
        <v>0</v>
      </c>
      <c r="I1188" s="38">
        <f>'F4.2'!W234</f>
        <v>0</v>
      </c>
      <c r="J1188" s="38">
        <f>'F4.2'!AV234</f>
        <v>0</v>
      </c>
      <c r="K1188" s="104"/>
      <c r="L1188" s="104"/>
      <c r="M1188" s="104">
        <f t="shared" si="469"/>
        <v>0</v>
      </c>
      <c r="N1188" s="197">
        <f t="shared" si="507"/>
        <v>0</v>
      </c>
    </row>
    <row r="1189" spans="1:14" ht="31.5" outlineLevel="1" x14ac:dyDescent="0.25">
      <c r="A1189" s="485">
        <f t="shared" ref="A1189:E1189" si="542">A712</f>
        <v>14.4</v>
      </c>
      <c r="B1189" s="413" t="str">
        <f t="shared" si="542"/>
        <v>Scheme4:Procurement of Coal Pipe Orifice for Unit10 at 3x660 MW, KTPS, Koradi</v>
      </c>
      <c r="C1189" s="188">
        <f t="shared" si="542"/>
        <v>0</v>
      </c>
      <c r="D1189" s="189" t="str">
        <f t="shared" si="542"/>
        <v>-</v>
      </c>
      <c r="E1189" s="38">
        <f t="shared" si="542"/>
        <v>0</v>
      </c>
      <c r="F1189" s="104">
        <f t="shared" si="509"/>
        <v>0</v>
      </c>
      <c r="G1189" s="104">
        <f t="shared" si="478"/>
        <v>0</v>
      </c>
      <c r="H1189" s="104">
        <f t="shared" si="505"/>
        <v>0</v>
      </c>
      <c r="I1189" s="38">
        <f>'F4.2'!W235</f>
        <v>0</v>
      </c>
      <c r="J1189" s="38">
        <f>'F4.2'!AV235</f>
        <v>0</v>
      </c>
      <c r="K1189" s="104"/>
      <c r="L1189" s="104"/>
      <c r="M1189" s="104">
        <f t="shared" si="469"/>
        <v>0</v>
      </c>
      <c r="N1189" s="197">
        <f t="shared" si="507"/>
        <v>0</v>
      </c>
    </row>
    <row r="1190" spans="1:14" ht="31.5" outlineLevel="1" x14ac:dyDescent="0.25">
      <c r="A1190" s="485">
        <f t="shared" ref="A1190:E1190" si="543">A713</f>
        <v>14.5</v>
      </c>
      <c r="B1190" s="413" t="str">
        <f t="shared" si="543"/>
        <v>Scheme5:Procurement of Complete MRHS System along with Pneumatic Compressors at 3x660 MW, KTPS, Koradi</v>
      </c>
      <c r="C1190" s="188">
        <f t="shared" si="543"/>
        <v>0</v>
      </c>
      <c r="D1190" s="189" t="str">
        <f t="shared" si="543"/>
        <v>-</v>
      </c>
      <c r="E1190" s="38">
        <f t="shared" si="543"/>
        <v>0</v>
      </c>
      <c r="F1190" s="104">
        <f t="shared" si="509"/>
        <v>0</v>
      </c>
      <c r="G1190" s="104">
        <f t="shared" si="478"/>
        <v>0</v>
      </c>
      <c r="H1190" s="104">
        <f t="shared" si="505"/>
        <v>0</v>
      </c>
      <c r="I1190" s="38">
        <f>'F4.2'!W236</f>
        <v>0</v>
      </c>
      <c r="J1190" s="38">
        <f>'F4.2'!AV236</f>
        <v>0</v>
      </c>
      <c r="K1190" s="104"/>
      <c r="L1190" s="104"/>
      <c r="M1190" s="104">
        <f t="shared" si="469"/>
        <v>0</v>
      </c>
      <c r="N1190" s="197">
        <f t="shared" si="507"/>
        <v>0</v>
      </c>
    </row>
    <row r="1191" spans="1:14" ht="31.5" outlineLevel="1" x14ac:dyDescent="0.25">
      <c r="A1191" s="369">
        <f t="shared" ref="A1191:E1191" si="544">A714</f>
        <v>15</v>
      </c>
      <c r="B1191" s="369" t="str">
        <f t="shared" si="544"/>
        <v>Improvement in Boiler performance-III at  3X660MW,KTPS,Koradi</v>
      </c>
      <c r="C1191" s="188">
        <f t="shared" si="544"/>
        <v>0</v>
      </c>
      <c r="D1191" s="189" t="str">
        <f t="shared" si="544"/>
        <v>-</v>
      </c>
      <c r="E1191" s="38">
        <f t="shared" si="544"/>
        <v>0</v>
      </c>
      <c r="F1191" s="104">
        <f t="shared" si="509"/>
        <v>0</v>
      </c>
      <c r="G1191" s="104">
        <f t="shared" si="478"/>
        <v>0</v>
      </c>
      <c r="H1191" s="104">
        <f t="shared" si="505"/>
        <v>0</v>
      </c>
      <c r="I1191" s="38">
        <f>'F4.2'!W237</f>
        <v>0</v>
      </c>
      <c r="J1191" s="38">
        <f>'F4.2'!AV237</f>
        <v>0</v>
      </c>
      <c r="K1191" s="104"/>
      <c r="L1191" s="104"/>
      <c r="M1191" s="104">
        <f t="shared" si="469"/>
        <v>0</v>
      </c>
      <c r="N1191" s="197">
        <f t="shared" si="507"/>
        <v>0</v>
      </c>
    </row>
    <row r="1192" spans="1:14" ht="31.5" outlineLevel="1" x14ac:dyDescent="0.25">
      <c r="A1192" s="485">
        <f t="shared" ref="A1192:E1192" si="545">A715</f>
        <v>15.1</v>
      </c>
      <c r="B1192" s="417" t="str">
        <f t="shared" si="545"/>
        <v xml:space="preserve">Scheme1:Procurement of Coal compartment assembly for Unit8at 3x660MW KTPS, Koradi </v>
      </c>
      <c r="C1192" s="188">
        <f t="shared" si="545"/>
        <v>0</v>
      </c>
      <c r="D1192" s="189" t="str">
        <f t="shared" si="545"/>
        <v>-</v>
      </c>
      <c r="E1192" s="38">
        <f t="shared" si="545"/>
        <v>0</v>
      </c>
      <c r="F1192" s="104">
        <f t="shared" si="509"/>
        <v>0</v>
      </c>
      <c r="G1192" s="104">
        <f t="shared" ref="G1192:G1255" si="546">G715+M715</f>
        <v>0</v>
      </c>
      <c r="H1192" s="104">
        <f t="shared" si="505"/>
        <v>0</v>
      </c>
      <c r="I1192" s="38">
        <f>'F4.2'!W238</f>
        <v>0</v>
      </c>
      <c r="J1192" s="38">
        <f>'F4.2'!AV238</f>
        <v>0</v>
      </c>
      <c r="K1192" s="104"/>
      <c r="L1192" s="104"/>
      <c r="M1192" s="104">
        <f t="shared" si="469"/>
        <v>0</v>
      </c>
      <c r="N1192" s="197">
        <f t="shared" si="507"/>
        <v>0</v>
      </c>
    </row>
    <row r="1193" spans="1:14" ht="31.5" outlineLevel="1" x14ac:dyDescent="0.25">
      <c r="A1193" s="485">
        <f t="shared" ref="A1193:E1193" si="547">A716</f>
        <v>15.2</v>
      </c>
      <c r="B1193" s="417" t="str">
        <f t="shared" si="547"/>
        <v>Scheme2:Procurement of blade sets for ID, FD &amp; PA Fan at 3x660 MW, Units at KTPS Koradi through OEM.</v>
      </c>
      <c r="C1193" s="188">
        <f t="shared" si="547"/>
        <v>0</v>
      </c>
      <c r="D1193" s="189" t="str">
        <f t="shared" si="547"/>
        <v>-</v>
      </c>
      <c r="E1193" s="38">
        <f t="shared" si="547"/>
        <v>0</v>
      </c>
      <c r="F1193" s="104">
        <f t="shared" si="509"/>
        <v>0</v>
      </c>
      <c r="G1193" s="104">
        <f t="shared" si="546"/>
        <v>0</v>
      </c>
      <c r="H1193" s="104">
        <f t="shared" si="505"/>
        <v>0</v>
      </c>
      <c r="I1193" s="38">
        <f>'F4.2'!W239</f>
        <v>0</v>
      </c>
      <c r="J1193" s="38">
        <f>'F4.2'!AV239</f>
        <v>0</v>
      </c>
      <c r="K1193" s="104"/>
      <c r="L1193" s="104"/>
      <c r="M1193" s="104">
        <f t="shared" si="469"/>
        <v>0</v>
      </c>
      <c r="N1193" s="197">
        <f t="shared" si="507"/>
        <v>0</v>
      </c>
    </row>
    <row r="1194" spans="1:14" ht="47.25" outlineLevel="1" x14ac:dyDescent="0.25">
      <c r="A1194" s="485">
        <f t="shared" ref="A1194:E1194" si="548">A717</f>
        <v>15.3</v>
      </c>
      <c r="B1194" s="421" t="str">
        <f t="shared" si="548"/>
        <v>Scheme3:Procurement and replacement of heating elements for RAPH installed in Unit 9 (660MW) at KTPS Koradi THROUGH OEM/OES (Qty- 2 Sets)</v>
      </c>
      <c r="C1194" s="188">
        <f t="shared" si="548"/>
        <v>0</v>
      </c>
      <c r="D1194" s="189" t="str">
        <f t="shared" si="548"/>
        <v>-</v>
      </c>
      <c r="E1194" s="38">
        <f t="shared" si="548"/>
        <v>0</v>
      </c>
      <c r="F1194" s="104">
        <f t="shared" si="509"/>
        <v>0</v>
      </c>
      <c r="G1194" s="104">
        <f t="shared" si="546"/>
        <v>0</v>
      </c>
      <c r="H1194" s="104">
        <f t="shared" si="505"/>
        <v>0</v>
      </c>
      <c r="I1194" s="38">
        <f>'F4.2'!W240</f>
        <v>0</v>
      </c>
      <c r="J1194" s="38">
        <f>'F4.2'!AV240</f>
        <v>0</v>
      </c>
      <c r="K1194" s="104"/>
      <c r="L1194" s="104"/>
      <c r="M1194" s="104">
        <f t="shared" si="469"/>
        <v>0</v>
      </c>
      <c r="N1194" s="197">
        <f t="shared" si="507"/>
        <v>0</v>
      </c>
    </row>
    <row r="1195" spans="1:14" ht="31.5" outlineLevel="1" x14ac:dyDescent="0.25">
      <c r="A1195" s="485">
        <f t="shared" ref="A1195:E1195" si="549">A718</f>
        <v>15.4</v>
      </c>
      <c r="B1195" s="417" t="str">
        <f t="shared" si="549"/>
        <v xml:space="preserve">Scheme4:Procurement of  HP valves, safety valves and ERV's for 3X660MW units at KTPS Koradi through OEM </v>
      </c>
      <c r="C1195" s="188">
        <f t="shared" si="549"/>
        <v>0</v>
      </c>
      <c r="D1195" s="189" t="str">
        <f t="shared" si="549"/>
        <v>-</v>
      </c>
      <c r="E1195" s="38">
        <f t="shared" si="549"/>
        <v>0</v>
      </c>
      <c r="F1195" s="104">
        <f t="shared" si="509"/>
        <v>0</v>
      </c>
      <c r="G1195" s="104">
        <f t="shared" si="546"/>
        <v>0</v>
      </c>
      <c r="H1195" s="104">
        <f t="shared" si="505"/>
        <v>0</v>
      </c>
      <c r="I1195" s="38">
        <f>'F4.2'!W241</f>
        <v>0</v>
      </c>
      <c r="J1195" s="38">
        <f>'F4.2'!AV241</f>
        <v>0</v>
      </c>
      <c r="K1195" s="104"/>
      <c r="L1195" s="104"/>
      <c r="M1195" s="104">
        <f t="shared" si="469"/>
        <v>0</v>
      </c>
      <c r="N1195" s="197">
        <f t="shared" si="507"/>
        <v>0</v>
      </c>
    </row>
    <row r="1196" spans="1:14" ht="47.25" outlineLevel="1" x14ac:dyDescent="0.25">
      <c r="A1196" s="485">
        <f t="shared" ref="A1196:E1196" si="550">A719</f>
        <v>15.5</v>
      </c>
      <c r="B1196" s="421" t="str">
        <f t="shared" si="550"/>
        <v>Scheme5:Procurement of RAPH Sector plate with Actuating mechanism assembly for Unit8 3 X 660MW Units at KTPS, Koradi.</v>
      </c>
      <c r="C1196" s="188">
        <f t="shared" si="550"/>
        <v>0</v>
      </c>
      <c r="D1196" s="189" t="str">
        <f t="shared" si="550"/>
        <v>-</v>
      </c>
      <c r="E1196" s="38">
        <f t="shared" si="550"/>
        <v>0</v>
      </c>
      <c r="F1196" s="104">
        <f t="shared" si="509"/>
        <v>0</v>
      </c>
      <c r="G1196" s="104">
        <f t="shared" si="546"/>
        <v>0</v>
      </c>
      <c r="H1196" s="104">
        <f t="shared" si="505"/>
        <v>0</v>
      </c>
      <c r="I1196" s="38">
        <f>'F4.2'!W242</f>
        <v>0</v>
      </c>
      <c r="J1196" s="38">
        <f>'F4.2'!AV242</f>
        <v>0</v>
      </c>
      <c r="K1196" s="104"/>
      <c r="L1196" s="104"/>
      <c r="M1196" s="104">
        <f t="shared" si="469"/>
        <v>0</v>
      </c>
      <c r="N1196" s="197">
        <f t="shared" si="507"/>
        <v>0</v>
      </c>
    </row>
    <row r="1197" spans="1:14" ht="31.5" outlineLevel="1" x14ac:dyDescent="0.25">
      <c r="A1197" s="369">
        <f t="shared" ref="A1197:E1197" si="551">A720</f>
        <v>15</v>
      </c>
      <c r="B1197" s="369" t="str">
        <f t="shared" si="551"/>
        <v>Improvement in Coal Mill performance-IV at  3X660MW,KTPS,Koradi</v>
      </c>
      <c r="C1197" s="188">
        <f t="shared" si="551"/>
        <v>0</v>
      </c>
      <c r="D1197" s="189" t="str">
        <f t="shared" si="551"/>
        <v>-</v>
      </c>
      <c r="E1197" s="38">
        <f t="shared" si="551"/>
        <v>0</v>
      </c>
      <c r="F1197" s="104">
        <f t="shared" si="509"/>
        <v>0</v>
      </c>
      <c r="G1197" s="104">
        <f t="shared" si="546"/>
        <v>0</v>
      </c>
      <c r="H1197" s="104">
        <f t="shared" si="505"/>
        <v>0</v>
      </c>
      <c r="I1197" s="38">
        <f>'F4.2'!W243</f>
        <v>0</v>
      </c>
      <c r="J1197" s="38">
        <f>'F4.2'!AV243</f>
        <v>0</v>
      </c>
      <c r="K1197" s="104"/>
      <c r="L1197" s="104"/>
      <c r="M1197" s="104">
        <f t="shared" si="469"/>
        <v>0</v>
      </c>
      <c r="N1197" s="197">
        <f t="shared" si="507"/>
        <v>0</v>
      </c>
    </row>
    <row r="1198" spans="1:14" ht="31.5" outlineLevel="1" x14ac:dyDescent="0.25">
      <c r="A1198" s="485">
        <f t="shared" ref="A1198:E1198" si="552">A721</f>
        <v>15.1</v>
      </c>
      <c r="B1198" s="417" t="str">
        <f t="shared" si="552"/>
        <v>Scheme1:Procurement of Roller journal Assembly set for coal mill MVM 32R at 3x660 MW Units at KTPS, Koradi</v>
      </c>
      <c r="C1198" s="188">
        <f t="shared" si="552"/>
        <v>0</v>
      </c>
      <c r="D1198" s="189" t="str">
        <f t="shared" si="552"/>
        <v>-</v>
      </c>
      <c r="E1198" s="38">
        <f t="shared" si="552"/>
        <v>0</v>
      </c>
      <c r="F1198" s="104">
        <f t="shared" si="509"/>
        <v>0</v>
      </c>
      <c r="G1198" s="104">
        <f t="shared" si="546"/>
        <v>0</v>
      </c>
      <c r="H1198" s="104">
        <f t="shared" si="505"/>
        <v>0</v>
      </c>
      <c r="I1198" s="38">
        <f>'F4.2'!W244</f>
        <v>0</v>
      </c>
      <c r="J1198" s="38">
        <f>'F4.2'!AV244</f>
        <v>0</v>
      </c>
      <c r="K1198" s="104"/>
      <c r="L1198" s="104"/>
      <c r="M1198" s="104">
        <f t="shared" si="469"/>
        <v>0</v>
      </c>
      <c r="N1198" s="197">
        <f t="shared" si="507"/>
        <v>0</v>
      </c>
    </row>
    <row r="1199" spans="1:14" ht="47.25" outlineLevel="1" x14ac:dyDescent="0.25">
      <c r="A1199" s="485">
        <f t="shared" ref="A1199:E1199" si="553">A722</f>
        <v>15.2</v>
      </c>
      <c r="B1199" s="417" t="str">
        <f t="shared" si="553"/>
        <v>Scheme2:Procurement of SINTERCAST TABLE LINERS AND SINTERCAST ROLLER LINERS for coal mill MVM32R at 3x660 MW, KTPS, Koradi</v>
      </c>
      <c r="C1199" s="188">
        <f t="shared" si="553"/>
        <v>0</v>
      </c>
      <c r="D1199" s="189" t="str">
        <f t="shared" si="553"/>
        <v>-</v>
      </c>
      <c r="E1199" s="38">
        <f t="shared" si="553"/>
        <v>0</v>
      </c>
      <c r="F1199" s="104">
        <f t="shared" si="509"/>
        <v>0</v>
      </c>
      <c r="G1199" s="104">
        <f t="shared" si="546"/>
        <v>0</v>
      </c>
      <c r="H1199" s="104">
        <f t="shared" si="505"/>
        <v>0</v>
      </c>
      <c r="I1199" s="38">
        <f>'F4.2'!W245</f>
        <v>0</v>
      </c>
      <c r="J1199" s="38">
        <f>'F4.2'!AV245</f>
        <v>0</v>
      </c>
      <c r="K1199" s="104"/>
      <c r="L1199" s="104"/>
      <c r="M1199" s="104">
        <f t="shared" si="469"/>
        <v>0</v>
      </c>
      <c r="N1199" s="197">
        <f t="shared" si="507"/>
        <v>0</v>
      </c>
    </row>
    <row r="1200" spans="1:14" ht="47.25" outlineLevel="1" x14ac:dyDescent="0.25">
      <c r="A1200" s="485">
        <f t="shared" ref="A1200:E1200" si="554">A723</f>
        <v>15.3</v>
      </c>
      <c r="B1200" s="417" t="str">
        <f t="shared" si="554"/>
        <v>Scheme3:Procurement of Bearings for roller Journal Assembly &amp; Rotary Separator for coal mill MVM 32R at 3x660 MW, KTPS, Koradi</v>
      </c>
      <c r="C1200" s="188">
        <f t="shared" si="554"/>
        <v>0</v>
      </c>
      <c r="D1200" s="189" t="str">
        <f t="shared" si="554"/>
        <v>-</v>
      </c>
      <c r="E1200" s="38">
        <f t="shared" si="554"/>
        <v>0</v>
      </c>
      <c r="F1200" s="104">
        <f t="shared" si="509"/>
        <v>0</v>
      </c>
      <c r="G1200" s="104">
        <f t="shared" si="546"/>
        <v>0</v>
      </c>
      <c r="H1200" s="104">
        <f t="shared" si="505"/>
        <v>0</v>
      </c>
      <c r="I1200" s="38">
        <f>'F4.2'!W246</f>
        <v>0</v>
      </c>
      <c r="J1200" s="38">
        <f>'F4.2'!AV246</f>
        <v>0</v>
      </c>
      <c r="K1200" s="104"/>
      <c r="L1200" s="104"/>
      <c r="M1200" s="104">
        <f t="shared" si="469"/>
        <v>0</v>
      </c>
      <c r="N1200" s="197">
        <f t="shared" si="507"/>
        <v>0</v>
      </c>
    </row>
    <row r="1201" spans="1:14" ht="31.5" outlineLevel="1" x14ac:dyDescent="0.25">
      <c r="A1201" s="485">
        <f t="shared" ref="A1201:E1201" si="555">A724</f>
        <v>15.4</v>
      </c>
      <c r="B1201" s="417" t="str">
        <f t="shared" si="555"/>
        <v>Scheme4:Procurement of Coal Pipe Orifice for Unit8 at 3x660 MW, KTPS, Koradi</v>
      </c>
      <c r="C1201" s="188">
        <f t="shared" si="555"/>
        <v>0</v>
      </c>
      <c r="D1201" s="189" t="str">
        <f t="shared" si="555"/>
        <v>-</v>
      </c>
      <c r="E1201" s="38">
        <f t="shared" si="555"/>
        <v>0</v>
      </c>
      <c r="F1201" s="104">
        <f t="shared" si="509"/>
        <v>0</v>
      </c>
      <c r="G1201" s="104">
        <f t="shared" si="546"/>
        <v>0</v>
      </c>
      <c r="H1201" s="104">
        <f t="shared" si="505"/>
        <v>0</v>
      </c>
      <c r="I1201" s="38">
        <f>'F4.2'!W247</f>
        <v>0</v>
      </c>
      <c r="J1201" s="38">
        <f>'F4.2'!AV247</f>
        <v>0</v>
      </c>
      <c r="K1201" s="104"/>
      <c r="L1201" s="104"/>
      <c r="M1201" s="104">
        <f t="shared" si="469"/>
        <v>0</v>
      </c>
      <c r="N1201" s="197">
        <f t="shared" si="507"/>
        <v>0</v>
      </c>
    </row>
    <row r="1202" spans="1:14" ht="31.5" outlineLevel="1" x14ac:dyDescent="0.25">
      <c r="A1202" s="369">
        <f t="shared" ref="A1202:E1202" si="556">A725</f>
        <v>16</v>
      </c>
      <c r="B1202" s="369" t="str">
        <f t="shared" si="556"/>
        <v>Improvement in Coal Mill performance-V at  3X660MW,KTPS,Koradi</v>
      </c>
      <c r="C1202" s="188">
        <f t="shared" si="556"/>
        <v>0</v>
      </c>
      <c r="D1202" s="189" t="str">
        <f t="shared" si="556"/>
        <v>-</v>
      </c>
      <c r="E1202" s="38">
        <f t="shared" si="556"/>
        <v>0</v>
      </c>
      <c r="F1202" s="104">
        <f t="shared" si="509"/>
        <v>0</v>
      </c>
      <c r="G1202" s="104">
        <f t="shared" si="546"/>
        <v>0</v>
      </c>
      <c r="H1202" s="104">
        <f t="shared" si="505"/>
        <v>0</v>
      </c>
      <c r="I1202" s="38">
        <f>'F4.2'!W248</f>
        <v>0</v>
      </c>
      <c r="J1202" s="38">
        <f>'F4.2'!AV248</f>
        <v>0</v>
      </c>
      <c r="K1202" s="104"/>
      <c r="L1202" s="104"/>
      <c r="M1202" s="104">
        <f t="shared" si="469"/>
        <v>0</v>
      </c>
      <c r="N1202" s="197">
        <f t="shared" si="507"/>
        <v>0</v>
      </c>
    </row>
    <row r="1203" spans="1:14" ht="31.5" outlineLevel="1" x14ac:dyDescent="0.25">
      <c r="A1203" s="485">
        <f t="shared" ref="A1203:E1203" si="557">A726</f>
        <v>16.100000000000001</v>
      </c>
      <c r="B1203" s="421" t="str">
        <f t="shared" si="557"/>
        <v>Scheme1:Procurement of Roller journal Assembly set for coal mill MVM 32R at 3x660 MW Units at KTPS, Koradi</v>
      </c>
      <c r="C1203" s="188">
        <f t="shared" si="557"/>
        <v>0</v>
      </c>
      <c r="D1203" s="189" t="str">
        <f t="shared" si="557"/>
        <v>-</v>
      </c>
      <c r="E1203" s="38">
        <f t="shared" si="557"/>
        <v>0</v>
      </c>
      <c r="F1203" s="104">
        <f t="shared" si="509"/>
        <v>0</v>
      </c>
      <c r="G1203" s="104">
        <f t="shared" si="546"/>
        <v>0</v>
      </c>
      <c r="H1203" s="104">
        <f t="shared" si="505"/>
        <v>0</v>
      </c>
      <c r="I1203" s="38">
        <f>'F4.2'!W249</f>
        <v>0</v>
      </c>
      <c r="J1203" s="38">
        <f>'F4.2'!AV249</f>
        <v>0</v>
      </c>
      <c r="K1203" s="104"/>
      <c r="L1203" s="104"/>
      <c r="M1203" s="104">
        <f t="shared" si="469"/>
        <v>0</v>
      </c>
      <c r="N1203" s="197">
        <f t="shared" si="507"/>
        <v>0</v>
      </c>
    </row>
    <row r="1204" spans="1:14" ht="47.25" outlineLevel="1" x14ac:dyDescent="0.25">
      <c r="A1204" s="485">
        <f t="shared" ref="A1204:E1204" si="558">A727</f>
        <v>16.2</v>
      </c>
      <c r="B1204" s="417" t="str">
        <f t="shared" si="558"/>
        <v>Scheme2:Procurement of SINTERCAST TABLE LINERS AND SINTERCAST ROLLER LINERS for coal mill MVM32R at 3x660 MW, KTPS, Koradi</v>
      </c>
      <c r="C1204" s="188">
        <f t="shared" si="558"/>
        <v>0</v>
      </c>
      <c r="D1204" s="189" t="str">
        <f t="shared" si="558"/>
        <v>-</v>
      </c>
      <c r="E1204" s="38">
        <f t="shared" si="558"/>
        <v>0</v>
      </c>
      <c r="F1204" s="104">
        <f t="shared" si="509"/>
        <v>0</v>
      </c>
      <c r="G1204" s="104">
        <f t="shared" si="546"/>
        <v>0</v>
      </c>
      <c r="H1204" s="104">
        <f t="shared" si="505"/>
        <v>0</v>
      </c>
      <c r="I1204" s="38">
        <f>'F4.2'!W250</f>
        <v>0</v>
      </c>
      <c r="J1204" s="38">
        <f>'F4.2'!AV250</f>
        <v>0</v>
      </c>
      <c r="K1204" s="104"/>
      <c r="L1204" s="104"/>
      <c r="M1204" s="104">
        <f t="shared" si="469"/>
        <v>0</v>
      </c>
      <c r="N1204" s="197">
        <f t="shared" si="507"/>
        <v>0</v>
      </c>
    </row>
    <row r="1205" spans="1:14" ht="47.25" outlineLevel="1" x14ac:dyDescent="0.25">
      <c r="A1205" s="485">
        <f t="shared" ref="A1205:E1205" si="559">A728</f>
        <v>16.3</v>
      </c>
      <c r="B1205" s="417" t="str">
        <f t="shared" si="559"/>
        <v>Scheme3:Procurement of Bearings for roller Journal Assembly &amp; Rotary Separator for coal mill MVM 32R at 3x660 MW, KTPS, Koradi</v>
      </c>
      <c r="C1205" s="188">
        <f t="shared" si="559"/>
        <v>0</v>
      </c>
      <c r="D1205" s="189" t="str">
        <f t="shared" si="559"/>
        <v>-</v>
      </c>
      <c r="E1205" s="38">
        <f t="shared" si="559"/>
        <v>0</v>
      </c>
      <c r="F1205" s="104">
        <f t="shared" si="509"/>
        <v>0</v>
      </c>
      <c r="G1205" s="104">
        <f t="shared" si="546"/>
        <v>0</v>
      </c>
      <c r="H1205" s="104">
        <f t="shared" si="505"/>
        <v>0</v>
      </c>
      <c r="I1205" s="38">
        <f>'F4.2'!W251</f>
        <v>0</v>
      </c>
      <c r="J1205" s="38">
        <f>'F4.2'!AV251</f>
        <v>0</v>
      </c>
      <c r="K1205" s="104"/>
      <c r="L1205" s="104"/>
      <c r="M1205" s="104">
        <f t="shared" si="469"/>
        <v>0</v>
      </c>
      <c r="N1205" s="197">
        <f t="shared" si="507"/>
        <v>0</v>
      </c>
    </row>
    <row r="1206" spans="1:14" ht="31.5" outlineLevel="1" x14ac:dyDescent="0.25">
      <c r="A1206" s="485">
        <f t="shared" ref="A1206:E1206" si="560">A729</f>
        <v>16.399999999999999</v>
      </c>
      <c r="B1206" s="417" t="str">
        <f t="shared" si="560"/>
        <v>Scheme4:Procurement of Coal Pipe Orifice for Unit9 at 3x660 MW, KTPS, Koradi</v>
      </c>
      <c r="C1206" s="188">
        <f t="shared" si="560"/>
        <v>0</v>
      </c>
      <c r="D1206" s="189" t="str">
        <f t="shared" si="560"/>
        <v>-</v>
      </c>
      <c r="E1206" s="38">
        <f t="shared" si="560"/>
        <v>0</v>
      </c>
      <c r="F1206" s="104">
        <f t="shared" si="509"/>
        <v>0</v>
      </c>
      <c r="G1206" s="104">
        <f t="shared" si="546"/>
        <v>0</v>
      </c>
      <c r="H1206" s="104">
        <f t="shared" si="505"/>
        <v>0</v>
      </c>
      <c r="I1206" s="38">
        <f>'F4.2'!W252</f>
        <v>0</v>
      </c>
      <c r="J1206" s="38">
        <f>'F4.2'!AV252</f>
        <v>0</v>
      </c>
      <c r="K1206" s="104"/>
      <c r="L1206" s="104"/>
      <c r="M1206" s="104">
        <f t="shared" si="469"/>
        <v>0</v>
      </c>
      <c r="N1206" s="197">
        <f t="shared" si="507"/>
        <v>0</v>
      </c>
    </row>
    <row r="1207" spans="1:14" ht="31.5" outlineLevel="1" x14ac:dyDescent="0.25">
      <c r="A1207" s="369">
        <f t="shared" ref="A1207:E1207" si="561">A730</f>
        <v>17</v>
      </c>
      <c r="B1207" s="369" t="str">
        <f t="shared" si="561"/>
        <v>Improvement in Boiler performance-IV at  3X660MW,KTPS,Koradi</v>
      </c>
      <c r="C1207" s="188">
        <f t="shared" si="561"/>
        <v>0</v>
      </c>
      <c r="D1207" s="189" t="str">
        <f t="shared" si="561"/>
        <v>-</v>
      </c>
      <c r="E1207" s="38">
        <f t="shared" si="561"/>
        <v>0</v>
      </c>
      <c r="F1207" s="104">
        <f t="shared" si="509"/>
        <v>0</v>
      </c>
      <c r="G1207" s="104">
        <f t="shared" si="546"/>
        <v>0</v>
      </c>
      <c r="H1207" s="104">
        <f t="shared" si="505"/>
        <v>0</v>
      </c>
      <c r="I1207" s="38">
        <f>'F4.2'!W253</f>
        <v>0</v>
      </c>
      <c r="J1207" s="38">
        <f>'F4.2'!AV253</f>
        <v>0</v>
      </c>
      <c r="K1207" s="104"/>
      <c r="L1207" s="104"/>
      <c r="M1207" s="104">
        <f t="shared" si="469"/>
        <v>0</v>
      </c>
      <c r="N1207" s="197">
        <f t="shared" si="507"/>
        <v>0</v>
      </c>
    </row>
    <row r="1208" spans="1:14" ht="31.5" outlineLevel="1" x14ac:dyDescent="0.25">
      <c r="A1208" s="485">
        <f t="shared" ref="A1208:E1208" si="562">A731</f>
        <v>17.100000000000001</v>
      </c>
      <c r="B1208" s="421" t="str">
        <f t="shared" si="562"/>
        <v xml:space="preserve">Scheme1:Procurement of Coal compartment assembly for Unit8 at 3x660MW KTPS, Koradi </v>
      </c>
      <c r="C1208" s="188">
        <f t="shared" si="562"/>
        <v>0</v>
      </c>
      <c r="D1208" s="189" t="str">
        <f t="shared" si="562"/>
        <v>-</v>
      </c>
      <c r="E1208" s="38">
        <f t="shared" si="562"/>
        <v>0</v>
      </c>
      <c r="F1208" s="104">
        <f t="shared" si="509"/>
        <v>0</v>
      </c>
      <c r="G1208" s="104">
        <f t="shared" si="546"/>
        <v>0</v>
      </c>
      <c r="H1208" s="104">
        <f t="shared" si="505"/>
        <v>0</v>
      </c>
      <c r="I1208" s="38">
        <f>'F4.2'!W254</f>
        <v>0</v>
      </c>
      <c r="J1208" s="38">
        <f>'F4.2'!AV254</f>
        <v>0</v>
      </c>
      <c r="K1208" s="104"/>
      <c r="L1208" s="104"/>
      <c r="M1208" s="104">
        <f t="shared" si="469"/>
        <v>0</v>
      </c>
      <c r="N1208" s="197">
        <f t="shared" si="507"/>
        <v>0</v>
      </c>
    </row>
    <row r="1209" spans="1:14" ht="31.5" outlineLevel="1" x14ac:dyDescent="0.25">
      <c r="A1209" s="485">
        <f t="shared" ref="A1209:E1209" si="563">A732</f>
        <v>17.2</v>
      </c>
      <c r="B1209" s="417" t="str">
        <f t="shared" si="563"/>
        <v>Scheme2:Procurement of blade sets for ID, FD &amp; PA Fan at 3x660 MW, Units at KTPS Koradi through OEM.</v>
      </c>
      <c r="C1209" s="188">
        <f t="shared" si="563"/>
        <v>0</v>
      </c>
      <c r="D1209" s="189" t="str">
        <f t="shared" si="563"/>
        <v>-</v>
      </c>
      <c r="E1209" s="38">
        <f t="shared" si="563"/>
        <v>0</v>
      </c>
      <c r="F1209" s="104">
        <f t="shared" si="509"/>
        <v>0</v>
      </c>
      <c r="G1209" s="104">
        <f t="shared" si="546"/>
        <v>0</v>
      </c>
      <c r="H1209" s="104">
        <f t="shared" si="505"/>
        <v>0</v>
      </c>
      <c r="I1209" s="38">
        <f>'F4.2'!W255</f>
        <v>0</v>
      </c>
      <c r="J1209" s="38">
        <f>'F4.2'!AV255</f>
        <v>0</v>
      </c>
      <c r="K1209" s="104"/>
      <c r="L1209" s="104"/>
      <c r="M1209" s="104">
        <f t="shared" si="469"/>
        <v>0</v>
      </c>
      <c r="N1209" s="197">
        <f t="shared" si="507"/>
        <v>0</v>
      </c>
    </row>
    <row r="1210" spans="1:14" ht="47.25" outlineLevel="1" x14ac:dyDescent="0.25">
      <c r="A1210" s="485">
        <f t="shared" ref="A1210:E1210" si="564">A733</f>
        <v>17.3</v>
      </c>
      <c r="B1210" s="417" t="str">
        <f t="shared" si="564"/>
        <v xml:space="preserve">Scheme3:Procurement of RAPH bottom support bearing assembly for 3X660MW units at KTPS Koradi through OEM  (Qty- 2 Sets) </v>
      </c>
      <c r="C1210" s="188">
        <f t="shared" si="564"/>
        <v>0</v>
      </c>
      <c r="D1210" s="189" t="str">
        <f t="shared" si="564"/>
        <v>-</v>
      </c>
      <c r="E1210" s="38">
        <f t="shared" si="564"/>
        <v>0</v>
      </c>
      <c r="F1210" s="104">
        <f t="shared" si="509"/>
        <v>0</v>
      </c>
      <c r="G1210" s="104">
        <f t="shared" si="546"/>
        <v>0</v>
      </c>
      <c r="H1210" s="104">
        <f t="shared" si="505"/>
        <v>0</v>
      </c>
      <c r="I1210" s="38">
        <f>'F4.2'!W256</f>
        <v>0</v>
      </c>
      <c r="J1210" s="38">
        <f>'F4.2'!AV256</f>
        <v>0</v>
      </c>
      <c r="K1210" s="104"/>
      <c r="L1210" s="104"/>
      <c r="M1210" s="104">
        <f t="shared" si="469"/>
        <v>0</v>
      </c>
      <c r="N1210" s="197">
        <f t="shared" si="507"/>
        <v>0</v>
      </c>
    </row>
    <row r="1211" spans="1:14" ht="31.5" outlineLevel="1" x14ac:dyDescent="0.25">
      <c r="A1211" s="485">
        <f t="shared" ref="A1211:E1211" si="565">A734</f>
        <v>17.399999999999999</v>
      </c>
      <c r="B1211" s="417" t="str">
        <f t="shared" si="565"/>
        <v>Scheme4:Procurement of RAPH top guide bearing assembly for 3X660MW units at KTPS Koradi</v>
      </c>
      <c r="C1211" s="188">
        <f t="shared" si="565"/>
        <v>0</v>
      </c>
      <c r="D1211" s="189" t="str">
        <f t="shared" si="565"/>
        <v>-</v>
      </c>
      <c r="E1211" s="38">
        <f t="shared" si="565"/>
        <v>0</v>
      </c>
      <c r="F1211" s="104">
        <f t="shared" si="509"/>
        <v>0</v>
      </c>
      <c r="G1211" s="104">
        <f t="shared" si="546"/>
        <v>0</v>
      </c>
      <c r="H1211" s="104">
        <f t="shared" si="505"/>
        <v>0</v>
      </c>
      <c r="I1211" s="38">
        <f>'F4.2'!W257</f>
        <v>0</v>
      </c>
      <c r="J1211" s="38">
        <f>'F4.2'!AV257</f>
        <v>0</v>
      </c>
      <c r="K1211" s="104"/>
      <c r="L1211" s="104"/>
      <c r="M1211" s="104">
        <f t="shared" si="469"/>
        <v>0</v>
      </c>
      <c r="N1211" s="197">
        <f t="shared" si="507"/>
        <v>0</v>
      </c>
    </row>
    <row r="1212" spans="1:14" ht="31.5" outlineLevel="1" x14ac:dyDescent="0.25">
      <c r="A1212" s="485">
        <f t="shared" ref="A1212:E1212" si="566">A735</f>
        <v>17.5</v>
      </c>
      <c r="B1212" s="417" t="str">
        <f t="shared" si="566"/>
        <v>Scheme5:Procurement of  RAPH Gear Box  for 3X660MW units at KTPS Koradi through OEM (Qty- 1 Sets)</v>
      </c>
      <c r="C1212" s="188">
        <f t="shared" si="566"/>
        <v>0</v>
      </c>
      <c r="D1212" s="189" t="str">
        <f t="shared" si="566"/>
        <v>-</v>
      </c>
      <c r="E1212" s="38">
        <f t="shared" si="566"/>
        <v>0</v>
      </c>
      <c r="F1212" s="104">
        <f t="shared" si="509"/>
        <v>0</v>
      </c>
      <c r="G1212" s="104">
        <f t="shared" si="546"/>
        <v>0</v>
      </c>
      <c r="H1212" s="104">
        <f t="shared" si="505"/>
        <v>0</v>
      </c>
      <c r="I1212" s="38">
        <f>'F4.2'!W258</f>
        <v>0</v>
      </c>
      <c r="J1212" s="38">
        <f>'F4.2'!AV258</f>
        <v>0</v>
      </c>
      <c r="K1212" s="104"/>
      <c r="L1212" s="104"/>
      <c r="M1212" s="104">
        <f t="shared" si="469"/>
        <v>0</v>
      </c>
      <c r="N1212" s="197">
        <f t="shared" si="507"/>
        <v>0</v>
      </c>
    </row>
    <row r="1213" spans="1:14" ht="47.25" outlineLevel="1" x14ac:dyDescent="0.25">
      <c r="A1213" s="485">
        <f t="shared" ref="A1213:E1213" si="567">A736</f>
        <v>17.600000000000001</v>
      </c>
      <c r="B1213" s="417" t="str">
        <f t="shared" si="567"/>
        <v>Scheme6:Procurement of RAPH Sector plate with Actuating mechanism assembly for Unit10 at 3 X 660MW Units at KTPS, Koradi.</v>
      </c>
      <c r="C1213" s="188">
        <f t="shared" si="567"/>
        <v>0</v>
      </c>
      <c r="D1213" s="189" t="str">
        <f t="shared" si="567"/>
        <v>-</v>
      </c>
      <c r="E1213" s="38">
        <f t="shared" si="567"/>
        <v>0</v>
      </c>
      <c r="F1213" s="104">
        <f t="shared" si="509"/>
        <v>0</v>
      </c>
      <c r="G1213" s="104">
        <f t="shared" si="546"/>
        <v>0</v>
      </c>
      <c r="H1213" s="104">
        <f t="shared" si="505"/>
        <v>0</v>
      </c>
      <c r="I1213" s="38">
        <f>'F4.2'!W259</f>
        <v>0</v>
      </c>
      <c r="J1213" s="38">
        <f>'F4.2'!AV259</f>
        <v>0</v>
      </c>
      <c r="K1213" s="104"/>
      <c r="L1213" s="104"/>
      <c r="M1213" s="104">
        <f t="shared" si="469"/>
        <v>0</v>
      </c>
      <c r="N1213" s="197">
        <f t="shared" si="507"/>
        <v>0</v>
      </c>
    </row>
    <row r="1214" spans="1:14" ht="47.25" outlineLevel="1" x14ac:dyDescent="0.25">
      <c r="A1214" s="485">
        <f t="shared" ref="A1214:E1214" si="568">A737</f>
        <v>17.7</v>
      </c>
      <c r="B1214" s="417" t="str">
        <f t="shared" si="568"/>
        <v>Scheme7:Procurement and replacement of heating elements for RAPH installed in Unit 10 (660MW) at KTPS Koradi THROUGH OEM/OES (Qty- 2 Sets)</v>
      </c>
      <c r="C1214" s="188">
        <f t="shared" si="568"/>
        <v>0</v>
      </c>
      <c r="D1214" s="189" t="str">
        <f t="shared" si="568"/>
        <v>-</v>
      </c>
      <c r="E1214" s="38">
        <f t="shared" si="568"/>
        <v>0</v>
      </c>
      <c r="F1214" s="104">
        <f t="shared" si="509"/>
        <v>0</v>
      </c>
      <c r="G1214" s="104">
        <f t="shared" si="546"/>
        <v>0</v>
      </c>
      <c r="H1214" s="104">
        <f t="shared" si="505"/>
        <v>0</v>
      </c>
      <c r="I1214" s="38">
        <f>'F4.2'!W260</f>
        <v>0</v>
      </c>
      <c r="J1214" s="38">
        <f>'F4.2'!AV260</f>
        <v>0</v>
      </c>
      <c r="K1214" s="104"/>
      <c r="L1214" s="104"/>
      <c r="M1214" s="104">
        <f t="shared" si="469"/>
        <v>0</v>
      </c>
      <c r="N1214" s="197">
        <f t="shared" si="507"/>
        <v>0</v>
      </c>
    </row>
    <row r="1215" spans="1:14" ht="15.75" outlineLevel="1" x14ac:dyDescent="0.25">
      <c r="A1215" s="485">
        <f t="shared" ref="A1215:E1215" si="569">A738</f>
        <v>17.8</v>
      </c>
      <c r="B1215" s="417" t="str">
        <f t="shared" si="569"/>
        <v>Scheme8:Procurement of  Boiler Circulating Pump  (1 Nos)</v>
      </c>
      <c r="C1215" s="188">
        <f t="shared" si="569"/>
        <v>0</v>
      </c>
      <c r="D1215" s="189" t="str">
        <f t="shared" si="569"/>
        <v>-</v>
      </c>
      <c r="E1215" s="38">
        <f t="shared" si="569"/>
        <v>0</v>
      </c>
      <c r="F1215" s="104">
        <f t="shared" si="509"/>
        <v>0</v>
      </c>
      <c r="G1215" s="104">
        <f t="shared" si="546"/>
        <v>0</v>
      </c>
      <c r="H1215" s="104">
        <f t="shared" si="505"/>
        <v>0</v>
      </c>
      <c r="I1215" s="38">
        <f>'F4.2'!W261</f>
        <v>0</v>
      </c>
      <c r="J1215" s="38">
        <f>'F4.2'!AV261</f>
        <v>0</v>
      </c>
      <c r="K1215" s="104"/>
      <c r="L1215" s="104"/>
      <c r="M1215" s="104">
        <f t="shared" si="469"/>
        <v>0</v>
      </c>
      <c r="N1215" s="197">
        <f t="shared" si="507"/>
        <v>0</v>
      </c>
    </row>
    <row r="1216" spans="1:14" ht="31.5" outlineLevel="1" x14ac:dyDescent="0.25">
      <c r="A1216" s="369">
        <f t="shared" ref="A1216:E1216" si="570">A739</f>
        <v>18</v>
      </c>
      <c r="B1216" s="369" t="str">
        <f t="shared" si="570"/>
        <v>Improvement in Coal Mill performance-VI at  3X660MW,KTPS,Koradi</v>
      </c>
      <c r="C1216" s="188">
        <f t="shared" si="570"/>
        <v>0</v>
      </c>
      <c r="D1216" s="189" t="str">
        <f t="shared" si="570"/>
        <v>-</v>
      </c>
      <c r="E1216" s="38">
        <f t="shared" si="570"/>
        <v>0</v>
      </c>
      <c r="F1216" s="104">
        <f t="shared" si="509"/>
        <v>0</v>
      </c>
      <c r="G1216" s="104">
        <f t="shared" si="546"/>
        <v>0</v>
      </c>
      <c r="H1216" s="104">
        <f t="shared" si="505"/>
        <v>0</v>
      </c>
      <c r="I1216" s="38">
        <f>'F4.2'!W262</f>
        <v>0</v>
      </c>
      <c r="J1216" s="38">
        <f>'F4.2'!AV262</f>
        <v>0</v>
      </c>
      <c r="K1216" s="104"/>
      <c r="L1216" s="104"/>
      <c r="M1216" s="104">
        <f t="shared" si="469"/>
        <v>0</v>
      </c>
      <c r="N1216" s="197">
        <f t="shared" si="507"/>
        <v>0</v>
      </c>
    </row>
    <row r="1217" spans="1:14" ht="31.5" outlineLevel="1" x14ac:dyDescent="0.25">
      <c r="A1217" s="485">
        <f t="shared" ref="A1217:E1217" si="571">A740</f>
        <v>18.100000000000001</v>
      </c>
      <c r="B1217" s="421" t="str">
        <f t="shared" si="571"/>
        <v>Scheme1:Procurement of Roller journal Assembly set for coal mill MVM 32R at 3x660 MW Units at KTPS, Koradi</v>
      </c>
      <c r="C1217" s="188">
        <f t="shared" si="571"/>
        <v>0</v>
      </c>
      <c r="D1217" s="189" t="str">
        <f t="shared" si="571"/>
        <v>-</v>
      </c>
      <c r="E1217" s="38">
        <f t="shared" si="571"/>
        <v>0</v>
      </c>
      <c r="F1217" s="104">
        <f t="shared" si="509"/>
        <v>0</v>
      </c>
      <c r="G1217" s="104">
        <f t="shared" si="546"/>
        <v>0</v>
      </c>
      <c r="H1217" s="104">
        <f t="shared" si="505"/>
        <v>0</v>
      </c>
      <c r="I1217" s="38">
        <f>'F4.2'!W263</f>
        <v>0</v>
      </c>
      <c r="J1217" s="38">
        <f>'F4.2'!AV263</f>
        <v>0</v>
      </c>
      <c r="K1217" s="104"/>
      <c r="L1217" s="104"/>
      <c r="M1217" s="104">
        <f t="shared" si="469"/>
        <v>0</v>
      </c>
      <c r="N1217" s="197">
        <f t="shared" si="507"/>
        <v>0</v>
      </c>
    </row>
    <row r="1218" spans="1:14" ht="47.25" outlineLevel="1" x14ac:dyDescent="0.25">
      <c r="A1218" s="485">
        <f t="shared" ref="A1218:E1218" si="572">A741</f>
        <v>18.2</v>
      </c>
      <c r="B1218" s="417" t="str">
        <f t="shared" si="572"/>
        <v>Scheme2:Procurement of SINTERCAST TABLE LINERS AND SINTERCAST ROLLER LINERS for coal mill MVM32R at 3x660 MW, KTPS, Koradi</v>
      </c>
      <c r="C1218" s="188">
        <f t="shared" si="572"/>
        <v>0</v>
      </c>
      <c r="D1218" s="189" t="str">
        <f t="shared" si="572"/>
        <v>-</v>
      </c>
      <c r="E1218" s="38">
        <f t="shared" si="572"/>
        <v>0</v>
      </c>
      <c r="F1218" s="104">
        <f t="shared" si="509"/>
        <v>0</v>
      </c>
      <c r="G1218" s="104">
        <f t="shared" si="546"/>
        <v>0</v>
      </c>
      <c r="H1218" s="104">
        <f t="shared" ref="H1218:H1281" si="573">F1218-G1218</f>
        <v>0</v>
      </c>
      <c r="I1218" s="38">
        <f>'F4.2'!W264</f>
        <v>0</v>
      </c>
      <c r="J1218" s="38">
        <f>'F4.2'!AV264</f>
        <v>0</v>
      </c>
      <c r="K1218" s="104"/>
      <c r="L1218" s="104"/>
      <c r="M1218" s="104">
        <f t="shared" si="469"/>
        <v>0</v>
      </c>
      <c r="N1218" s="197">
        <f t="shared" si="507"/>
        <v>0</v>
      </c>
    </row>
    <row r="1219" spans="1:14" ht="47.25" outlineLevel="1" x14ac:dyDescent="0.25">
      <c r="A1219" s="485">
        <f t="shared" ref="A1219:E1219" si="574">A742</f>
        <v>18.3</v>
      </c>
      <c r="B1219" s="417" t="str">
        <f t="shared" si="574"/>
        <v>Scheme3:Procurement of Bearings for roller Journal Assembly &amp; Rotary Separator for coal mill MVM 32R at 3x660 MW, KTPS, Koradi</v>
      </c>
      <c r="C1219" s="188">
        <f t="shared" si="574"/>
        <v>0</v>
      </c>
      <c r="D1219" s="189" t="str">
        <f t="shared" si="574"/>
        <v>-</v>
      </c>
      <c r="E1219" s="38">
        <f t="shared" si="574"/>
        <v>0</v>
      </c>
      <c r="F1219" s="104">
        <f t="shared" si="509"/>
        <v>0</v>
      </c>
      <c r="G1219" s="104">
        <f t="shared" si="546"/>
        <v>0</v>
      </c>
      <c r="H1219" s="104">
        <f t="shared" si="573"/>
        <v>0</v>
      </c>
      <c r="I1219" s="38">
        <f>'F4.2'!W265</f>
        <v>0</v>
      </c>
      <c r="J1219" s="38">
        <f>'F4.2'!AV265</f>
        <v>0</v>
      </c>
      <c r="K1219" s="104"/>
      <c r="L1219" s="104"/>
      <c r="M1219" s="104">
        <f t="shared" si="469"/>
        <v>0</v>
      </c>
      <c r="N1219" s="197">
        <f t="shared" ref="N1219:N1282" si="575">H1219+I1219-M1219</f>
        <v>0</v>
      </c>
    </row>
    <row r="1220" spans="1:14" ht="31.5" outlineLevel="1" x14ac:dyDescent="0.25">
      <c r="A1220" s="485">
        <f t="shared" ref="A1220:E1220" si="576">A743</f>
        <v>18.399999999999999</v>
      </c>
      <c r="B1220" s="417" t="str">
        <f t="shared" si="576"/>
        <v>Scheme4:Procurement of Coal Pipe Orifice for Unit9 at 3x660 MW, KTPS, Koradi</v>
      </c>
      <c r="C1220" s="188">
        <f t="shared" si="576"/>
        <v>0</v>
      </c>
      <c r="D1220" s="189" t="str">
        <f t="shared" si="576"/>
        <v>-</v>
      </c>
      <c r="E1220" s="38">
        <f t="shared" si="576"/>
        <v>0</v>
      </c>
      <c r="F1220" s="104">
        <f t="shared" ref="F1220:F1283" si="577">F743+I743</f>
        <v>0</v>
      </c>
      <c r="G1220" s="104">
        <f t="shared" si="546"/>
        <v>0</v>
      </c>
      <c r="H1220" s="104">
        <f t="shared" si="573"/>
        <v>0</v>
      </c>
      <c r="I1220" s="38">
        <f>'F4.2'!W266</f>
        <v>0</v>
      </c>
      <c r="J1220" s="38">
        <f>'F4.2'!AV266</f>
        <v>0</v>
      </c>
      <c r="K1220" s="104"/>
      <c r="L1220" s="104"/>
      <c r="M1220" s="104">
        <f t="shared" si="469"/>
        <v>0</v>
      </c>
      <c r="N1220" s="197">
        <f t="shared" si="575"/>
        <v>0</v>
      </c>
    </row>
    <row r="1221" spans="1:14" ht="31.5" outlineLevel="1" x14ac:dyDescent="0.25">
      <c r="A1221" s="369">
        <f t="shared" ref="A1221:E1221" si="578">A744</f>
        <v>19.3</v>
      </c>
      <c r="B1221" s="369" t="str">
        <f t="shared" si="578"/>
        <v>Reliability Improvement schemes of generators at 3X660MW, KTPS, Koradi</v>
      </c>
      <c r="C1221" s="188">
        <f t="shared" si="578"/>
        <v>0</v>
      </c>
      <c r="D1221" s="189" t="str">
        <f t="shared" si="578"/>
        <v>-</v>
      </c>
      <c r="E1221" s="38">
        <f t="shared" si="578"/>
        <v>0</v>
      </c>
      <c r="F1221" s="104">
        <f t="shared" si="577"/>
        <v>0</v>
      </c>
      <c r="G1221" s="104">
        <f t="shared" si="546"/>
        <v>0</v>
      </c>
      <c r="H1221" s="104">
        <f t="shared" si="573"/>
        <v>0</v>
      </c>
      <c r="I1221" s="38">
        <f>'F4.2'!W267</f>
        <v>0</v>
      </c>
      <c r="J1221" s="38">
        <f>'F4.2'!AV267</f>
        <v>0</v>
      </c>
      <c r="K1221" s="104"/>
      <c r="L1221" s="104"/>
      <c r="M1221" s="104">
        <f t="shared" si="469"/>
        <v>0</v>
      </c>
      <c r="N1221" s="197">
        <f t="shared" si="575"/>
        <v>0</v>
      </c>
    </row>
    <row r="1222" spans="1:14" ht="47.25" outlineLevel="1" x14ac:dyDescent="0.25">
      <c r="A1222" s="485">
        <f t="shared" ref="A1222:E1222" si="579">A745</f>
        <v>19.100000000000001</v>
      </c>
      <c r="B1222" s="421" t="str">
        <f t="shared" si="579"/>
        <v>Scheme No. 1 :PROCUREMENT OF MELCO/LMTG MAKE GENERATOR ROTOR ASSEMBLY with excitation transformer AT 3X660MW KTPS, KORADI THROUGH OEM</v>
      </c>
      <c r="C1222" s="188">
        <f t="shared" si="579"/>
        <v>0</v>
      </c>
      <c r="D1222" s="189" t="str">
        <f t="shared" si="579"/>
        <v>-</v>
      </c>
      <c r="E1222" s="38">
        <f t="shared" si="579"/>
        <v>0</v>
      </c>
      <c r="F1222" s="104">
        <f t="shared" si="577"/>
        <v>0</v>
      </c>
      <c r="G1222" s="104">
        <f t="shared" si="546"/>
        <v>0</v>
      </c>
      <c r="H1222" s="104">
        <f t="shared" si="573"/>
        <v>0</v>
      </c>
      <c r="I1222" s="38">
        <f>'F4.2'!W268</f>
        <v>0</v>
      </c>
      <c r="J1222" s="38">
        <f>'F4.2'!AV268</f>
        <v>0</v>
      </c>
      <c r="K1222" s="104"/>
      <c r="L1222" s="104"/>
      <c r="M1222" s="104">
        <f t="shared" si="469"/>
        <v>0</v>
      </c>
      <c r="N1222" s="197">
        <f t="shared" si="575"/>
        <v>0</v>
      </c>
    </row>
    <row r="1223" spans="1:14" ht="47.25" outlineLevel="1" x14ac:dyDescent="0.25">
      <c r="A1223" s="501">
        <f t="shared" ref="A1223:E1223" si="580">A746</f>
        <v>19.2</v>
      </c>
      <c r="B1223" s="502" t="str">
        <f t="shared" si="580"/>
        <v>Scheme No. 2:PROCUREMENT OF ONE COMPLETE SET OF GENERATOR STATOR COILS FOR GENERATOR AT 3X660MW UNITS AT KTPS KORADI THROUGH OEM</v>
      </c>
      <c r="C1223" s="188">
        <f t="shared" si="580"/>
        <v>0</v>
      </c>
      <c r="D1223" s="189" t="str">
        <f t="shared" si="580"/>
        <v>-</v>
      </c>
      <c r="E1223" s="38">
        <f t="shared" si="580"/>
        <v>0</v>
      </c>
      <c r="F1223" s="104">
        <f t="shared" si="577"/>
        <v>0</v>
      </c>
      <c r="G1223" s="104">
        <f t="shared" si="546"/>
        <v>0</v>
      </c>
      <c r="H1223" s="104">
        <f t="shared" si="573"/>
        <v>0</v>
      </c>
      <c r="I1223" s="38">
        <f>'F4.2'!W269</f>
        <v>0</v>
      </c>
      <c r="J1223" s="38">
        <f>'F4.2'!AV269</f>
        <v>0</v>
      </c>
      <c r="K1223" s="104"/>
      <c r="L1223" s="104"/>
      <c r="M1223" s="104">
        <f t="shared" si="469"/>
        <v>0</v>
      </c>
      <c r="N1223" s="197">
        <f t="shared" si="575"/>
        <v>0</v>
      </c>
    </row>
    <row r="1224" spans="1:14" ht="31.5" outlineLevel="1" x14ac:dyDescent="0.25">
      <c r="A1224" s="369">
        <f t="shared" ref="A1224:E1224" si="581">A747</f>
        <v>25</v>
      </c>
      <c r="B1224" s="369" t="str">
        <f t="shared" si="581"/>
        <v>DPR on Procurement of Critical Speares for L&amp;T make Main Turbine(typeTC4F-30) installed at 3x660MW KTPS Koradi.</v>
      </c>
      <c r="C1224" s="188">
        <f t="shared" si="581"/>
        <v>0</v>
      </c>
      <c r="D1224" s="189" t="str">
        <f t="shared" si="581"/>
        <v>-</v>
      </c>
      <c r="E1224" s="38">
        <f t="shared" si="581"/>
        <v>0</v>
      </c>
      <c r="F1224" s="104">
        <f t="shared" si="577"/>
        <v>0</v>
      </c>
      <c r="G1224" s="104">
        <f t="shared" si="546"/>
        <v>0</v>
      </c>
      <c r="H1224" s="104">
        <f t="shared" si="573"/>
        <v>0</v>
      </c>
      <c r="I1224" s="38">
        <f>'F4.2'!W270</f>
        <v>0</v>
      </c>
      <c r="J1224" s="38">
        <f>'F4.2'!AV270</f>
        <v>0</v>
      </c>
      <c r="K1224" s="104"/>
      <c r="L1224" s="104"/>
      <c r="M1224" s="104">
        <f t="shared" si="469"/>
        <v>0</v>
      </c>
      <c r="N1224" s="197">
        <f t="shared" si="575"/>
        <v>0</v>
      </c>
    </row>
    <row r="1225" spans="1:14" ht="31.5" outlineLevel="1" x14ac:dyDescent="0.25">
      <c r="A1225" s="515">
        <f t="shared" ref="A1225:E1225" si="582">A748</f>
        <v>25.1</v>
      </c>
      <c r="B1225" s="516" t="str">
        <f t="shared" si="582"/>
        <v xml:space="preserve">Scheme No. 1 :Procurement of Critical Speares for L&amp;T make Main Turbine(typeTC4F-30) installed at 3x660MW KTPS Koradi.                                                                                                                                                                                                                                                                                                                                </v>
      </c>
      <c r="C1225" s="188">
        <f t="shared" si="582"/>
        <v>0</v>
      </c>
      <c r="D1225" s="189" t="str">
        <f t="shared" si="582"/>
        <v>-</v>
      </c>
      <c r="E1225" s="38">
        <f t="shared" si="582"/>
        <v>0</v>
      </c>
      <c r="F1225" s="104">
        <f t="shared" si="577"/>
        <v>0</v>
      </c>
      <c r="G1225" s="104">
        <f t="shared" si="546"/>
        <v>0</v>
      </c>
      <c r="H1225" s="104">
        <f t="shared" si="573"/>
        <v>0</v>
      </c>
      <c r="I1225" s="38">
        <f>'F4.2'!W271</f>
        <v>0</v>
      </c>
      <c r="J1225" s="38">
        <f>'F4.2'!AV271</f>
        <v>0</v>
      </c>
      <c r="K1225" s="104"/>
      <c r="L1225" s="104"/>
      <c r="M1225" s="104">
        <f t="shared" si="469"/>
        <v>0</v>
      </c>
      <c r="N1225" s="197">
        <f t="shared" si="575"/>
        <v>0</v>
      </c>
    </row>
    <row r="1226" spans="1:14" ht="47.25" outlineLevel="1" x14ac:dyDescent="0.25">
      <c r="A1226" s="369">
        <f t="shared" ref="A1226:E1226" si="583">A749</f>
        <v>26</v>
      </c>
      <c r="B1226" s="369" t="str">
        <f t="shared" si="583"/>
        <v xml:space="preserve">DPR for Coal Handling Plant Performance Improvement Schemes -II  at 3x660MW KTPS ,Koradi.
</v>
      </c>
      <c r="C1226" s="188">
        <f t="shared" si="583"/>
        <v>0</v>
      </c>
      <c r="D1226" s="189" t="str">
        <f t="shared" si="583"/>
        <v>-</v>
      </c>
      <c r="E1226" s="38">
        <f t="shared" si="583"/>
        <v>0</v>
      </c>
      <c r="F1226" s="104">
        <f t="shared" si="577"/>
        <v>0</v>
      </c>
      <c r="G1226" s="104">
        <f t="shared" si="546"/>
        <v>0</v>
      </c>
      <c r="H1226" s="104">
        <f t="shared" si="573"/>
        <v>0</v>
      </c>
      <c r="I1226" s="38">
        <f>'F4.2'!W272</f>
        <v>0</v>
      </c>
      <c r="J1226" s="38">
        <f>'F4.2'!AV272</f>
        <v>0</v>
      </c>
      <c r="K1226" s="104"/>
      <c r="L1226" s="104"/>
      <c r="M1226" s="104">
        <f t="shared" si="469"/>
        <v>0</v>
      </c>
      <c r="N1226" s="197">
        <f t="shared" si="575"/>
        <v>0</v>
      </c>
    </row>
    <row r="1227" spans="1:14" ht="47.25" outlineLevel="1" x14ac:dyDescent="0.25">
      <c r="A1227" s="529">
        <f t="shared" ref="A1227:E1227" si="584">A750</f>
        <v>26.1</v>
      </c>
      <c r="B1227" s="530" t="str">
        <f t="shared" si="584"/>
        <v xml:space="preserve">Scheme No. 1 : Performance Improvement of Unloading System Wagon Tipplers at CHP 3x660MW KTPS Koradi                                                                
 </v>
      </c>
      <c r="C1227" s="188">
        <f t="shared" si="584"/>
        <v>0</v>
      </c>
      <c r="D1227" s="189" t="str">
        <f t="shared" si="584"/>
        <v>-</v>
      </c>
      <c r="E1227" s="38">
        <f t="shared" si="584"/>
        <v>0</v>
      </c>
      <c r="F1227" s="104">
        <f t="shared" si="577"/>
        <v>0</v>
      </c>
      <c r="G1227" s="104">
        <f t="shared" si="546"/>
        <v>0</v>
      </c>
      <c r="H1227" s="104">
        <f t="shared" si="573"/>
        <v>0</v>
      </c>
      <c r="I1227" s="38">
        <f>'F4.2'!W273</f>
        <v>0</v>
      </c>
      <c r="J1227" s="38">
        <f>'F4.2'!AV273</f>
        <v>0</v>
      </c>
      <c r="K1227" s="104"/>
      <c r="L1227" s="104"/>
      <c r="M1227" s="104">
        <f t="shared" si="469"/>
        <v>0</v>
      </c>
      <c r="N1227" s="197">
        <f t="shared" si="575"/>
        <v>0</v>
      </c>
    </row>
    <row r="1228" spans="1:14" ht="157.5" outlineLevel="1" x14ac:dyDescent="0.25">
      <c r="A1228" s="485">
        <f t="shared" ref="A1228:E1228" si="585">A751</f>
        <v>26.2</v>
      </c>
      <c r="B1228" s="421" t="str">
        <f t="shared" si="585"/>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1228" s="188">
        <f t="shared" si="585"/>
        <v>0</v>
      </c>
      <c r="D1228" s="189" t="str">
        <f t="shared" si="585"/>
        <v>-</v>
      </c>
      <c r="E1228" s="38">
        <f t="shared" si="585"/>
        <v>0</v>
      </c>
      <c r="F1228" s="104">
        <f t="shared" si="577"/>
        <v>0</v>
      </c>
      <c r="G1228" s="104">
        <f t="shared" si="546"/>
        <v>0</v>
      </c>
      <c r="H1228" s="104">
        <f t="shared" si="573"/>
        <v>0</v>
      </c>
      <c r="I1228" s="38">
        <f>'F4.2'!W274</f>
        <v>0</v>
      </c>
      <c r="J1228" s="38">
        <f>'F4.2'!AV274</f>
        <v>0</v>
      </c>
      <c r="K1228" s="104"/>
      <c r="L1228" s="104"/>
      <c r="M1228" s="104">
        <f t="shared" si="469"/>
        <v>0</v>
      </c>
      <c r="N1228" s="197">
        <f t="shared" si="575"/>
        <v>0</v>
      </c>
    </row>
    <row r="1229" spans="1:14" ht="157.5" outlineLevel="1" x14ac:dyDescent="0.25">
      <c r="A1229" s="485">
        <f t="shared" ref="A1229:E1229" si="586">A752</f>
        <v>26.3</v>
      </c>
      <c r="B1229" s="421" t="str">
        <f t="shared" si="586"/>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229" s="188">
        <f t="shared" si="586"/>
        <v>0</v>
      </c>
      <c r="D1229" s="189" t="str">
        <f t="shared" si="586"/>
        <v>-</v>
      </c>
      <c r="E1229" s="38">
        <f t="shared" si="586"/>
        <v>0</v>
      </c>
      <c r="F1229" s="104">
        <f t="shared" si="577"/>
        <v>0</v>
      </c>
      <c r="G1229" s="104">
        <f t="shared" si="546"/>
        <v>0</v>
      </c>
      <c r="H1229" s="104">
        <f t="shared" si="573"/>
        <v>0</v>
      </c>
      <c r="I1229" s="38">
        <f>'F4.2'!W275</f>
        <v>0</v>
      </c>
      <c r="J1229" s="38">
        <f>'F4.2'!AV275</f>
        <v>0</v>
      </c>
      <c r="K1229" s="104"/>
      <c r="L1229" s="104"/>
      <c r="M1229" s="104">
        <f t="shared" si="469"/>
        <v>0</v>
      </c>
      <c r="N1229" s="197">
        <f t="shared" si="575"/>
        <v>0</v>
      </c>
    </row>
    <row r="1230" spans="1:14" ht="157.5" outlineLevel="1" x14ac:dyDescent="0.25">
      <c r="A1230" s="485">
        <f t="shared" ref="A1230:E1230" si="587">A753</f>
        <v>26.4</v>
      </c>
      <c r="B1230" s="426" t="str">
        <f t="shared" si="587"/>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1230" s="188">
        <f t="shared" si="587"/>
        <v>0</v>
      </c>
      <c r="D1230" s="189" t="str">
        <f t="shared" si="587"/>
        <v>-</v>
      </c>
      <c r="E1230" s="38">
        <f t="shared" si="587"/>
        <v>0</v>
      </c>
      <c r="F1230" s="104">
        <f t="shared" si="577"/>
        <v>0</v>
      </c>
      <c r="G1230" s="104">
        <f t="shared" si="546"/>
        <v>0</v>
      </c>
      <c r="H1230" s="104">
        <f t="shared" si="573"/>
        <v>0</v>
      </c>
      <c r="I1230" s="38">
        <f>'F4.2'!W276</f>
        <v>0</v>
      </c>
      <c r="J1230" s="38">
        <f>'F4.2'!AV276</f>
        <v>0</v>
      </c>
      <c r="K1230" s="104"/>
      <c r="L1230" s="104"/>
      <c r="M1230" s="104">
        <f t="shared" si="469"/>
        <v>0</v>
      </c>
      <c r="N1230" s="197">
        <f t="shared" si="575"/>
        <v>0</v>
      </c>
    </row>
    <row r="1231" spans="1:14" ht="157.5" outlineLevel="1" x14ac:dyDescent="0.25">
      <c r="A1231" s="485">
        <f t="shared" ref="A1231:E1231" si="588">A754</f>
        <v>26.5</v>
      </c>
      <c r="B1231" s="421" t="str">
        <f t="shared" si="588"/>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1231" s="188">
        <f t="shared" si="588"/>
        <v>0</v>
      </c>
      <c r="D1231" s="189" t="str">
        <f t="shared" si="588"/>
        <v>-</v>
      </c>
      <c r="E1231" s="38">
        <f t="shared" si="588"/>
        <v>0</v>
      </c>
      <c r="F1231" s="104">
        <f t="shared" si="577"/>
        <v>0</v>
      </c>
      <c r="G1231" s="104">
        <f t="shared" si="546"/>
        <v>0</v>
      </c>
      <c r="H1231" s="104">
        <f t="shared" si="573"/>
        <v>0</v>
      </c>
      <c r="I1231" s="38">
        <f>'F4.2'!W277</f>
        <v>0</v>
      </c>
      <c r="J1231" s="38">
        <f>'F4.2'!AV277</f>
        <v>0</v>
      </c>
      <c r="K1231" s="104"/>
      <c r="L1231" s="104"/>
      <c r="M1231" s="104">
        <f t="shared" si="469"/>
        <v>0</v>
      </c>
      <c r="N1231" s="197">
        <f t="shared" si="575"/>
        <v>0</v>
      </c>
    </row>
    <row r="1232" spans="1:14" ht="189" outlineLevel="1" x14ac:dyDescent="0.25">
      <c r="A1232" s="501">
        <f t="shared" ref="A1232:E1232" si="589">A755</f>
        <v>26.6</v>
      </c>
      <c r="B1232" s="502" t="str">
        <f t="shared" si="589"/>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1232" s="188">
        <f t="shared" si="589"/>
        <v>0</v>
      </c>
      <c r="D1232" s="189" t="str">
        <f t="shared" si="589"/>
        <v>-</v>
      </c>
      <c r="E1232" s="38">
        <f t="shared" si="589"/>
        <v>0</v>
      </c>
      <c r="F1232" s="104">
        <f t="shared" si="577"/>
        <v>0</v>
      </c>
      <c r="G1232" s="104">
        <f t="shared" si="546"/>
        <v>0</v>
      </c>
      <c r="H1232" s="104">
        <f t="shared" si="573"/>
        <v>0</v>
      </c>
      <c r="I1232" s="38">
        <f>'F4.2'!W278</f>
        <v>0</v>
      </c>
      <c r="J1232" s="38">
        <f>'F4.2'!AV278</f>
        <v>0</v>
      </c>
      <c r="K1232" s="104"/>
      <c r="L1232" s="104"/>
      <c r="M1232" s="104">
        <f t="shared" si="469"/>
        <v>0</v>
      </c>
      <c r="N1232" s="197">
        <f t="shared" si="575"/>
        <v>0</v>
      </c>
    </row>
    <row r="1233" spans="1:14" ht="31.5" outlineLevel="1" x14ac:dyDescent="0.25">
      <c r="A1233" s="369">
        <f t="shared" ref="A1233:E1233" si="590">A756</f>
        <v>27</v>
      </c>
      <c r="B1233" s="369" t="str">
        <f t="shared" si="590"/>
        <v>DPR for Coal Handling Plant Performance Improvement Schemes -III  at 3x660MW KTPS ,Koradi.</v>
      </c>
      <c r="C1233" s="188">
        <f t="shared" si="590"/>
        <v>0</v>
      </c>
      <c r="D1233" s="189" t="str">
        <f t="shared" si="590"/>
        <v>-</v>
      </c>
      <c r="E1233" s="38">
        <f t="shared" si="590"/>
        <v>0</v>
      </c>
      <c r="F1233" s="104">
        <f t="shared" si="577"/>
        <v>0</v>
      </c>
      <c r="G1233" s="104">
        <f t="shared" si="546"/>
        <v>0</v>
      </c>
      <c r="H1233" s="104">
        <f t="shared" si="573"/>
        <v>0</v>
      </c>
      <c r="I1233" s="38">
        <f>'F4.2'!W279</f>
        <v>0</v>
      </c>
      <c r="J1233" s="38">
        <f>'F4.2'!AV279</f>
        <v>0</v>
      </c>
      <c r="K1233" s="104"/>
      <c r="L1233" s="104"/>
      <c r="M1233" s="104">
        <f t="shared" si="469"/>
        <v>0</v>
      </c>
      <c r="N1233" s="197">
        <f t="shared" si="575"/>
        <v>0</v>
      </c>
    </row>
    <row r="1234" spans="1:14" ht="173.25" outlineLevel="1" x14ac:dyDescent="0.25">
      <c r="A1234" s="529">
        <f t="shared" ref="A1234:E1234" si="591">A757</f>
        <v>27.1</v>
      </c>
      <c r="B1234" s="530" t="str">
        <f t="shared" si="591"/>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1234" s="188">
        <f t="shared" si="591"/>
        <v>0</v>
      </c>
      <c r="D1234" s="189" t="str">
        <f t="shared" si="591"/>
        <v>-</v>
      </c>
      <c r="E1234" s="38">
        <f t="shared" si="591"/>
        <v>0</v>
      </c>
      <c r="F1234" s="104">
        <f t="shared" si="577"/>
        <v>0</v>
      </c>
      <c r="G1234" s="104">
        <f t="shared" si="546"/>
        <v>0</v>
      </c>
      <c r="H1234" s="104">
        <f t="shared" si="573"/>
        <v>0</v>
      </c>
      <c r="I1234" s="38">
        <f>'F4.2'!W280</f>
        <v>0</v>
      </c>
      <c r="J1234" s="38">
        <f>'F4.2'!AV280</f>
        <v>0</v>
      </c>
      <c r="K1234" s="104"/>
      <c r="L1234" s="104"/>
      <c r="M1234" s="104">
        <f t="shared" si="469"/>
        <v>0</v>
      </c>
      <c r="N1234" s="197">
        <f t="shared" si="575"/>
        <v>0</v>
      </c>
    </row>
    <row r="1235" spans="1:14" ht="189" outlineLevel="1" x14ac:dyDescent="0.25">
      <c r="A1235" s="485">
        <f t="shared" ref="A1235:E1235" si="592">A758</f>
        <v>27.2</v>
      </c>
      <c r="B1235" s="421" t="str">
        <f t="shared" si="592"/>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1235" s="188">
        <f t="shared" si="592"/>
        <v>0</v>
      </c>
      <c r="D1235" s="189" t="str">
        <f t="shared" si="592"/>
        <v>-</v>
      </c>
      <c r="E1235" s="38">
        <f t="shared" si="592"/>
        <v>0</v>
      </c>
      <c r="F1235" s="104">
        <f t="shared" si="577"/>
        <v>0</v>
      </c>
      <c r="G1235" s="104">
        <f t="shared" si="546"/>
        <v>0</v>
      </c>
      <c r="H1235" s="104">
        <f t="shared" si="573"/>
        <v>0</v>
      </c>
      <c r="I1235" s="38">
        <f>'F4.2'!W281</f>
        <v>0</v>
      </c>
      <c r="J1235" s="38">
        <f>'F4.2'!AV281</f>
        <v>0</v>
      </c>
      <c r="K1235" s="104"/>
      <c r="L1235" s="104"/>
      <c r="M1235" s="104">
        <f t="shared" si="469"/>
        <v>0</v>
      </c>
      <c r="N1235" s="197">
        <f t="shared" si="575"/>
        <v>0</v>
      </c>
    </row>
    <row r="1236" spans="1:14" ht="173.25" outlineLevel="1" x14ac:dyDescent="0.25">
      <c r="A1236" s="485">
        <f t="shared" ref="A1236:E1236" si="593">A759</f>
        <v>27.3</v>
      </c>
      <c r="B1236" s="426" t="str">
        <f t="shared" si="593"/>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1236" s="188">
        <f t="shared" si="593"/>
        <v>0</v>
      </c>
      <c r="D1236" s="189" t="str">
        <f t="shared" si="593"/>
        <v>-</v>
      </c>
      <c r="E1236" s="38">
        <f t="shared" si="593"/>
        <v>0</v>
      </c>
      <c r="F1236" s="104">
        <f t="shared" si="577"/>
        <v>0</v>
      </c>
      <c r="G1236" s="104">
        <f t="shared" si="546"/>
        <v>0</v>
      </c>
      <c r="H1236" s="104">
        <f t="shared" si="573"/>
        <v>0</v>
      </c>
      <c r="I1236" s="38">
        <f>'F4.2'!W282</f>
        <v>0</v>
      </c>
      <c r="J1236" s="38">
        <f>'F4.2'!AV282</f>
        <v>0</v>
      </c>
      <c r="K1236" s="104"/>
      <c r="L1236" s="104"/>
      <c r="M1236" s="104">
        <f t="shared" si="469"/>
        <v>0</v>
      </c>
      <c r="N1236" s="197">
        <f t="shared" si="575"/>
        <v>0</v>
      </c>
    </row>
    <row r="1237" spans="1:14" ht="157.5" outlineLevel="1" x14ac:dyDescent="0.25">
      <c r="A1237" s="485">
        <f t="shared" ref="A1237:E1237" si="594">A760</f>
        <v>27.4</v>
      </c>
      <c r="B1237" s="421" t="str">
        <f t="shared" si="594"/>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1237" s="188">
        <f t="shared" si="594"/>
        <v>0</v>
      </c>
      <c r="D1237" s="189" t="str">
        <f t="shared" si="594"/>
        <v>-</v>
      </c>
      <c r="E1237" s="38">
        <f t="shared" si="594"/>
        <v>0</v>
      </c>
      <c r="F1237" s="104">
        <f t="shared" si="577"/>
        <v>0</v>
      </c>
      <c r="G1237" s="104">
        <f t="shared" si="546"/>
        <v>0</v>
      </c>
      <c r="H1237" s="104">
        <f t="shared" si="573"/>
        <v>0</v>
      </c>
      <c r="I1237" s="38">
        <f>'F4.2'!W283</f>
        <v>0</v>
      </c>
      <c r="J1237" s="38">
        <f>'F4.2'!AV283</f>
        <v>0</v>
      </c>
      <c r="K1237" s="104"/>
      <c r="L1237" s="104"/>
      <c r="M1237" s="104">
        <f t="shared" si="469"/>
        <v>0</v>
      </c>
      <c r="N1237" s="197">
        <f t="shared" si="575"/>
        <v>0</v>
      </c>
    </row>
    <row r="1238" spans="1:14" ht="157.5" outlineLevel="1" x14ac:dyDescent="0.25">
      <c r="A1238" s="485">
        <f t="shared" ref="A1238:E1238" si="595">A761</f>
        <v>27.5</v>
      </c>
      <c r="B1238" s="421" t="str">
        <f t="shared" si="595"/>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1238" s="188">
        <f t="shared" si="595"/>
        <v>0</v>
      </c>
      <c r="D1238" s="189" t="str">
        <f t="shared" si="595"/>
        <v>-</v>
      </c>
      <c r="E1238" s="38">
        <f t="shared" si="595"/>
        <v>0</v>
      </c>
      <c r="F1238" s="104">
        <f t="shared" si="577"/>
        <v>0</v>
      </c>
      <c r="G1238" s="104">
        <f t="shared" si="546"/>
        <v>0</v>
      </c>
      <c r="H1238" s="104">
        <f t="shared" si="573"/>
        <v>0</v>
      </c>
      <c r="I1238" s="38">
        <f>'F4.2'!W284</f>
        <v>0</v>
      </c>
      <c r="J1238" s="38">
        <f>'F4.2'!AV284</f>
        <v>0</v>
      </c>
      <c r="K1238" s="104"/>
      <c r="L1238" s="104"/>
      <c r="M1238" s="104">
        <f t="shared" si="469"/>
        <v>0</v>
      </c>
      <c r="N1238" s="197">
        <f t="shared" si="575"/>
        <v>0</v>
      </c>
    </row>
    <row r="1239" spans="1:14" ht="141.75" outlineLevel="1" x14ac:dyDescent="0.25">
      <c r="A1239" s="485">
        <f t="shared" ref="A1239:E1239" si="596">A762</f>
        <v>27.6</v>
      </c>
      <c r="B1239" s="426" t="str">
        <f t="shared" si="596"/>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1239" s="188">
        <f t="shared" si="596"/>
        <v>0</v>
      </c>
      <c r="D1239" s="189" t="str">
        <f t="shared" si="596"/>
        <v>-</v>
      </c>
      <c r="E1239" s="38">
        <f t="shared" si="596"/>
        <v>0</v>
      </c>
      <c r="F1239" s="104">
        <f t="shared" si="577"/>
        <v>0</v>
      </c>
      <c r="G1239" s="104">
        <f t="shared" si="546"/>
        <v>0</v>
      </c>
      <c r="H1239" s="104">
        <f t="shared" si="573"/>
        <v>0</v>
      </c>
      <c r="I1239" s="38">
        <f>'F4.2'!W285</f>
        <v>0</v>
      </c>
      <c r="J1239" s="38">
        <f>'F4.2'!AV285</f>
        <v>0</v>
      </c>
      <c r="K1239" s="104"/>
      <c r="L1239" s="104"/>
      <c r="M1239" s="104">
        <f t="shared" si="469"/>
        <v>0</v>
      </c>
      <c r="N1239" s="197">
        <f t="shared" si="575"/>
        <v>0</v>
      </c>
    </row>
    <row r="1240" spans="1:14" ht="173.25" outlineLevel="1" x14ac:dyDescent="0.25">
      <c r="A1240" s="485">
        <f t="shared" ref="A1240:E1240" si="597">A763</f>
        <v>27.7</v>
      </c>
      <c r="B1240" s="421" t="str">
        <f t="shared" si="597"/>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1240" s="188">
        <f t="shared" si="597"/>
        <v>0</v>
      </c>
      <c r="D1240" s="189" t="str">
        <f t="shared" si="597"/>
        <v>-</v>
      </c>
      <c r="E1240" s="38">
        <f t="shared" si="597"/>
        <v>0</v>
      </c>
      <c r="F1240" s="104">
        <f t="shared" si="577"/>
        <v>0</v>
      </c>
      <c r="G1240" s="104">
        <f t="shared" si="546"/>
        <v>0</v>
      </c>
      <c r="H1240" s="104">
        <f t="shared" si="573"/>
        <v>0</v>
      </c>
      <c r="I1240" s="38">
        <f>'F4.2'!W286</f>
        <v>0</v>
      </c>
      <c r="J1240" s="38">
        <f>'F4.2'!AV286</f>
        <v>0</v>
      </c>
      <c r="K1240" s="104"/>
      <c r="L1240" s="104"/>
      <c r="M1240" s="104">
        <f t="shared" si="469"/>
        <v>0</v>
      </c>
      <c r="N1240" s="197">
        <f t="shared" si="575"/>
        <v>0</v>
      </c>
    </row>
    <row r="1241" spans="1:14" ht="157.5" outlineLevel="1" x14ac:dyDescent="0.25">
      <c r="A1241" s="485">
        <f t="shared" ref="A1241:E1241" si="598">A764</f>
        <v>27.8</v>
      </c>
      <c r="B1241" s="421" t="str">
        <f t="shared" si="598"/>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1241" s="188">
        <f t="shared" si="598"/>
        <v>0</v>
      </c>
      <c r="D1241" s="189" t="str">
        <f t="shared" si="598"/>
        <v>-</v>
      </c>
      <c r="E1241" s="38">
        <f t="shared" si="598"/>
        <v>0</v>
      </c>
      <c r="F1241" s="104">
        <f t="shared" si="577"/>
        <v>0</v>
      </c>
      <c r="G1241" s="104">
        <f t="shared" si="546"/>
        <v>0</v>
      </c>
      <c r="H1241" s="104">
        <f t="shared" si="573"/>
        <v>0</v>
      </c>
      <c r="I1241" s="38">
        <f>'F4.2'!W287</f>
        <v>0</v>
      </c>
      <c r="J1241" s="38">
        <f>'F4.2'!AV287</f>
        <v>0</v>
      </c>
      <c r="K1241" s="104"/>
      <c r="L1241" s="104"/>
      <c r="M1241" s="104">
        <f t="shared" si="469"/>
        <v>0</v>
      </c>
      <c r="N1241" s="197">
        <f t="shared" si="575"/>
        <v>0</v>
      </c>
    </row>
    <row r="1242" spans="1:14" ht="173.25" outlineLevel="1" x14ac:dyDescent="0.25">
      <c r="A1242" s="485">
        <f t="shared" ref="A1242:E1242" si="599">A765</f>
        <v>27.9</v>
      </c>
      <c r="B1242" s="426" t="str">
        <f t="shared" si="599"/>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1242" s="188">
        <f t="shared" si="599"/>
        <v>0</v>
      </c>
      <c r="D1242" s="189" t="str">
        <f t="shared" si="599"/>
        <v>-</v>
      </c>
      <c r="E1242" s="38">
        <f t="shared" si="599"/>
        <v>0</v>
      </c>
      <c r="F1242" s="104">
        <f t="shared" si="577"/>
        <v>0</v>
      </c>
      <c r="G1242" s="104">
        <f t="shared" si="546"/>
        <v>0</v>
      </c>
      <c r="H1242" s="104">
        <f t="shared" si="573"/>
        <v>0</v>
      </c>
      <c r="I1242" s="38">
        <f>'F4.2'!W288</f>
        <v>0</v>
      </c>
      <c r="J1242" s="38">
        <f>'F4.2'!AV288</f>
        <v>0</v>
      </c>
      <c r="K1242" s="104"/>
      <c r="L1242" s="104"/>
      <c r="M1242" s="104">
        <f t="shared" si="469"/>
        <v>0</v>
      </c>
      <c r="N1242" s="197">
        <f t="shared" si="575"/>
        <v>0</v>
      </c>
    </row>
    <row r="1243" spans="1:14" ht="173.25" outlineLevel="1" x14ac:dyDescent="0.25">
      <c r="A1243" s="544">
        <f t="shared" ref="A1243:E1243" si="600">A766</f>
        <v>27.1</v>
      </c>
      <c r="B1243" s="421" t="str">
        <f t="shared" si="600"/>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1243" s="188">
        <f t="shared" si="600"/>
        <v>0</v>
      </c>
      <c r="D1243" s="189" t="str">
        <f t="shared" si="600"/>
        <v>-</v>
      </c>
      <c r="E1243" s="38">
        <f t="shared" si="600"/>
        <v>0</v>
      </c>
      <c r="F1243" s="104">
        <f t="shared" si="577"/>
        <v>0</v>
      </c>
      <c r="G1243" s="104">
        <f t="shared" si="546"/>
        <v>0</v>
      </c>
      <c r="H1243" s="104">
        <f t="shared" si="573"/>
        <v>0</v>
      </c>
      <c r="I1243" s="38">
        <f>'F4.2'!W289</f>
        <v>0</v>
      </c>
      <c r="J1243" s="38">
        <f>'F4.2'!AV289</f>
        <v>0</v>
      </c>
      <c r="K1243" s="104"/>
      <c r="L1243" s="104"/>
      <c r="M1243" s="104">
        <f t="shared" si="469"/>
        <v>0</v>
      </c>
      <c r="N1243" s="197">
        <f t="shared" si="575"/>
        <v>0</v>
      </c>
    </row>
    <row r="1244" spans="1:14" ht="173.25" outlineLevel="1" x14ac:dyDescent="0.25">
      <c r="A1244" s="544">
        <f t="shared" ref="A1244:E1244" si="601">A767</f>
        <v>27.11</v>
      </c>
      <c r="B1244" s="421" t="str">
        <f t="shared" si="601"/>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1244" s="188">
        <f t="shared" si="601"/>
        <v>0</v>
      </c>
      <c r="D1244" s="189" t="str">
        <f t="shared" si="601"/>
        <v>-</v>
      </c>
      <c r="E1244" s="38">
        <f t="shared" si="601"/>
        <v>0</v>
      </c>
      <c r="F1244" s="104">
        <f t="shared" si="577"/>
        <v>0</v>
      </c>
      <c r="G1244" s="104">
        <f t="shared" si="546"/>
        <v>0</v>
      </c>
      <c r="H1244" s="104">
        <f t="shared" si="573"/>
        <v>0</v>
      </c>
      <c r="I1244" s="38">
        <f>'F4.2'!W290</f>
        <v>0</v>
      </c>
      <c r="J1244" s="38">
        <f>'F4.2'!AV290</f>
        <v>0</v>
      </c>
      <c r="K1244" s="104"/>
      <c r="L1244" s="104"/>
      <c r="M1244" s="104">
        <f t="shared" si="469"/>
        <v>0</v>
      </c>
      <c r="N1244" s="197">
        <f t="shared" si="575"/>
        <v>0</v>
      </c>
    </row>
    <row r="1245" spans="1:14" ht="157.5" outlineLevel="1" x14ac:dyDescent="0.25">
      <c r="A1245" s="544">
        <f t="shared" ref="A1245:E1245" si="602">A768</f>
        <v>27.12</v>
      </c>
      <c r="B1245" s="426" t="str">
        <f t="shared" si="602"/>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245" s="188">
        <f t="shared" si="602"/>
        <v>0</v>
      </c>
      <c r="D1245" s="189" t="str">
        <f t="shared" si="602"/>
        <v>-</v>
      </c>
      <c r="E1245" s="38">
        <f t="shared" si="602"/>
        <v>0</v>
      </c>
      <c r="F1245" s="104">
        <f t="shared" si="577"/>
        <v>0</v>
      </c>
      <c r="G1245" s="104">
        <f t="shared" si="546"/>
        <v>0</v>
      </c>
      <c r="H1245" s="104">
        <f t="shared" si="573"/>
        <v>0</v>
      </c>
      <c r="I1245" s="38">
        <f>'F4.2'!W291</f>
        <v>0</v>
      </c>
      <c r="J1245" s="38">
        <f>'F4.2'!AV291</f>
        <v>0</v>
      </c>
      <c r="K1245" s="104"/>
      <c r="L1245" s="104"/>
      <c r="M1245" s="104">
        <f t="shared" si="469"/>
        <v>0</v>
      </c>
      <c r="N1245" s="197">
        <f t="shared" si="575"/>
        <v>0</v>
      </c>
    </row>
    <row r="1246" spans="1:14" ht="173.25" outlineLevel="1" x14ac:dyDescent="0.25">
      <c r="A1246" s="544">
        <f t="shared" ref="A1246:E1246" si="603">A769</f>
        <v>27.13</v>
      </c>
      <c r="B1246" s="421" t="str">
        <f t="shared" si="603"/>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1246" s="188">
        <f t="shared" si="603"/>
        <v>0</v>
      </c>
      <c r="D1246" s="189" t="str">
        <f t="shared" si="603"/>
        <v>-</v>
      </c>
      <c r="E1246" s="38">
        <f t="shared" si="603"/>
        <v>0</v>
      </c>
      <c r="F1246" s="104">
        <f t="shared" si="577"/>
        <v>0</v>
      </c>
      <c r="G1246" s="104">
        <f t="shared" si="546"/>
        <v>0</v>
      </c>
      <c r="H1246" s="104">
        <f t="shared" si="573"/>
        <v>0</v>
      </c>
      <c r="I1246" s="38">
        <f>'F4.2'!W292</f>
        <v>0</v>
      </c>
      <c r="J1246" s="38">
        <f>'F4.2'!AV292</f>
        <v>0</v>
      </c>
      <c r="K1246" s="104"/>
      <c r="L1246" s="104"/>
      <c r="M1246" s="104">
        <f t="shared" si="469"/>
        <v>0</v>
      </c>
      <c r="N1246" s="197">
        <f t="shared" si="575"/>
        <v>0</v>
      </c>
    </row>
    <row r="1247" spans="1:14" ht="173.25" outlineLevel="1" x14ac:dyDescent="0.25">
      <c r="A1247" s="544">
        <f t="shared" ref="A1247:E1247" si="604">A770</f>
        <v>27.14</v>
      </c>
      <c r="B1247" s="421" t="str">
        <f t="shared" si="604"/>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1247" s="188">
        <f t="shared" si="604"/>
        <v>0</v>
      </c>
      <c r="D1247" s="189" t="str">
        <f t="shared" si="604"/>
        <v>-</v>
      </c>
      <c r="E1247" s="38">
        <f t="shared" si="604"/>
        <v>0</v>
      </c>
      <c r="F1247" s="104">
        <f t="shared" si="577"/>
        <v>0</v>
      </c>
      <c r="G1247" s="104">
        <f t="shared" si="546"/>
        <v>0</v>
      </c>
      <c r="H1247" s="104">
        <f t="shared" si="573"/>
        <v>0</v>
      </c>
      <c r="I1247" s="38">
        <f>'F4.2'!W293</f>
        <v>0</v>
      </c>
      <c r="J1247" s="38">
        <f>'F4.2'!AV293</f>
        <v>0</v>
      </c>
      <c r="K1247" s="104"/>
      <c r="L1247" s="104"/>
      <c r="M1247" s="104">
        <f t="shared" si="469"/>
        <v>0</v>
      </c>
      <c r="N1247" s="197">
        <f t="shared" si="575"/>
        <v>0</v>
      </c>
    </row>
    <row r="1248" spans="1:14" ht="173.25" outlineLevel="1" x14ac:dyDescent="0.25">
      <c r="A1248" s="544">
        <f t="shared" ref="A1248:E1248" si="605">A771</f>
        <v>27.15</v>
      </c>
      <c r="B1248" s="426" t="str">
        <f t="shared" si="605"/>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1248" s="188">
        <f t="shared" si="605"/>
        <v>0</v>
      </c>
      <c r="D1248" s="189" t="str">
        <f t="shared" si="605"/>
        <v>-</v>
      </c>
      <c r="E1248" s="38">
        <f t="shared" si="605"/>
        <v>0</v>
      </c>
      <c r="F1248" s="104">
        <f t="shared" si="577"/>
        <v>0</v>
      </c>
      <c r="G1248" s="104">
        <f t="shared" si="546"/>
        <v>0</v>
      </c>
      <c r="H1248" s="104">
        <f t="shared" si="573"/>
        <v>0</v>
      </c>
      <c r="I1248" s="38">
        <f>'F4.2'!W294</f>
        <v>0</v>
      </c>
      <c r="J1248" s="38">
        <f>'F4.2'!AV294</f>
        <v>0</v>
      </c>
      <c r="K1248" s="104"/>
      <c r="L1248" s="104"/>
      <c r="M1248" s="104">
        <f t="shared" si="469"/>
        <v>0</v>
      </c>
      <c r="N1248" s="197">
        <f t="shared" si="575"/>
        <v>0</v>
      </c>
    </row>
    <row r="1249" spans="1:14" ht="173.25" outlineLevel="1" x14ac:dyDescent="0.25">
      <c r="A1249" s="544">
        <f t="shared" ref="A1249:E1249" si="606">A772</f>
        <v>27.16</v>
      </c>
      <c r="B1249" s="421" t="str">
        <f t="shared" si="606"/>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249" s="188">
        <f t="shared" si="606"/>
        <v>0</v>
      </c>
      <c r="D1249" s="189" t="str">
        <f t="shared" si="606"/>
        <v>-</v>
      </c>
      <c r="E1249" s="38">
        <f t="shared" si="606"/>
        <v>0</v>
      </c>
      <c r="F1249" s="104">
        <f t="shared" si="577"/>
        <v>0</v>
      </c>
      <c r="G1249" s="104">
        <f t="shared" si="546"/>
        <v>0</v>
      </c>
      <c r="H1249" s="104">
        <f t="shared" si="573"/>
        <v>0</v>
      </c>
      <c r="I1249" s="38">
        <f>'F4.2'!W295</f>
        <v>0</v>
      </c>
      <c r="J1249" s="38">
        <f>'F4.2'!AV295</f>
        <v>0</v>
      </c>
      <c r="K1249" s="104"/>
      <c r="L1249" s="104"/>
      <c r="M1249" s="104">
        <f t="shared" si="469"/>
        <v>0</v>
      </c>
      <c r="N1249" s="197">
        <f t="shared" si="575"/>
        <v>0</v>
      </c>
    </row>
    <row r="1250" spans="1:14" ht="157.5" outlineLevel="1" x14ac:dyDescent="0.25">
      <c r="A1250" s="544">
        <f t="shared" ref="A1250:E1250" si="607">A773</f>
        <v>27.17</v>
      </c>
      <c r="B1250" s="421" t="str">
        <f t="shared" si="607"/>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250" s="188">
        <f t="shared" si="607"/>
        <v>0</v>
      </c>
      <c r="D1250" s="189" t="str">
        <f t="shared" si="607"/>
        <v>-</v>
      </c>
      <c r="E1250" s="38">
        <f t="shared" si="607"/>
        <v>0</v>
      </c>
      <c r="F1250" s="104">
        <f t="shared" si="577"/>
        <v>0</v>
      </c>
      <c r="G1250" s="104">
        <f t="shared" si="546"/>
        <v>0</v>
      </c>
      <c r="H1250" s="104">
        <f t="shared" si="573"/>
        <v>0</v>
      </c>
      <c r="I1250" s="38">
        <f>'F4.2'!W296</f>
        <v>0</v>
      </c>
      <c r="J1250" s="38">
        <f>'F4.2'!AV296</f>
        <v>0</v>
      </c>
      <c r="K1250" s="104"/>
      <c r="L1250" s="104"/>
      <c r="M1250" s="104">
        <f t="shared" si="469"/>
        <v>0</v>
      </c>
      <c r="N1250" s="197">
        <f t="shared" si="575"/>
        <v>0</v>
      </c>
    </row>
    <row r="1251" spans="1:14" ht="31.5" outlineLevel="1" x14ac:dyDescent="0.25">
      <c r="A1251" s="369">
        <f t="shared" ref="A1251:E1251" si="608">A774</f>
        <v>28</v>
      </c>
      <c r="B1251" s="369" t="str">
        <f t="shared" si="608"/>
        <v>DPR for Coal Handling Plant Performance Improvement Schemes -IV at 3x660MW KTPS ,Koradi.</v>
      </c>
      <c r="C1251" s="188">
        <f t="shared" si="608"/>
        <v>0</v>
      </c>
      <c r="D1251" s="189" t="str">
        <f t="shared" si="608"/>
        <v>-</v>
      </c>
      <c r="E1251" s="38">
        <f t="shared" si="608"/>
        <v>0</v>
      </c>
      <c r="F1251" s="104">
        <f t="shared" si="577"/>
        <v>0</v>
      </c>
      <c r="G1251" s="104">
        <f t="shared" si="546"/>
        <v>0</v>
      </c>
      <c r="H1251" s="104">
        <f t="shared" si="573"/>
        <v>0</v>
      </c>
      <c r="I1251" s="38">
        <f>'F4.2'!W297</f>
        <v>0</v>
      </c>
      <c r="J1251" s="38">
        <f>'F4.2'!AV297</f>
        <v>0</v>
      </c>
      <c r="K1251" s="104"/>
      <c r="L1251" s="104"/>
      <c r="M1251" s="104">
        <f t="shared" si="469"/>
        <v>0</v>
      </c>
      <c r="N1251" s="197">
        <f t="shared" si="575"/>
        <v>0</v>
      </c>
    </row>
    <row r="1252" spans="1:14" ht="173.25" outlineLevel="1" x14ac:dyDescent="0.25">
      <c r="A1252" s="485">
        <f t="shared" ref="A1252:E1252" si="609">A775</f>
        <v>28.1</v>
      </c>
      <c r="B1252" s="421" t="str">
        <f t="shared" si="609"/>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1252" s="188">
        <f t="shared" si="609"/>
        <v>0</v>
      </c>
      <c r="D1252" s="189" t="str">
        <f t="shared" si="609"/>
        <v>-</v>
      </c>
      <c r="E1252" s="38">
        <f t="shared" si="609"/>
        <v>0</v>
      </c>
      <c r="F1252" s="104">
        <f t="shared" si="577"/>
        <v>0</v>
      </c>
      <c r="G1252" s="104">
        <f t="shared" si="546"/>
        <v>0</v>
      </c>
      <c r="H1252" s="104">
        <f t="shared" si="573"/>
        <v>0</v>
      </c>
      <c r="I1252" s="38">
        <f>'F4.2'!W298</f>
        <v>0</v>
      </c>
      <c r="J1252" s="38">
        <f>'F4.2'!AV298</f>
        <v>0</v>
      </c>
      <c r="K1252" s="104"/>
      <c r="L1252" s="104"/>
      <c r="M1252" s="104">
        <f t="shared" si="469"/>
        <v>0</v>
      </c>
      <c r="N1252" s="197">
        <f t="shared" si="575"/>
        <v>0</v>
      </c>
    </row>
    <row r="1253" spans="1:14" ht="141.75" outlineLevel="1" x14ac:dyDescent="0.25">
      <c r="A1253" s="485">
        <f t="shared" ref="A1253:E1253" si="610">A776</f>
        <v>28.2</v>
      </c>
      <c r="B1253" s="421" t="str">
        <f t="shared" si="610"/>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1253" s="188">
        <f t="shared" si="610"/>
        <v>0</v>
      </c>
      <c r="D1253" s="189" t="str">
        <f t="shared" si="610"/>
        <v>-</v>
      </c>
      <c r="E1253" s="38">
        <f t="shared" si="610"/>
        <v>0</v>
      </c>
      <c r="F1253" s="104">
        <f t="shared" si="577"/>
        <v>0</v>
      </c>
      <c r="G1253" s="104">
        <f t="shared" si="546"/>
        <v>0</v>
      </c>
      <c r="H1253" s="104">
        <f t="shared" si="573"/>
        <v>0</v>
      </c>
      <c r="I1253" s="38">
        <f>'F4.2'!W299</f>
        <v>0</v>
      </c>
      <c r="J1253" s="38">
        <f>'F4.2'!AV299</f>
        <v>0</v>
      </c>
      <c r="K1253" s="104"/>
      <c r="L1253" s="104"/>
      <c r="M1253" s="104">
        <f t="shared" si="469"/>
        <v>0</v>
      </c>
      <c r="N1253" s="197">
        <f t="shared" si="575"/>
        <v>0</v>
      </c>
    </row>
    <row r="1254" spans="1:14" ht="173.25" outlineLevel="1" x14ac:dyDescent="0.25">
      <c r="A1254" s="485">
        <f t="shared" ref="A1254:E1254" si="611">A777</f>
        <v>28.3</v>
      </c>
      <c r="B1254" s="421" t="str">
        <f t="shared" si="611"/>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1254" s="188">
        <f t="shared" si="611"/>
        <v>0</v>
      </c>
      <c r="D1254" s="189" t="str">
        <f t="shared" si="611"/>
        <v>-</v>
      </c>
      <c r="E1254" s="38">
        <f t="shared" si="611"/>
        <v>0</v>
      </c>
      <c r="F1254" s="104">
        <f t="shared" si="577"/>
        <v>0</v>
      </c>
      <c r="G1254" s="104">
        <f t="shared" si="546"/>
        <v>0</v>
      </c>
      <c r="H1254" s="104">
        <f t="shared" si="573"/>
        <v>0</v>
      </c>
      <c r="I1254" s="38">
        <f>'F4.2'!W300</f>
        <v>0</v>
      </c>
      <c r="J1254" s="38">
        <f>'F4.2'!AV300</f>
        <v>0</v>
      </c>
      <c r="K1254" s="104"/>
      <c r="L1254" s="104"/>
      <c r="M1254" s="104">
        <f t="shared" si="469"/>
        <v>0</v>
      </c>
      <c r="N1254" s="197">
        <f t="shared" si="575"/>
        <v>0</v>
      </c>
    </row>
    <row r="1255" spans="1:14" ht="173.25" outlineLevel="1" x14ac:dyDescent="0.25">
      <c r="A1255" s="485">
        <f t="shared" ref="A1255:E1255" si="612">A778</f>
        <v>28.4</v>
      </c>
      <c r="B1255" s="421" t="str">
        <f t="shared" si="612"/>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1255" s="188">
        <f t="shared" si="612"/>
        <v>0</v>
      </c>
      <c r="D1255" s="189" t="str">
        <f t="shared" si="612"/>
        <v>-</v>
      </c>
      <c r="E1255" s="38">
        <f t="shared" si="612"/>
        <v>0</v>
      </c>
      <c r="F1255" s="104">
        <f t="shared" si="577"/>
        <v>0</v>
      </c>
      <c r="G1255" s="104">
        <f t="shared" si="546"/>
        <v>0</v>
      </c>
      <c r="H1255" s="104">
        <f t="shared" si="573"/>
        <v>0</v>
      </c>
      <c r="I1255" s="38">
        <f>'F4.2'!W301</f>
        <v>0</v>
      </c>
      <c r="J1255" s="38">
        <f>'F4.2'!AV301</f>
        <v>0</v>
      </c>
      <c r="K1255" s="104"/>
      <c r="L1255" s="104"/>
      <c r="M1255" s="104">
        <f t="shared" si="469"/>
        <v>0</v>
      </c>
      <c r="N1255" s="197">
        <f t="shared" si="575"/>
        <v>0</v>
      </c>
    </row>
    <row r="1256" spans="1:14" ht="157.5" outlineLevel="1" x14ac:dyDescent="0.25">
      <c r="A1256" s="485">
        <f t="shared" ref="A1256:E1256" si="613">A779</f>
        <v>28.5</v>
      </c>
      <c r="B1256" s="421" t="str">
        <f t="shared" si="613"/>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1256" s="188">
        <f t="shared" si="613"/>
        <v>0</v>
      </c>
      <c r="D1256" s="189" t="str">
        <f t="shared" si="613"/>
        <v>-</v>
      </c>
      <c r="E1256" s="38">
        <f t="shared" si="613"/>
        <v>0</v>
      </c>
      <c r="F1256" s="104">
        <f t="shared" si="577"/>
        <v>0</v>
      </c>
      <c r="G1256" s="104">
        <f t="shared" ref="G1256:G1319" si="614">G779+M779</f>
        <v>0</v>
      </c>
      <c r="H1256" s="104">
        <f t="shared" si="573"/>
        <v>0</v>
      </c>
      <c r="I1256" s="38">
        <f>'F4.2'!W302</f>
        <v>0</v>
      </c>
      <c r="J1256" s="38">
        <f>'F4.2'!AV302</f>
        <v>0</v>
      </c>
      <c r="K1256" s="104"/>
      <c r="L1256" s="104"/>
      <c r="M1256" s="104">
        <f t="shared" si="469"/>
        <v>0</v>
      </c>
      <c r="N1256" s="197">
        <f t="shared" si="575"/>
        <v>0</v>
      </c>
    </row>
    <row r="1257" spans="1:14" ht="31.5" outlineLevel="1" x14ac:dyDescent="0.25">
      <c r="A1257" s="369">
        <f t="shared" ref="A1257:E1257" si="615">A780</f>
        <v>29</v>
      </c>
      <c r="B1257" s="369" t="str">
        <f t="shared" si="615"/>
        <v>DPR for Procurment of various Heavy Vehicles at CHP 3x660MW KTPS ,Koradi.</v>
      </c>
      <c r="C1257" s="188">
        <f t="shared" si="615"/>
        <v>0</v>
      </c>
      <c r="D1257" s="189" t="str">
        <f t="shared" si="615"/>
        <v>-</v>
      </c>
      <c r="E1257" s="38">
        <f t="shared" si="615"/>
        <v>0</v>
      </c>
      <c r="F1257" s="104">
        <f t="shared" si="577"/>
        <v>0</v>
      </c>
      <c r="G1257" s="104">
        <f t="shared" si="614"/>
        <v>0</v>
      </c>
      <c r="H1257" s="104">
        <f t="shared" si="573"/>
        <v>0</v>
      </c>
      <c r="I1257" s="38">
        <f>'F4.2'!W303</f>
        <v>0</v>
      </c>
      <c r="J1257" s="38">
        <f>'F4.2'!AV303</f>
        <v>0</v>
      </c>
      <c r="K1257" s="104"/>
      <c r="L1257" s="104"/>
      <c r="M1257" s="104">
        <f t="shared" si="469"/>
        <v>0</v>
      </c>
      <c r="N1257" s="197">
        <f t="shared" si="575"/>
        <v>0</v>
      </c>
    </row>
    <row r="1258" spans="1:14" ht="173.25" outlineLevel="1" x14ac:dyDescent="0.25">
      <c r="A1258" s="485">
        <f t="shared" ref="A1258:E1258" si="616">A781</f>
        <v>29.1</v>
      </c>
      <c r="B1258" s="421" t="str">
        <f t="shared" si="616"/>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1258" s="188">
        <f t="shared" si="616"/>
        <v>0</v>
      </c>
      <c r="D1258" s="189" t="str">
        <f t="shared" si="616"/>
        <v>-</v>
      </c>
      <c r="E1258" s="38">
        <f t="shared" si="616"/>
        <v>0</v>
      </c>
      <c r="F1258" s="104">
        <f t="shared" si="577"/>
        <v>0</v>
      </c>
      <c r="G1258" s="104">
        <f t="shared" si="614"/>
        <v>0</v>
      </c>
      <c r="H1258" s="104">
        <f t="shared" si="573"/>
        <v>0</v>
      </c>
      <c r="I1258" s="38">
        <f>'F4.2'!W304</f>
        <v>0</v>
      </c>
      <c r="J1258" s="38">
        <f>'F4.2'!AV304</f>
        <v>0</v>
      </c>
      <c r="K1258" s="104"/>
      <c r="L1258" s="104"/>
      <c r="M1258" s="104">
        <f t="shared" si="469"/>
        <v>0</v>
      </c>
      <c r="N1258" s="197">
        <f t="shared" si="575"/>
        <v>0</v>
      </c>
    </row>
    <row r="1259" spans="1:14" ht="141.75" outlineLevel="1" x14ac:dyDescent="0.25">
      <c r="A1259" s="485">
        <f t="shared" ref="A1259:E1259" si="617">A782</f>
        <v>29.2</v>
      </c>
      <c r="B1259" s="421" t="str">
        <f t="shared" si="617"/>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1259" s="188">
        <f t="shared" si="617"/>
        <v>0</v>
      </c>
      <c r="D1259" s="189" t="str">
        <f t="shared" si="617"/>
        <v>-</v>
      </c>
      <c r="E1259" s="38">
        <f t="shared" si="617"/>
        <v>0</v>
      </c>
      <c r="F1259" s="104">
        <f t="shared" si="577"/>
        <v>0</v>
      </c>
      <c r="G1259" s="104">
        <f t="shared" si="614"/>
        <v>0</v>
      </c>
      <c r="H1259" s="104">
        <f t="shared" si="573"/>
        <v>0</v>
      </c>
      <c r="I1259" s="38">
        <f>'F4.2'!W305</f>
        <v>0</v>
      </c>
      <c r="J1259" s="38">
        <f>'F4.2'!AV305</f>
        <v>0</v>
      </c>
      <c r="K1259" s="104"/>
      <c r="L1259" s="104"/>
      <c r="M1259" s="104">
        <f t="shared" si="469"/>
        <v>0</v>
      </c>
      <c r="N1259" s="197">
        <f t="shared" si="575"/>
        <v>0</v>
      </c>
    </row>
    <row r="1260" spans="1:14" ht="157.5" outlineLevel="1" x14ac:dyDescent="0.25">
      <c r="A1260" s="485">
        <f t="shared" ref="A1260:E1260" si="618">A783</f>
        <v>29.3</v>
      </c>
      <c r="B1260" s="421" t="str">
        <f t="shared" si="618"/>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1260" s="188">
        <f t="shared" si="618"/>
        <v>0</v>
      </c>
      <c r="D1260" s="189" t="str">
        <f t="shared" si="618"/>
        <v>-</v>
      </c>
      <c r="E1260" s="38">
        <f t="shared" si="618"/>
        <v>0</v>
      </c>
      <c r="F1260" s="104">
        <f t="shared" si="577"/>
        <v>0</v>
      </c>
      <c r="G1260" s="104">
        <f t="shared" si="614"/>
        <v>0</v>
      </c>
      <c r="H1260" s="104">
        <f t="shared" si="573"/>
        <v>0</v>
      </c>
      <c r="I1260" s="38">
        <f>'F4.2'!W306</f>
        <v>0</v>
      </c>
      <c r="J1260" s="38">
        <f>'F4.2'!AV306</f>
        <v>0</v>
      </c>
      <c r="K1260" s="104"/>
      <c r="L1260" s="104"/>
      <c r="M1260" s="104">
        <f t="shared" si="469"/>
        <v>0</v>
      </c>
      <c r="N1260" s="197">
        <f t="shared" si="575"/>
        <v>0</v>
      </c>
    </row>
    <row r="1261" spans="1:14" ht="31.5" outlineLevel="1" x14ac:dyDescent="0.25">
      <c r="A1261" s="369">
        <f t="shared" ref="A1261:E1261" si="619">A784</f>
        <v>30</v>
      </c>
      <c r="B1261" s="369" t="str">
        <f t="shared" si="619"/>
        <v>DPR for Coal Handling Plant Performance Improvement Schemes -V at 3x660MW KTPS ,Koradi.</v>
      </c>
      <c r="C1261" s="188">
        <f t="shared" si="619"/>
        <v>0</v>
      </c>
      <c r="D1261" s="189" t="str">
        <f t="shared" si="619"/>
        <v>-</v>
      </c>
      <c r="E1261" s="38">
        <f t="shared" si="619"/>
        <v>0</v>
      </c>
      <c r="F1261" s="104">
        <f t="shared" si="577"/>
        <v>0</v>
      </c>
      <c r="G1261" s="104">
        <f t="shared" si="614"/>
        <v>0</v>
      </c>
      <c r="H1261" s="104">
        <f t="shared" si="573"/>
        <v>0</v>
      </c>
      <c r="I1261" s="38">
        <f>'F4.2'!W307</f>
        <v>0</v>
      </c>
      <c r="J1261" s="38">
        <f>'F4.2'!AV307</f>
        <v>0</v>
      </c>
      <c r="K1261" s="104"/>
      <c r="L1261" s="104"/>
      <c r="M1261" s="104">
        <f t="shared" si="469"/>
        <v>0</v>
      </c>
      <c r="N1261" s="197">
        <f t="shared" si="575"/>
        <v>0</v>
      </c>
    </row>
    <row r="1262" spans="1:14" ht="157.5" outlineLevel="1" x14ac:dyDescent="0.25">
      <c r="A1262" s="485">
        <f t="shared" ref="A1262:E1262" si="620">A785</f>
        <v>30.1</v>
      </c>
      <c r="B1262" s="421" t="str">
        <f t="shared" si="620"/>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262" s="188">
        <f t="shared" si="620"/>
        <v>0</v>
      </c>
      <c r="D1262" s="189" t="str">
        <f t="shared" si="620"/>
        <v>-</v>
      </c>
      <c r="E1262" s="38">
        <f t="shared" si="620"/>
        <v>0</v>
      </c>
      <c r="F1262" s="104">
        <f t="shared" si="577"/>
        <v>0</v>
      </c>
      <c r="G1262" s="104">
        <f t="shared" si="614"/>
        <v>0</v>
      </c>
      <c r="H1262" s="104">
        <f t="shared" si="573"/>
        <v>0</v>
      </c>
      <c r="I1262" s="38">
        <f>'F4.2'!W308</f>
        <v>0</v>
      </c>
      <c r="J1262" s="38">
        <f>'F4.2'!AV308</f>
        <v>0</v>
      </c>
      <c r="K1262" s="104"/>
      <c r="L1262" s="104"/>
      <c r="M1262" s="104">
        <f t="shared" si="469"/>
        <v>0</v>
      </c>
      <c r="N1262" s="197">
        <f t="shared" si="575"/>
        <v>0</v>
      </c>
    </row>
    <row r="1263" spans="1:14" ht="173.25" outlineLevel="1" x14ac:dyDescent="0.25">
      <c r="A1263" s="485">
        <f t="shared" ref="A1263:E1263" si="621">A786</f>
        <v>30.2</v>
      </c>
      <c r="B1263" s="421" t="str">
        <f t="shared" si="621"/>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1263" s="188">
        <f t="shared" si="621"/>
        <v>0</v>
      </c>
      <c r="D1263" s="189" t="str">
        <f t="shared" si="621"/>
        <v>-</v>
      </c>
      <c r="E1263" s="38">
        <f t="shared" si="621"/>
        <v>0</v>
      </c>
      <c r="F1263" s="104">
        <f t="shared" si="577"/>
        <v>0</v>
      </c>
      <c r="G1263" s="104">
        <f t="shared" si="614"/>
        <v>0</v>
      </c>
      <c r="H1263" s="104">
        <f t="shared" si="573"/>
        <v>0</v>
      </c>
      <c r="I1263" s="38">
        <f>'F4.2'!W309</f>
        <v>0</v>
      </c>
      <c r="J1263" s="38">
        <f>'F4.2'!AV309</f>
        <v>0</v>
      </c>
      <c r="K1263" s="104"/>
      <c r="L1263" s="104"/>
      <c r="M1263" s="104">
        <f t="shared" si="469"/>
        <v>0</v>
      </c>
      <c r="N1263" s="197">
        <f t="shared" si="575"/>
        <v>0</v>
      </c>
    </row>
    <row r="1264" spans="1:14" ht="141.75" outlineLevel="1" x14ac:dyDescent="0.25">
      <c r="A1264" s="485">
        <f t="shared" ref="A1264:E1264" si="622">A787</f>
        <v>30.3</v>
      </c>
      <c r="B1264" s="421" t="str">
        <f t="shared" si="622"/>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1264" s="188">
        <f t="shared" si="622"/>
        <v>0</v>
      </c>
      <c r="D1264" s="189" t="str">
        <f t="shared" si="622"/>
        <v>-</v>
      </c>
      <c r="E1264" s="38">
        <f t="shared" si="622"/>
        <v>0</v>
      </c>
      <c r="F1264" s="104">
        <f t="shared" si="577"/>
        <v>0</v>
      </c>
      <c r="G1264" s="104">
        <f t="shared" si="614"/>
        <v>0</v>
      </c>
      <c r="H1264" s="104">
        <f t="shared" si="573"/>
        <v>0</v>
      </c>
      <c r="I1264" s="38">
        <f>'F4.2'!W310</f>
        <v>0</v>
      </c>
      <c r="J1264" s="38">
        <f>'F4.2'!AV310</f>
        <v>0</v>
      </c>
      <c r="K1264" s="104"/>
      <c r="L1264" s="104"/>
      <c r="M1264" s="104">
        <f t="shared" si="469"/>
        <v>0</v>
      </c>
      <c r="N1264" s="197">
        <f t="shared" si="575"/>
        <v>0</v>
      </c>
    </row>
    <row r="1265" spans="1:14" ht="141.75" outlineLevel="1" x14ac:dyDescent="0.25">
      <c r="A1265" s="485">
        <f t="shared" ref="A1265:E1265" si="623">A788</f>
        <v>30.4</v>
      </c>
      <c r="B1265" s="421" t="str">
        <f t="shared" si="623"/>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1265" s="188">
        <f t="shared" si="623"/>
        <v>0</v>
      </c>
      <c r="D1265" s="189" t="str">
        <f t="shared" si="623"/>
        <v>-</v>
      </c>
      <c r="E1265" s="38">
        <f t="shared" si="623"/>
        <v>0</v>
      </c>
      <c r="F1265" s="104">
        <f t="shared" si="577"/>
        <v>0</v>
      </c>
      <c r="G1265" s="104">
        <f t="shared" si="614"/>
        <v>0</v>
      </c>
      <c r="H1265" s="104">
        <f t="shared" si="573"/>
        <v>0</v>
      </c>
      <c r="I1265" s="38">
        <f>'F4.2'!W311</f>
        <v>0</v>
      </c>
      <c r="J1265" s="38">
        <f>'F4.2'!AV311</f>
        <v>0</v>
      </c>
      <c r="K1265" s="104"/>
      <c r="L1265" s="104"/>
      <c r="M1265" s="104">
        <f t="shared" si="469"/>
        <v>0</v>
      </c>
      <c r="N1265" s="197">
        <f t="shared" si="575"/>
        <v>0</v>
      </c>
    </row>
    <row r="1266" spans="1:14" ht="173.25" outlineLevel="1" x14ac:dyDescent="0.25">
      <c r="A1266" s="485">
        <f t="shared" ref="A1266:E1266" si="624">A789</f>
        <v>30.5</v>
      </c>
      <c r="B1266" s="421" t="str">
        <f t="shared" si="624"/>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1266" s="188">
        <f t="shared" si="624"/>
        <v>0</v>
      </c>
      <c r="D1266" s="189" t="str">
        <f t="shared" si="624"/>
        <v>-</v>
      </c>
      <c r="E1266" s="38">
        <f t="shared" si="624"/>
        <v>0</v>
      </c>
      <c r="F1266" s="104">
        <f t="shared" si="577"/>
        <v>0</v>
      </c>
      <c r="G1266" s="104">
        <f t="shared" si="614"/>
        <v>0</v>
      </c>
      <c r="H1266" s="104">
        <f t="shared" si="573"/>
        <v>0</v>
      </c>
      <c r="I1266" s="38">
        <f>'F4.2'!W312</f>
        <v>0</v>
      </c>
      <c r="J1266" s="38">
        <f>'F4.2'!AV312</f>
        <v>0</v>
      </c>
      <c r="K1266" s="104"/>
      <c r="L1266" s="104"/>
      <c r="M1266" s="104">
        <f t="shared" si="469"/>
        <v>0</v>
      </c>
      <c r="N1266" s="197">
        <f t="shared" si="575"/>
        <v>0</v>
      </c>
    </row>
    <row r="1267" spans="1:14" ht="173.25" outlineLevel="1" x14ac:dyDescent="0.25">
      <c r="A1267" s="485">
        <f t="shared" ref="A1267:E1267" si="625">A790</f>
        <v>30.6</v>
      </c>
      <c r="B1267" s="421" t="str">
        <f t="shared" si="625"/>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1267" s="188">
        <f t="shared" si="625"/>
        <v>0</v>
      </c>
      <c r="D1267" s="189" t="str">
        <f t="shared" si="625"/>
        <v>-</v>
      </c>
      <c r="E1267" s="38">
        <f t="shared" si="625"/>
        <v>0</v>
      </c>
      <c r="F1267" s="104">
        <f t="shared" si="577"/>
        <v>0</v>
      </c>
      <c r="G1267" s="104">
        <f t="shared" si="614"/>
        <v>0</v>
      </c>
      <c r="H1267" s="104">
        <f t="shared" si="573"/>
        <v>0</v>
      </c>
      <c r="I1267" s="38">
        <f>'F4.2'!W313</f>
        <v>0</v>
      </c>
      <c r="J1267" s="38">
        <f>'F4.2'!AV313</f>
        <v>0</v>
      </c>
      <c r="K1267" s="104"/>
      <c r="L1267" s="104"/>
      <c r="M1267" s="104">
        <f t="shared" si="469"/>
        <v>0</v>
      </c>
      <c r="N1267" s="197">
        <f t="shared" si="575"/>
        <v>0</v>
      </c>
    </row>
    <row r="1268" spans="1:14" ht="173.25" outlineLevel="1" x14ac:dyDescent="0.25">
      <c r="A1268" s="485">
        <f t="shared" ref="A1268:E1268" si="626">A791</f>
        <v>30.7</v>
      </c>
      <c r="B1268" s="421" t="str">
        <f t="shared" si="626"/>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1268" s="188">
        <f t="shared" si="626"/>
        <v>0</v>
      </c>
      <c r="D1268" s="189" t="str">
        <f t="shared" si="626"/>
        <v>-</v>
      </c>
      <c r="E1268" s="38">
        <f t="shared" si="626"/>
        <v>0</v>
      </c>
      <c r="F1268" s="104">
        <f t="shared" si="577"/>
        <v>0</v>
      </c>
      <c r="G1268" s="104">
        <f t="shared" si="614"/>
        <v>0</v>
      </c>
      <c r="H1268" s="104">
        <f t="shared" si="573"/>
        <v>0</v>
      </c>
      <c r="I1268" s="38">
        <f>'F4.2'!W314</f>
        <v>0</v>
      </c>
      <c r="J1268" s="38">
        <f>'F4.2'!AV314</f>
        <v>0</v>
      </c>
      <c r="K1268" s="104"/>
      <c r="L1268" s="104"/>
      <c r="M1268" s="104">
        <f t="shared" si="469"/>
        <v>0</v>
      </c>
      <c r="N1268" s="197">
        <f t="shared" si="575"/>
        <v>0</v>
      </c>
    </row>
    <row r="1269" spans="1:14" ht="31.5" outlineLevel="1" x14ac:dyDescent="0.25">
      <c r="A1269" s="369">
        <f t="shared" ref="A1269:E1269" si="627">A792</f>
        <v>31</v>
      </c>
      <c r="B1269" s="369" t="str">
        <f t="shared" si="627"/>
        <v>DPR for Coal Handling Plant Performance Improvement Schemes -VI at 3x660MW KTPS ,Koradi.</v>
      </c>
      <c r="C1269" s="188">
        <f t="shared" si="627"/>
        <v>0</v>
      </c>
      <c r="D1269" s="189" t="str">
        <f t="shared" si="627"/>
        <v>-</v>
      </c>
      <c r="E1269" s="38">
        <f t="shared" si="627"/>
        <v>0</v>
      </c>
      <c r="F1269" s="104">
        <f t="shared" si="577"/>
        <v>0</v>
      </c>
      <c r="G1269" s="104">
        <f t="shared" si="614"/>
        <v>0</v>
      </c>
      <c r="H1269" s="104">
        <f t="shared" si="573"/>
        <v>0</v>
      </c>
      <c r="I1269" s="38">
        <f>'F4.2'!W315</f>
        <v>0</v>
      </c>
      <c r="J1269" s="38">
        <f>'F4.2'!AV315</f>
        <v>0</v>
      </c>
      <c r="K1269" s="104"/>
      <c r="L1269" s="104"/>
      <c r="M1269" s="104">
        <f t="shared" si="469"/>
        <v>0</v>
      </c>
      <c r="N1269" s="197">
        <f t="shared" si="575"/>
        <v>0</v>
      </c>
    </row>
    <row r="1270" spans="1:14" ht="173.25" outlineLevel="1" x14ac:dyDescent="0.25">
      <c r="A1270" s="485">
        <f t="shared" ref="A1270:E1270" si="628">A793</f>
        <v>31.1</v>
      </c>
      <c r="B1270" s="421" t="str">
        <f t="shared" si="628"/>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1270" s="188">
        <f t="shared" si="628"/>
        <v>0</v>
      </c>
      <c r="D1270" s="189" t="str">
        <f t="shared" si="628"/>
        <v>-</v>
      </c>
      <c r="E1270" s="38">
        <f t="shared" si="628"/>
        <v>0</v>
      </c>
      <c r="F1270" s="104">
        <f t="shared" si="577"/>
        <v>0</v>
      </c>
      <c r="G1270" s="104">
        <f t="shared" si="614"/>
        <v>0</v>
      </c>
      <c r="H1270" s="104">
        <f t="shared" si="573"/>
        <v>0</v>
      </c>
      <c r="I1270" s="38">
        <f>'F4.2'!W316</f>
        <v>0</v>
      </c>
      <c r="J1270" s="38">
        <f>'F4.2'!AV316</f>
        <v>0</v>
      </c>
      <c r="K1270" s="104"/>
      <c r="L1270" s="104"/>
      <c r="M1270" s="104">
        <f t="shared" si="469"/>
        <v>0</v>
      </c>
      <c r="N1270" s="197">
        <f t="shared" si="575"/>
        <v>0</v>
      </c>
    </row>
    <row r="1271" spans="1:14" ht="141.75" outlineLevel="1" x14ac:dyDescent="0.25">
      <c r="A1271" s="485">
        <f t="shared" ref="A1271:E1271" si="629">A794</f>
        <v>31.2</v>
      </c>
      <c r="B1271" s="421" t="str">
        <f t="shared" si="629"/>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1271" s="188">
        <f t="shared" si="629"/>
        <v>0</v>
      </c>
      <c r="D1271" s="189" t="str">
        <f t="shared" si="629"/>
        <v>-</v>
      </c>
      <c r="E1271" s="38">
        <f t="shared" si="629"/>
        <v>0</v>
      </c>
      <c r="F1271" s="104">
        <f t="shared" si="577"/>
        <v>0</v>
      </c>
      <c r="G1271" s="104">
        <f t="shared" si="614"/>
        <v>0</v>
      </c>
      <c r="H1271" s="104">
        <f t="shared" si="573"/>
        <v>0</v>
      </c>
      <c r="I1271" s="38">
        <f>'F4.2'!W317</f>
        <v>0</v>
      </c>
      <c r="J1271" s="38">
        <f>'F4.2'!AV317</f>
        <v>0</v>
      </c>
      <c r="K1271" s="104"/>
      <c r="L1271" s="104"/>
      <c r="M1271" s="104">
        <f t="shared" si="469"/>
        <v>0</v>
      </c>
      <c r="N1271" s="197">
        <f t="shared" si="575"/>
        <v>0</v>
      </c>
    </row>
    <row r="1272" spans="1:14" ht="173.25" outlineLevel="1" x14ac:dyDescent="0.25">
      <c r="A1272" s="485">
        <f t="shared" ref="A1272:E1272" si="630">A795</f>
        <v>31.3</v>
      </c>
      <c r="B1272" s="421" t="str">
        <f t="shared" si="630"/>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1272" s="188">
        <f t="shared" si="630"/>
        <v>0</v>
      </c>
      <c r="D1272" s="189" t="str">
        <f t="shared" si="630"/>
        <v>-</v>
      </c>
      <c r="E1272" s="38">
        <f t="shared" si="630"/>
        <v>0</v>
      </c>
      <c r="F1272" s="104">
        <f t="shared" si="577"/>
        <v>0</v>
      </c>
      <c r="G1272" s="104">
        <f t="shared" si="614"/>
        <v>0</v>
      </c>
      <c r="H1272" s="104">
        <f t="shared" si="573"/>
        <v>0</v>
      </c>
      <c r="I1272" s="38">
        <f>'F4.2'!W318</f>
        <v>0</v>
      </c>
      <c r="J1272" s="38">
        <f>'F4.2'!AV318</f>
        <v>0</v>
      </c>
      <c r="K1272" s="104"/>
      <c r="L1272" s="104"/>
      <c r="M1272" s="104">
        <f t="shared" si="469"/>
        <v>0</v>
      </c>
      <c r="N1272" s="197">
        <f t="shared" si="575"/>
        <v>0</v>
      </c>
    </row>
    <row r="1273" spans="1:14" ht="157.5" outlineLevel="1" x14ac:dyDescent="0.25">
      <c r="A1273" s="485">
        <f t="shared" ref="A1273:E1273" si="631">A796</f>
        <v>31.4</v>
      </c>
      <c r="B1273" s="421" t="str">
        <f t="shared" si="631"/>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1273" s="188">
        <f t="shared" si="631"/>
        <v>0</v>
      </c>
      <c r="D1273" s="189" t="str">
        <f t="shared" si="631"/>
        <v>-</v>
      </c>
      <c r="E1273" s="38">
        <f t="shared" si="631"/>
        <v>0</v>
      </c>
      <c r="F1273" s="104">
        <f t="shared" si="577"/>
        <v>0</v>
      </c>
      <c r="G1273" s="104">
        <f t="shared" si="614"/>
        <v>0</v>
      </c>
      <c r="H1273" s="104">
        <f t="shared" si="573"/>
        <v>0</v>
      </c>
      <c r="I1273" s="38">
        <f>'F4.2'!W319</f>
        <v>0</v>
      </c>
      <c r="J1273" s="38">
        <f>'F4.2'!AV319</f>
        <v>0</v>
      </c>
      <c r="K1273" s="104"/>
      <c r="L1273" s="104"/>
      <c r="M1273" s="104">
        <f t="shared" si="469"/>
        <v>0</v>
      </c>
      <c r="N1273" s="197">
        <f t="shared" si="575"/>
        <v>0</v>
      </c>
    </row>
    <row r="1274" spans="1:14" ht="157.5" outlineLevel="1" x14ac:dyDescent="0.25">
      <c r="A1274" s="485">
        <f t="shared" ref="A1274:E1274" si="632">A797</f>
        <v>31.5</v>
      </c>
      <c r="B1274" s="421" t="str">
        <f t="shared" si="632"/>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274" s="188">
        <f t="shared" si="632"/>
        <v>0</v>
      </c>
      <c r="D1274" s="189" t="str">
        <f t="shared" si="632"/>
        <v>-</v>
      </c>
      <c r="E1274" s="38">
        <f t="shared" si="632"/>
        <v>0</v>
      </c>
      <c r="F1274" s="104">
        <f t="shared" si="577"/>
        <v>0</v>
      </c>
      <c r="G1274" s="104">
        <f t="shared" si="614"/>
        <v>0</v>
      </c>
      <c r="H1274" s="104">
        <f t="shared" si="573"/>
        <v>0</v>
      </c>
      <c r="I1274" s="38">
        <f>'F4.2'!W320</f>
        <v>0</v>
      </c>
      <c r="J1274" s="38">
        <f>'F4.2'!AV320</f>
        <v>0</v>
      </c>
      <c r="K1274" s="104"/>
      <c r="L1274" s="104"/>
      <c r="M1274" s="104">
        <f t="shared" si="469"/>
        <v>0</v>
      </c>
      <c r="N1274" s="197">
        <f t="shared" si="575"/>
        <v>0</v>
      </c>
    </row>
    <row r="1275" spans="1:14" ht="157.5" outlineLevel="1" x14ac:dyDescent="0.25">
      <c r="A1275" s="485">
        <f t="shared" ref="A1275:E1275" si="633">A798</f>
        <v>31.6</v>
      </c>
      <c r="B1275" s="421" t="str">
        <f t="shared" si="633"/>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1275" s="188">
        <f t="shared" si="633"/>
        <v>0</v>
      </c>
      <c r="D1275" s="189" t="str">
        <f t="shared" si="633"/>
        <v>-</v>
      </c>
      <c r="E1275" s="38">
        <f t="shared" si="633"/>
        <v>0</v>
      </c>
      <c r="F1275" s="104">
        <f t="shared" si="577"/>
        <v>0</v>
      </c>
      <c r="G1275" s="104">
        <f t="shared" si="614"/>
        <v>0</v>
      </c>
      <c r="H1275" s="104">
        <f t="shared" si="573"/>
        <v>0</v>
      </c>
      <c r="I1275" s="38">
        <f>'F4.2'!W321</f>
        <v>0</v>
      </c>
      <c r="J1275" s="38">
        <f>'F4.2'!AV321</f>
        <v>0</v>
      </c>
      <c r="K1275" s="104"/>
      <c r="L1275" s="104"/>
      <c r="M1275" s="104">
        <f t="shared" si="469"/>
        <v>0</v>
      </c>
      <c r="N1275" s="197">
        <f t="shared" si="575"/>
        <v>0</v>
      </c>
    </row>
    <row r="1276" spans="1:14" ht="173.25" outlineLevel="1" x14ac:dyDescent="0.25">
      <c r="A1276" s="485">
        <f t="shared" ref="A1276:E1276" si="634">A799</f>
        <v>31.7</v>
      </c>
      <c r="B1276" s="421" t="str">
        <f t="shared" si="634"/>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276" s="188">
        <f t="shared" si="634"/>
        <v>0</v>
      </c>
      <c r="D1276" s="189" t="str">
        <f t="shared" si="634"/>
        <v>-</v>
      </c>
      <c r="E1276" s="38">
        <f t="shared" si="634"/>
        <v>0</v>
      </c>
      <c r="F1276" s="104">
        <f t="shared" si="577"/>
        <v>0</v>
      </c>
      <c r="G1276" s="104">
        <f t="shared" si="614"/>
        <v>0</v>
      </c>
      <c r="H1276" s="104">
        <f t="shared" si="573"/>
        <v>0</v>
      </c>
      <c r="I1276" s="38">
        <f>'F4.2'!W322</f>
        <v>0</v>
      </c>
      <c r="J1276" s="38">
        <f>'F4.2'!AV322</f>
        <v>0</v>
      </c>
      <c r="K1276" s="104"/>
      <c r="L1276" s="104"/>
      <c r="M1276" s="104">
        <f t="shared" si="469"/>
        <v>0</v>
      </c>
      <c r="N1276" s="197">
        <f t="shared" si="575"/>
        <v>0</v>
      </c>
    </row>
    <row r="1277" spans="1:14" ht="157.5" outlineLevel="1" x14ac:dyDescent="0.25">
      <c r="A1277" s="485">
        <f t="shared" ref="A1277:E1277" si="635">A800</f>
        <v>31.8</v>
      </c>
      <c r="B1277" s="421" t="str">
        <f t="shared" si="635"/>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277" s="188">
        <f t="shared" si="635"/>
        <v>0</v>
      </c>
      <c r="D1277" s="189" t="str">
        <f t="shared" si="635"/>
        <v>-</v>
      </c>
      <c r="E1277" s="38">
        <f t="shared" si="635"/>
        <v>0</v>
      </c>
      <c r="F1277" s="104">
        <f t="shared" si="577"/>
        <v>0</v>
      </c>
      <c r="G1277" s="104">
        <f t="shared" si="614"/>
        <v>0</v>
      </c>
      <c r="H1277" s="104">
        <f t="shared" si="573"/>
        <v>0</v>
      </c>
      <c r="I1277" s="38">
        <f>'F4.2'!W323</f>
        <v>0</v>
      </c>
      <c r="J1277" s="38">
        <f>'F4.2'!AV323</f>
        <v>0</v>
      </c>
      <c r="K1277" s="104"/>
      <c r="L1277" s="104"/>
      <c r="M1277" s="104">
        <f t="shared" si="469"/>
        <v>0</v>
      </c>
      <c r="N1277" s="197">
        <f t="shared" si="575"/>
        <v>0</v>
      </c>
    </row>
    <row r="1278" spans="1:14" ht="31.5" outlineLevel="1" x14ac:dyDescent="0.25">
      <c r="A1278" s="369">
        <f t="shared" ref="A1278:E1278" si="636">A801</f>
        <v>32</v>
      </c>
      <c r="B1278" s="369" t="str">
        <f t="shared" si="636"/>
        <v>DPR for Coal Handling Plant Performance Improvement Schemes -VII at 3x660MW KTPS ,Koradi.</v>
      </c>
      <c r="C1278" s="188">
        <f t="shared" si="636"/>
        <v>0</v>
      </c>
      <c r="D1278" s="189" t="str">
        <f t="shared" si="636"/>
        <v>-</v>
      </c>
      <c r="E1278" s="38">
        <f t="shared" si="636"/>
        <v>0</v>
      </c>
      <c r="F1278" s="104">
        <f t="shared" si="577"/>
        <v>0</v>
      </c>
      <c r="G1278" s="104">
        <f t="shared" si="614"/>
        <v>0</v>
      </c>
      <c r="H1278" s="104">
        <f t="shared" si="573"/>
        <v>0</v>
      </c>
      <c r="I1278" s="38">
        <f>'F4.2'!W324</f>
        <v>0</v>
      </c>
      <c r="J1278" s="38">
        <f>'F4.2'!AV324</f>
        <v>0</v>
      </c>
      <c r="K1278" s="104"/>
      <c r="L1278" s="104"/>
      <c r="M1278" s="104">
        <f t="shared" si="469"/>
        <v>0</v>
      </c>
      <c r="N1278" s="197">
        <f t="shared" si="575"/>
        <v>0</v>
      </c>
    </row>
    <row r="1279" spans="1:14" ht="173.25" outlineLevel="1" x14ac:dyDescent="0.25">
      <c r="A1279" s="485">
        <f t="shared" ref="A1279:E1279" si="637">A802</f>
        <v>32.1</v>
      </c>
      <c r="B1279" s="421" t="str">
        <f t="shared" si="637"/>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1279" s="188">
        <f t="shared" si="637"/>
        <v>0</v>
      </c>
      <c r="D1279" s="189" t="str">
        <f t="shared" si="637"/>
        <v>-</v>
      </c>
      <c r="E1279" s="38">
        <f t="shared" si="637"/>
        <v>0</v>
      </c>
      <c r="F1279" s="104">
        <f t="shared" si="577"/>
        <v>0</v>
      </c>
      <c r="G1279" s="104">
        <f t="shared" si="614"/>
        <v>0</v>
      </c>
      <c r="H1279" s="104">
        <f t="shared" si="573"/>
        <v>0</v>
      </c>
      <c r="I1279" s="38">
        <f>'F4.2'!W325</f>
        <v>0</v>
      </c>
      <c r="J1279" s="38">
        <f>'F4.2'!AV325</f>
        <v>0</v>
      </c>
      <c r="K1279" s="104"/>
      <c r="L1279" s="104"/>
      <c r="M1279" s="104">
        <f t="shared" si="469"/>
        <v>0</v>
      </c>
      <c r="N1279" s="197">
        <f t="shared" si="575"/>
        <v>0</v>
      </c>
    </row>
    <row r="1280" spans="1:14" ht="141.75" outlineLevel="1" x14ac:dyDescent="0.25">
      <c r="A1280" s="485">
        <f t="shared" ref="A1280:E1280" si="638">A803</f>
        <v>32.200000000000003</v>
      </c>
      <c r="B1280" s="421" t="str">
        <f t="shared" si="638"/>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1280" s="188">
        <f t="shared" si="638"/>
        <v>0</v>
      </c>
      <c r="D1280" s="189" t="str">
        <f t="shared" si="638"/>
        <v>-</v>
      </c>
      <c r="E1280" s="38">
        <f t="shared" si="638"/>
        <v>0</v>
      </c>
      <c r="F1280" s="104">
        <f t="shared" si="577"/>
        <v>0</v>
      </c>
      <c r="G1280" s="104">
        <f t="shared" si="614"/>
        <v>0</v>
      </c>
      <c r="H1280" s="104">
        <f t="shared" si="573"/>
        <v>0</v>
      </c>
      <c r="I1280" s="38">
        <f>'F4.2'!W326</f>
        <v>0</v>
      </c>
      <c r="J1280" s="38">
        <f>'F4.2'!AV326</f>
        <v>0</v>
      </c>
      <c r="K1280" s="104"/>
      <c r="L1280" s="104"/>
      <c r="M1280" s="104">
        <f t="shared" si="469"/>
        <v>0</v>
      </c>
      <c r="N1280" s="197">
        <f t="shared" si="575"/>
        <v>0</v>
      </c>
    </row>
    <row r="1281" spans="1:14" ht="157.5" outlineLevel="1" x14ac:dyDescent="0.25">
      <c r="A1281" s="485">
        <f t="shared" ref="A1281:E1281" si="639">A804</f>
        <v>32.299999999999997</v>
      </c>
      <c r="B1281" s="421" t="str">
        <f t="shared" si="639"/>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1281" s="188">
        <f t="shared" si="639"/>
        <v>0</v>
      </c>
      <c r="D1281" s="189" t="str">
        <f t="shared" si="639"/>
        <v>-</v>
      </c>
      <c r="E1281" s="38">
        <f t="shared" si="639"/>
        <v>0</v>
      </c>
      <c r="F1281" s="104">
        <f t="shared" si="577"/>
        <v>0</v>
      </c>
      <c r="G1281" s="104">
        <f t="shared" si="614"/>
        <v>0</v>
      </c>
      <c r="H1281" s="104">
        <f t="shared" si="573"/>
        <v>0</v>
      </c>
      <c r="I1281" s="38">
        <f>'F4.2'!W327</f>
        <v>0</v>
      </c>
      <c r="J1281" s="38">
        <f>'F4.2'!AV327</f>
        <v>0</v>
      </c>
      <c r="K1281" s="104"/>
      <c r="L1281" s="104"/>
      <c r="M1281" s="104">
        <f t="shared" si="469"/>
        <v>0</v>
      </c>
      <c r="N1281" s="197">
        <f t="shared" si="575"/>
        <v>0</v>
      </c>
    </row>
    <row r="1282" spans="1:14" ht="141.75" outlineLevel="1" x14ac:dyDescent="0.25">
      <c r="A1282" s="485">
        <f t="shared" ref="A1282:E1282" si="640">A805</f>
        <v>32.4</v>
      </c>
      <c r="B1282" s="421" t="str">
        <f t="shared" si="640"/>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1282" s="188">
        <f t="shared" si="640"/>
        <v>0</v>
      </c>
      <c r="D1282" s="189" t="str">
        <f t="shared" si="640"/>
        <v>-</v>
      </c>
      <c r="E1282" s="38">
        <f t="shared" si="640"/>
        <v>0</v>
      </c>
      <c r="F1282" s="104">
        <f t="shared" si="577"/>
        <v>0</v>
      </c>
      <c r="G1282" s="104">
        <f t="shared" si="614"/>
        <v>0</v>
      </c>
      <c r="H1282" s="104">
        <f t="shared" ref="H1282:H1345" si="641">F1282-G1282</f>
        <v>0</v>
      </c>
      <c r="I1282" s="38">
        <f>'F4.2'!W328</f>
        <v>0</v>
      </c>
      <c r="J1282" s="38">
        <f>'F4.2'!AV328</f>
        <v>0</v>
      </c>
      <c r="K1282" s="104"/>
      <c r="L1282" s="104"/>
      <c r="M1282" s="104">
        <f t="shared" si="469"/>
        <v>0</v>
      </c>
      <c r="N1282" s="197">
        <f t="shared" si="575"/>
        <v>0</v>
      </c>
    </row>
    <row r="1283" spans="1:14" ht="141.75" outlineLevel="1" x14ac:dyDescent="0.25">
      <c r="A1283" s="485">
        <f t="shared" ref="A1283:E1283" si="642">A806</f>
        <v>32.5</v>
      </c>
      <c r="B1283" s="421" t="str">
        <f t="shared" si="642"/>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283" s="188">
        <f t="shared" si="642"/>
        <v>0</v>
      </c>
      <c r="D1283" s="189" t="str">
        <f t="shared" si="642"/>
        <v>-</v>
      </c>
      <c r="E1283" s="38">
        <f t="shared" si="642"/>
        <v>0</v>
      </c>
      <c r="F1283" s="104">
        <f t="shared" si="577"/>
        <v>0</v>
      </c>
      <c r="G1283" s="104">
        <f t="shared" si="614"/>
        <v>0</v>
      </c>
      <c r="H1283" s="104">
        <f t="shared" si="641"/>
        <v>0</v>
      </c>
      <c r="I1283" s="38">
        <f>'F4.2'!W329</f>
        <v>0</v>
      </c>
      <c r="J1283" s="38">
        <f>'F4.2'!AV329</f>
        <v>0</v>
      </c>
      <c r="K1283" s="104"/>
      <c r="L1283" s="104"/>
      <c r="M1283" s="104">
        <f t="shared" si="469"/>
        <v>0</v>
      </c>
      <c r="N1283" s="197">
        <f t="shared" ref="N1283:N1346" si="643">H1283+I1283-M1283</f>
        <v>0</v>
      </c>
    </row>
    <row r="1284" spans="1:14" ht="173.25" outlineLevel="1" x14ac:dyDescent="0.25">
      <c r="A1284" s="485">
        <f t="shared" ref="A1284:E1284" si="644">A807</f>
        <v>32.6</v>
      </c>
      <c r="B1284" s="421" t="str">
        <f t="shared" si="644"/>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1284" s="188">
        <f t="shared" si="644"/>
        <v>0</v>
      </c>
      <c r="D1284" s="189" t="str">
        <f t="shared" si="644"/>
        <v>-</v>
      </c>
      <c r="E1284" s="38">
        <f t="shared" si="644"/>
        <v>0</v>
      </c>
      <c r="F1284" s="104">
        <f t="shared" ref="F1284:F1347" si="645">F807+I807</f>
        <v>0</v>
      </c>
      <c r="G1284" s="104">
        <f t="shared" si="614"/>
        <v>0</v>
      </c>
      <c r="H1284" s="104">
        <f t="shared" si="641"/>
        <v>0</v>
      </c>
      <c r="I1284" s="38">
        <f>'F4.2'!W330</f>
        <v>0</v>
      </c>
      <c r="J1284" s="38">
        <f>'F4.2'!AV330</f>
        <v>0</v>
      </c>
      <c r="K1284" s="104"/>
      <c r="L1284" s="104"/>
      <c r="M1284" s="104">
        <f t="shared" si="469"/>
        <v>0</v>
      </c>
      <c r="N1284" s="197">
        <f t="shared" si="643"/>
        <v>0</v>
      </c>
    </row>
    <row r="1285" spans="1:14" ht="31.5" outlineLevel="1" x14ac:dyDescent="0.25">
      <c r="A1285" s="369">
        <f t="shared" ref="A1285:E1285" si="646">A808</f>
        <v>33</v>
      </c>
      <c r="B1285" s="369" t="str">
        <f t="shared" si="646"/>
        <v>DPR for Coal Handling Plant Performance Improvement Schemes -VIII at 3x660MW KTPS ,Koradi.</v>
      </c>
      <c r="C1285" s="188">
        <f t="shared" si="646"/>
        <v>0</v>
      </c>
      <c r="D1285" s="189" t="str">
        <f t="shared" si="646"/>
        <v>-</v>
      </c>
      <c r="E1285" s="38">
        <f t="shared" si="646"/>
        <v>0</v>
      </c>
      <c r="F1285" s="104">
        <f t="shared" si="645"/>
        <v>0</v>
      </c>
      <c r="G1285" s="104">
        <f t="shared" si="614"/>
        <v>0</v>
      </c>
      <c r="H1285" s="104">
        <f t="shared" si="641"/>
        <v>0</v>
      </c>
      <c r="I1285" s="38">
        <f>'F4.2'!W331</f>
        <v>0</v>
      </c>
      <c r="J1285" s="38">
        <f>'F4.2'!AV331</f>
        <v>0</v>
      </c>
      <c r="K1285" s="104"/>
      <c r="L1285" s="104"/>
      <c r="M1285" s="104">
        <f t="shared" si="469"/>
        <v>0</v>
      </c>
      <c r="N1285" s="197">
        <f t="shared" si="643"/>
        <v>0</v>
      </c>
    </row>
    <row r="1286" spans="1:14" ht="63" outlineLevel="1" x14ac:dyDescent="0.25">
      <c r="A1286" s="485">
        <f t="shared" ref="A1286:E1286" si="647">A809</f>
        <v>33.1</v>
      </c>
      <c r="B1286" s="421" t="str">
        <f t="shared" si="647"/>
        <v xml:space="preserve">Scheme No. 1 : Performance Improvement of Unloading System Wagon Tipplers at CHP 3x660MW KTPS Koradi                                                                
  Estimated Cost : 3.6 Cr.                                                                                 
</v>
      </c>
      <c r="C1286" s="188">
        <f t="shared" si="647"/>
        <v>0</v>
      </c>
      <c r="D1286" s="189" t="str">
        <f t="shared" si="647"/>
        <v>-</v>
      </c>
      <c r="E1286" s="38">
        <f t="shared" si="647"/>
        <v>0</v>
      </c>
      <c r="F1286" s="104">
        <f t="shared" si="645"/>
        <v>0</v>
      </c>
      <c r="G1286" s="104">
        <f t="shared" si="614"/>
        <v>0</v>
      </c>
      <c r="H1286" s="104">
        <f t="shared" si="641"/>
        <v>0</v>
      </c>
      <c r="I1286" s="38">
        <f>'F4.2'!W332</f>
        <v>0</v>
      </c>
      <c r="J1286" s="38">
        <f>'F4.2'!AV332</f>
        <v>0</v>
      </c>
      <c r="K1286" s="104"/>
      <c r="L1286" s="104"/>
      <c r="M1286" s="104">
        <f t="shared" si="469"/>
        <v>0</v>
      </c>
      <c r="N1286" s="197">
        <f t="shared" si="643"/>
        <v>0</v>
      </c>
    </row>
    <row r="1287" spans="1:14" ht="157.5" outlineLevel="1" x14ac:dyDescent="0.25">
      <c r="A1287" s="485">
        <f t="shared" ref="A1287:E1287" si="648">A810</f>
        <v>33.200000000000003</v>
      </c>
      <c r="B1287" s="421" t="str">
        <f t="shared" si="648"/>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1287" s="188">
        <f t="shared" si="648"/>
        <v>0</v>
      </c>
      <c r="D1287" s="189" t="str">
        <f t="shared" si="648"/>
        <v>-</v>
      </c>
      <c r="E1287" s="38">
        <f t="shared" si="648"/>
        <v>0</v>
      </c>
      <c r="F1287" s="104">
        <f t="shared" si="645"/>
        <v>0</v>
      </c>
      <c r="G1287" s="104">
        <f t="shared" si="614"/>
        <v>0</v>
      </c>
      <c r="H1287" s="104">
        <f t="shared" si="641"/>
        <v>0</v>
      </c>
      <c r="I1287" s="38">
        <f>'F4.2'!W333</f>
        <v>0</v>
      </c>
      <c r="J1287" s="38">
        <f>'F4.2'!AV333</f>
        <v>0</v>
      </c>
      <c r="K1287" s="104"/>
      <c r="L1287" s="104"/>
      <c r="M1287" s="104">
        <f t="shared" si="469"/>
        <v>0</v>
      </c>
      <c r="N1287" s="197">
        <f t="shared" si="643"/>
        <v>0</v>
      </c>
    </row>
    <row r="1288" spans="1:14" ht="157.5" outlineLevel="1" x14ac:dyDescent="0.25">
      <c r="A1288" s="485">
        <f t="shared" ref="A1288:E1288" si="649">A811</f>
        <v>33.299999999999997</v>
      </c>
      <c r="B1288" s="421" t="str">
        <f t="shared" si="649"/>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288" s="188">
        <f t="shared" si="649"/>
        <v>0</v>
      </c>
      <c r="D1288" s="189" t="str">
        <f t="shared" si="649"/>
        <v>-</v>
      </c>
      <c r="E1288" s="38">
        <f t="shared" si="649"/>
        <v>0</v>
      </c>
      <c r="F1288" s="104">
        <f t="shared" si="645"/>
        <v>0</v>
      </c>
      <c r="G1288" s="104">
        <f t="shared" si="614"/>
        <v>0</v>
      </c>
      <c r="H1288" s="104">
        <f t="shared" si="641"/>
        <v>0</v>
      </c>
      <c r="I1288" s="38">
        <f>'F4.2'!W334</f>
        <v>0</v>
      </c>
      <c r="J1288" s="38">
        <f>'F4.2'!AV334</f>
        <v>0</v>
      </c>
      <c r="K1288" s="104"/>
      <c r="L1288" s="104"/>
      <c r="M1288" s="104">
        <f t="shared" si="469"/>
        <v>0</v>
      </c>
      <c r="N1288" s="197">
        <f t="shared" si="643"/>
        <v>0</v>
      </c>
    </row>
    <row r="1289" spans="1:14" ht="157.5" outlineLevel="1" x14ac:dyDescent="0.25">
      <c r="A1289" s="485">
        <f t="shared" ref="A1289:E1289" si="650">A812</f>
        <v>33.4</v>
      </c>
      <c r="B1289" s="421" t="str">
        <f t="shared" si="650"/>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1289" s="188">
        <f t="shared" si="650"/>
        <v>0</v>
      </c>
      <c r="D1289" s="189" t="str">
        <f t="shared" si="650"/>
        <v>-</v>
      </c>
      <c r="E1289" s="38">
        <f t="shared" si="650"/>
        <v>0</v>
      </c>
      <c r="F1289" s="104">
        <f t="shared" si="645"/>
        <v>0</v>
      </c>
      <c r="G1289" s="104">
        <f t="shared" si="614"/>
        <v>0</v>
      </c>
      <c r="H1289" s="104">
        <f t="shared" si="641"/>
        <v>0</v>
      </c>
      <c r="I1289" s="38">
        <f>'F4.2'!W335</f>
        <v>0</v>
      </c>
      <c r="J1289" s="38">
        <f>'F4.2'!AV335</f>
        <v>0</v>
      </c>
      <c r="K1289" s="104"/>
      <c r="L1289" s="104"/>
      <c r="M1289" s="104">
        <f t="shared" si="469"/>
        <v>0</v>
      </c>
      <c r="N1289" s="197">
        <f t="shared" si="643"/>
        <v>0</v>
      </c>
    </row>
    <row r="1290" spans="1:14" ht="157.5" outlineLevel="1" x14ac:dyDescent="0.25">
      <c r="A1290" s="485">
        <f t="shared" ref="A1290:E1290" si="651">A813</f>
        <v>33.5</v>
      </c>
      <c r="B1290" s="421" t="str">
        <f t="shared" si="651"/>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1290" s="188">
        <f t="shared" si="651"/>
        <v>0</v>
      </c>
      <c r="D1290" s="189" t="str">
        <f t="shared" si="651"/>
        <v>-</v>
      </c>
      <c r="E1290" s="38">
        <f t="shared" si="651"/>
        <v>0</v>
      </c>
      <c r="F1290" s="104">
        <f t="shared" si="645"/>
        <v>0</v>
      </c>
      <c r="G1290" s="104">
        <f t="shared" si="614"/>
        <v>0</v>
      </c>
      <c r="H1290" s="104">
        <f t="shared" si="641"/>
        <v>0</v>
      </c>
      <c r="I1290" s="38">
        <f>'F4.2'!W336</f>
        <v>0</v>
      </c>
      <c r="J1290" s="38">
        <f>'F4.2'!AV336</f>
        <v>0</v>
      </c>
      <c r="K1290" s="104"/>
      <c r="L1290" s="104"/>
      <c r="M1290" s="104">
        <f t="shared" si="469"/>
        <v>0</v>
      </c>
      <c r="N1290" s="197">
        <f t="shared" si="643"/>
        <v>0</v>
      </c>
    </row>
    <row r="1291" spans="1:14" ht="189" outlineLevel="1" x14ac:dyDescent="0.25">
      <c r="A1291" s="485">
        <f t="shared" ref="A1291:E1291" si="652">A814</f>
        <v>33.6</v>
      </c>
      <c r="B1291" s="421" t="str">
        <f t="shared" si="652"/>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1291" s="188">
        <f t="shared" si="652"/>
        <v>0</v>
      </c>
      <c r="D1291" s="189" t="str">
        <f t="shared" si="652"/>
        <v>-</v>
      </c>
      <c r="E1291" s="38">
        <f t="shared" si="652"/>
        <v>0</v>
      </c>
      <c r="F1291" s="104">
        <f t="shared" si="645"/>
        <v>0</v>
      </c>
      <c r="G1291" s="104">
        <f t="shared" si="614"/>
        <v>0</v>
      </c>
      <c r="H1291" s="104">
        <f t="shared" si="641"/>
        <v>0</v>
      </c>
      <c r="I1291" s="38">
        <f>'F4.2'!W337</f>
        <v>0</v>
      </c>
      <c r="J1291" s="38">
        <f>'F4.2'!AV337</f>
        <v>0</v>
      </c>
      <c r="K1291" s="104"/>
      <c r="L1291" s="104"/>
      <c r="M1291" s="104">
        <f t="shared" si="469"/>
        <v>0</v>
      </c>
      <c r="N1291" s="197">
        <f t="shared" si="643"/>
        <v>0</v>
      </c>
    </row>
    <row r="1292" spans="1:14" ht="141.75" outlineLevel="1" x14ac:dyDescent="0.25">
      <c r="A1292" s="485">
        <f t="shared" ref="A1292:E1292" si="653">A815</f>
        <v>33.700000000000003</v>
      </c>
      <c r="B1292" s="421" t="str">
        <f t="shared" si="653"/>
        <v xml:space="preserve">Scheme No.  7 : Other Mislenious Schemes  at CHP 3x660MW KTPS Koradi                                                             
 A) Brief scope of work:   
Other Mislenious   works                                                                            Justification  
1. Increase in useful life of entire project/scheme/assets
2. Renovation and Modernisation for life extension of entire project.
</v>
      </c>
      <c r="C1292" s="188">
        <f t="shared" si="653"/>
        <v>0</v>
      </c>
      <c r="D1292" s="189" t="str">
        <f t="shared" si="653"/>
        <v>-</v>
      </c>
      <c r="E1292" s="38">
        <f t="shared" si="653"/>
        <v>0</v>
      </c>
      <c r="F1292" s="104">
        <f t="shared" si="645"/>
        <v>0</v>
      </c>
      <c r="G1292" s="104">
        <f t="shared" si="614"/>
        <v>0</v>
      </c>
      <c r="H1292" s="104">
        <f t="shared" si="641"/>
        <v>0</v>
      </c>
      <c r="I1292" s="38">
        <f>'F4.2'!W338</f>
        <v>0</v>
      </c>
      <c r="J1292" s="38">
        <f>'F4.2'!AV338</f>
        <v>0</v>
      </c>
      <c r="K1292" s="104"/>
      <c r="L1292" s="104"/>
      <c r="M1292" s="104">
        <f t="shared" si="469"/>
        <v>0</v>
      </c>
      <c r="N1292" s="197">
        <f t="shared" si="643"/>
        <v>0</v>
      </c>
    </row>
    <row r="1293" spans="1:14" ht="157.5" outlineLevel="1" x14ac:dyDescent="0.25">
      <c r="A1293" s="485">
        <f t="shared" ref="A1293:E1293" si="654">A816</f>
        <v>33.799999999999997</v>
      </c>
      <c r="B1293" s="421" t="str">
        <f t="shared" si="654"/>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293" s="188">
        <f t="shared" si="654"/>
        <v>0</v>
      </c>
      <c r="D1293" s="189" t="str">
        <f t="shared" si="654"/>
        <v>-</v>
      </c>
      <c r="E1293" s="38">
        <f t="shared" si="654"/>
        <v>0</v>
      </c>
      <c r="F1293" s="104">
        <f t="shared" si="645"/>
        <v>0</v>
      </c>
      <c r="G1293" s="104">
        <f t="shared" si="614"/>
        <v>0</v>
      </c>
      <c r="H1293" s="104">
        <f t="shared" si="641"/>
        <v>0</v>
      </c>
      <c r="I1293" s="38">
        <f>'F4.2'!W339</f>
        <v>0</v>
      </c>
      <c r="J1293" s="38">
        <f>'F4.2'!AV339</f>
        <v>0</v>
      </c>
      <c r="K1293" s="104"/>
      <c r="L1293" s="104"/>
      <c r="M1293" s="104">
        <f t="shared" si="469"/>
        <v>0</v>
      </c>
      <c r="N1293" s="197">
        <f t="shared" si="643"/>
        <v>0</v>
      </c>
    </row>
    <row r="1294" spans="1:14" ht="141.75" outlineLevel="1" x14ac:dyDescent="0.25">
      <c r="A1294" s="485">
        <f t="shared" ref="A1294:E1294" si="655">A817</f>
        <v>33.9</v>
      </c>
      <c r="B1294" s="421" t="str">
        <f t="shared" si="655"/>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294" s="188">
        <f t="shared" si="655"/>
        <v>0</v>
      </c>
      <c r="D1294" s="189" t="str">
        <f t="shared" si="655"/>
        <v>-</v>
      </c>
      <c r="E1294" s="38">
        <f t="shared" si="655"/>
        <v>0</v>
      </c>
      <c r="F1294" s="104">
        <f t="shared" si="645"/>
        <v>0</v>
      </c>
      <c r="G1294" s="104">
        <f t="shared" si="614"/>
        <v>0</v>
      </c>
      <c r="H1294" s="104">
        <f t="shared" si="641"/>
        <v>0</v>
      </c>
      <c r="I1294" s="38">
        <f>'F4.2'!W340</f>
        <v>0</v>
      </c>
      <c r="J1294" s="38">
        <f>'F4.2'!AV340</f>
        <v>0</v>
      </c>
      <c r="K1294" s="104"/>
      <c r="L1294" s="104"/>
      <c r="M1294" s="104">
        <f t="shared" si="469"/>
        <v>0</v>
      </c>
      <c r="N1294" s="197">
        <f t="shared" si="643"/>
        <v>0</v>
      </c>
    </row>
    <row r="1295" spans="1:14" ht="31.5" outlineLevel="1" x14ac:dyDescent="0.25">
      <c r="A1295" s="369">
        <f t="shared" ref="A1295:E1295" si="656">A818</f>
        <v>34</v>
      </c>
      <c r="B1295" s="369" t="str">
        <f t="shared" si="656"/>
        <v>DPR for Coal Handling Plant Performance Improvement Schemes -IX at 3x660MW KTPS ,Koradi.</v>
      </c>
      <c r="C1295" s="188">
        <f t="shared" si="656"/>
        <v>0</v>
      </c>
      <c r="D1295" s="189" t="str">
        <f t="shared" si="656"/>
        <v>-</v>
      </c>
      <c r="E1295" s="38">
        <f t="shared" si="656"/>
        <v>0</v>
      </c>
      <c r="F1295" s="104">
        <f t="shared" si="645"/>
        <v>0</v>
      </c>
      <c r="G1295" s="104">
        <f t="shared" si="614"/>
        <v>0</v>
      </c>
      <c r="H1295" s="104">
        <f t="shared" si="641"/>
        <v>0</v>
      </c>
      <c r="I1295" s="38">
        <f>'F4.2'!W341</f>
        <v>0</v>
      </c>
      <c r="J1295" s="38">
        <f>'F4.2'!AV341</f>
        <v>0</v>
      </c>
      <c r="K1295" s="104"/>
      <c r="L1295" s="104"/>
      <c r="M1295" s="104">
        <f t="shared" si="469"/>
        <v>0</v>
      </c>
      <c r="N1295" s="197">
        <f t="shared" si="643"/>
        <v>0</v>
      </c>
    </row>
    <row r="1296" spans="1:14" ht="157.5" outlineLevel="1" x14ac:dyDescent="0.25">
      <c r="A1296" s="485">
        <f t="shared" ref="A1296:E1296" si="657">A819</f>
        <v>34.1</v>
      </c>
      <c r="B1296" s="421" t="str">
        <f t="shared" si="657"/>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296" s="188">
        <f t="shared" si="657"/>
        <v>0</v>
      </c>
      <c r="D1296" s="189" t="str">
        <f t="shared" si="657"/>
        <v>-</v>
      </c>
      <c r="E1296" s="38">
        <f t="shared" si="657"/>
        <v>0</v>
      </c>
      <c r="F1296" s="104">
        <f t="shared" si="645"/>
        <v>0</v>
      </c>
      <c r="G1296" s="104">
        <f t="shared" si="614"/>
        <v>0</v>
      </c>
      <c r="H1296" s="104">
        <f t="shared" si="641"/>
        <v>0</v>
      </c>
      <c r="I1296" s="38">
        <f>'F4.2'!W342</f>
        <v>0</v>
      </c>
      <c r="J1296" s="38">
        <f>'F4.2'!AV342</f>
        <v>0</v>
      </c>
      <c r="K1296" s="104"/>
      <c r="L1296" s="104"/>
      <c r="M1296" s="104">
        <f t="shared" si="469"/>
        <v>0</v>
      </c>
      <c r="N1296" s="197">
        <f t="shared" si="643"/>
        <v>0</v>
      </c>
    </row>
    <row r="1297" spans="1:14" ht="157.5" outlineLevel="1" x14ac:dyDescent="0.25">
      <c r="A1297" s="485">
        <f t="shared" ref="A1297:E1297" si="658">A820</f>
        <v>34.200000000000003</v>
      </c>
      <c r="B1297" s="421" t="str">
        <f t="shared" si="658"/>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297" s="188">
        <f t="shared" si="658"/>
        <v>0</v>
      </c>
      <c r="D1297" s="189" t="str">
        <f t="shared" si="658"/>
        <v>-</v>
      </c>
      <c r="E1297" s="38">
        <f t="shared" si="658"/>
        <v>0</v>
      </c>
      <c r="F1297" s="104">
        <f t="shared" si="645"/>
        <v>0</v>
      </c>
      <c r="G1297" s="104">
        <f t="shared" si="614"/>
        <v>0</v>
      </c>
      <c r="H1297" s="104">
        <f t="shared" si="641"/>
        <v>0</v>
      </c>
      <c r="I1297" s="38">
        <f>'F4.2'!W343</f>
        <v>0</v>
      </c>
      <c r="J1297" s="38">
        <f>'F4.2'!AV343</f>
        <v>0</v>
      </c>
      <c r="K1297" s="104"/>
      <c r="L1297" s="104"/>
      <c r="M1297" s="104">
        <f t="shared" si="469"/>
        <v>0</v>
      </c>
      <c r="N1297" s="197">
        <f t="shared" si="643"/>
        <v>0</v>
      </c>
    </row>
    <row r="1298" spans="1:14" ht="141.75" outlineLevel="1" x14ac:dyDescent="0.25">
      <c r="A1298" s="485">
        <f t="shared" ref="A1298:E1298" si="659">A821</f>
        <v>34.299999999999997</v>
      </c>
      <c r="B1298" s="421" t="str">
        <f t="shared" si="659"/>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1298" s="188">
        <f t="shared" si="659"/>
        <v>0</v>
      </c>
      <c r="D1298" s="189" t="str">
        <f t="shared" si="659"/>
        <v>-</v>
      </c>
      <c r="E1298" s="38">
        <f t="shared" si="659"/>
        <v>0</v>
      </c>
      <c r="F1298" s="104">
        <f t="shared" si="645"/>
        <v>0</v>
      </c>
      <c r="G1298" s="104">
        <f t="shared" si="614"/>
        <v>0</v>
      </c>
      <c r="H1298" s="104">
        <f t="shared" si="641"/>
        <v>0</v>
      </c>
      <c r="I1298" s="38">
        <f>'F4.2'!W344</f>
        <v>0</v>
      </c>
      <c r="J1298" s="38">
        <f>'F4.2'!AV344</f>
        <v>0</v>
      </c>
      <c r="K1298" s="104"/>
      <c r="L1298" s="104"/>
      <c r="M1298" s="104">
        <f t="shared" si="469"/>
        <v>0</v>
      </c>
      <c r="N1298" s="197">
        <f t="shared" si="643"/>
        <v>0</v>
      </c>
    </row>
    <row r="1299" spans="1:14" ht="141.75" outlineLevel="1" x14ac:dyDescent="0.25">
      <c r="A1299" s="485">
        <f t="shared" ref="A1299:E1299" si="660">A822</f>
        <v>34.4</v>
      </c>
      <c r="B1299" s="421" t="str">
        <f t="shared" si="660"/>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299" s="188">
        <f t="shared" si="660"/>
        <v>0</v>
      </c>
      <c r="D1299" s="189" t="str">
        <f t="shared" si="660"/>
        <v>-</v>
      </c>
      <c r="E1299" s="38">
        <f t="shared" si="660"/>
        <v>0</v>
      </c>
      <c r="F1299" s="104">
        <f t="shared" si="645"/>
        <v>0</v>
      </c>
      <c r="G1299" s="104">
        <f t="shared" si="614"/>
        <v>0</v>
      </c>
      <c r="H1299" s="104">
        <f t="shared" si="641"/>
        <v>0</v>
      </c>
      <c r="I1299" s="38">
        <f>'F4.2'!W345</f>
        <v>0</v>
      </c>
      <c r="J1299" s="38">
        <f>'F4.2'!AV345</f>
        <v>0</v>
      </c>
      <c r="K1299" s="104"/>
      <c r="L1299" s="104"/>
      <c r="M1299" s="104">
        <f t="shared" si="469"/>
        <v>0</v>
      </c>
      <c r="N1299" s="197">
        <f t="shared" si="643"/>
        <v>0</v>
      </c>
    </row>
    <row r="1300" spans="1:14" ht="173.25" outlineLevel="1" x14ac:dyDescent="0.25">
      <c r="A1300" s="485">
        <f t="shared" ref="A1300:E1300" si="661">A823</f>
        <v>34.5</v>
      </c>
      <c r="B1300" s="421" t="str">
        <f t="shared" si="661"/>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1300" s="188">
        <f t="shared" si="661"/>
        <v>0</v>
      </c>
      <c r="D1300" s="189" t="str">
        <f t="shared" si="661"/>
        <v>-</v>
      </c>
      <c r="E1300" s="38">
        <f t="shared" si="661"/>
        <v>0</v>
      </c>
      <c r="F1300" s="104">
        <f t="shared" si="645"/>
        <v>0</v>
      </c>
      <c r="G1300" s="104">
        <f t="shared" si="614"/>
        <v>0</v>
      </c>
      <c r="H1300" s="104">
        <f t="shared" si="641"/>
        <v>0</v>
      </c>
      <c r="I1300" s="38">
        <f>'F4.2'!W346</f>
        <v>0</v>
      </c>
      <c r="J1300" s="38">
        <f>'F4.2'!AV346</f>
        <v>0</v>
      </c>
      <c r="K1300" s="104"/>
      <c r="L1300" s="104"/>
      <c r="M1300" s="104">
        <f t="shared" si="469"/>
        <v>0</v>
      </c>
      <c r="N1300" s="197">
        <f t="shared" si="643"/>
        <v>0</v>
      </c>
    </row>
    <row r="1301" spans="1:14" ht="47.25" outlineLevel="1" x14ac:dyDescent="0.25">
      <c r="A1301" s="369">
        <f t="shared" ref="A1301:E1301" si="662">A824</f>
        <v>35</v>
      </c>
      <c r="B1301" s="369" t="str">
        <f t="shared" si="662"/>
        <v>Design &amp; engineering, procurement, supply, installation &amp; commissioning of Ozone Generator system of capacity 45.0 Kg/hr for CW system</v>
      </c>
      <c r="C1301" s="188">
        <f t="shared" si="662"/>
        <v>0</v>
      </c>
      <c r="D1301" s="189" t="str">
        <f t="shared" si="662"/>
        <v>-</v>
      </c>
      <c r="E1301" s="38">
        <f t="shared" si="662"/>
        <v>0</v>
      </c>
      <c r="F1301" s="104">
        <f t="shared" si="645"/>
        <v>0</v>
      </c>
      <c r="G1301" s="104">
        <f t="shared" si="614"/>
        <v>0</v>
      </c>
      <c r="H1301" s="104">
        <f t="shared" si="641"/>
        <v>0</v>
      </c>
      <c r="I1301" s="38">
        <f>'F4.2'!W347</f>
        <v>0</v>
      </c>
      <c r="J1301" s="38">
        <f>'F4.2'!AV347</f>
        <v>0</v>
      </c>
      <c r="K1301" s="104"/>
      <c r="L1301" s="104"/>
      <c r="M1301" s="104">
        <f t="shared" si="469"/>
        <v>0</v>
      </c>
      <c r="N1301" s="197">
        <f t="shared" si="643"/>
        <v>0</v>
      </c>
    </row>
    <row r="1302" spans="1:14" ht="47.25" outlineLevel="1" x14ac:dyDescent="0.25">
      <c r="A1302" s="485">
        <f t="shared" ref="A1302:E1302" si="663">A825</f>
        <v>35.1</v>
      </c>
      <c r="B1302" s="421" t="str">
        <f t="shared" si="663"/>
        <v>Scheme1:Design &amp; engineering, procurement, supply, installation &amp; commissioning of Ozone Generator system of capacity 45.0 Kg/hr for CW system</v>
      </c>
      <c r="C1302" s="188">
        <f t="shared" si="663"/>
        <v>0</v>
      </c>
      <c r="D1302" s="189" t="str">
        <f t="shared" si="663"/>
        <v>-</v>
      </c>
      <c r="E1302" s="38">
        <f t="shared" si="663"/>
        <v>0</v>
      </c>
      <c r="F1302" s="104">
        <f t="shared" si="645"/>
        <v>0</v>
      </c>
      <c r="G1302" s="104">
        <f t="shared" si="614"/>
        <v>0</v>
      </c>
      <c r="H1302" s="104">
        <f t="shared" si="641"/>
        <v>0</v>
      </c>
      <c r="I1302" s="38">
        <f>'F4.2'!W348</f>
        <v>0</v>
      </c>
      <c r="J1302" s="38">
        <f>'F4.2'!AV348</f>
        <v>0</v>
      </c>
      <c r="K1302" s="104"/>
      <c r="L1302" s="104"/>
      <c r="M1302" s="104">
        <f t="shared" si="469"/>
        <v>0</v>
      </c>
      <c r="N1302" s="197">
        <f t="shared" si="643"/>
        <v>0</v>
      </c>
    </row>
    <row r="1303" spans="1:14" ht="15.75" outlineLevel="1" x14ac:dyDescent="0.25">
      <c r="A1303" s="369">
        <f t="shared" ref="A1303:E1303" si="664">A826</f>
        <v>36</v>
      </c>
      <c r="B1303" s="369" t="str">
        <f t="shared" si="664"/>
        <v>Pipeline expansion to improve dry ash evacuation system</v>
      </c>
      <c r="C1303" s="188">
        <f t="shared" si="664"/>
        <v>0</v>
      </c>
      <c r="D1303" s="189" t="str">
        <f t="shared" si="664"/>
        <v>-</v>
      </c>
      <c r="E1303" s="38">
        <f t="shared" si="664"/>
        <v>0</v>
      </c>
      <c r="F1303" s="104">
        <f t="shared" si="645"/>
        <v>0</v>
      </c>
      <c r="G1303" s="104">
        <f t="shared" si="614"/>
        <v>0</v>
      </c>
      <c r="H1303" s="104">
        <f t="shared" si="641"/>
        <v>0</v>
      </c>
      <c r="I1303" s="38">
        <f>'F4.2'!W349</f>
        <v>0</v>
      </c>
      <c r="J1303" s="38">
        <f>'F4.2'!AV349</f>
        <v>0</v>
      </c>
      <c r="K1303" s="104"/>
      <c r="L1303" s="104"/>
      <c r="M1303" s="104">
        <f t="shared" si="469"/>
        <v>0</v>
      </c>
      <c r="N1303" s="197">
        <f t="shared" si="643"/>
        <v>0</v>
      </c>
    </row>
    <row r="1304" spans="1:14" ht="47.25" outlineLevel="1" x14ac:dyDescent="0.25">
      <c r="A1304" s="485">
        <f t="shared" ref="A1304:E1304" si="665">A827</f>
        <v>36.1</v>
      </c>
      <c r="B1304" s="417" t="str">
        <f t="shared" si="665"/>
        <v>Scheme1: Pipeline expansion to improve dry ash evacuation system along with target box modification and also to erect &amp; commission dry ash evacuation directly to remote silo.</v>
      </c>
      <c r="C1304" s="188">
        <f t="shared" si="665"/>
        <v>0</v>
      </c>
      <c r="D1304" s="189" t="str">
        <f t="shared" si="665"/>
        <v>-</v>
      </c>
      <c r="E1304" s="38">
        <f t="shared" si="665"/>
        <v>0</v>
      </c>
      <c r="F1304" s="104">
        <f t="shared" si="645"/>
        <v>0</v>
      </c>
      <c r="G1304" s="104">
        <f t="shared" si="614"/>
        <v>0</v>
      </c>
      <c r="H1304" s="104">
        <f t="shared" si="641"/>
        <v>0</v>
      </c>
      <c r="I1304" s="38">
        <f>'F4.2'!W350</f>
        <v>0</v>
      </c>
      <c r="J1304" s="38">
        <f>'F4.2'!AV350</f>
        <v>0</v>
      </c>
      <c r="K1304" s="104"/>
      <c r="L1304" s="104"/>
      <c r="M1304" s="104">
        <f t="shared" si="469"/>
        <v>0</v>
      </c>
      <c r="N1304" s="197">
        <f t="shared" si="643"/>
        <v>0</v>
      </c>
    </row>
    <row r="1305" spans="1:14" ht="15.75" outlineLevel="1" x14ac:dyDescent="0.25">
      <c r="A1305" s="369">
        <f t="shared" ref="A1305:E1305" si="666">A828</f>
        <v>37</v>
      </c>
      <c r="B1305" s="369" t="str">
        <f t="shared" si="666"/>
        <v>Modification at intermediate silo and HCSD system</v>
      </c>
      <c r="C1305" s="188">
        <f t="shared" si="666"/>
        <v>0</v>
      </c>
      <c r="D1305" s="189" t="str">
        <f t="shared" si="666"/>
        <v>-</v>
      </c>
      <c r="E1305" s="38">
        <f t="shared" si="666"/>
        <v>0</v>
      </c>
      <c r="F1305" s="104">
        <f t="shared" si="645"/>
        <v>0</v>
      </c>
      <c r="G1305" s="104">
        <f t="shared" si="614"/>
        <v>0</v>
      </c>
      <c r="H1305" s="104">
        <f t="shared" si="641"/>
        <v>0</v>
      </c>
      <c r="I1305" s="38">
        <f>'F4.2'!W351</f>
        <v>0</v>
      </c>
      <c r="J1305" s="38">
        <f>'F4.2'!AV351</f>
        <v>0</v>
      </c>
      <c r="K1305" s="104"/>
      <c r="L1305" s="104"/>
      <c r="M1305" s="104">
        <f t="shared" si="469"/>
        <v>0</v>
      </c>
      <c r="N1305" s="197">
        <f t="shared" si="643"/>
        <v>0</v>
      </c>
    </row>
    <row r="1306" spans="1:14" ht="15.75" outlineLevel="1" x14ac:dyDescent="0.25">
      <c r="A1306" s="485">
        <f t="shared" ref="A1306:E1306" si="667">A829</f>
        <v>37.1</v>
      </c>
      <c r="B1306" s="417" t="str">
        <f t="shared" si="667"/>
        <v>Scheme1: Additional charge pump.</v>
      </c>
      <c r="C1306" s="188">
        <f t="shared" si="667"/>
        <v>0</v>
      </c>
      <c r="D1306" s="189" t="str">
        <f t="shared" si="667"/>
        <v>-</v>
      </c>
      <c r="E1306" s="38">
        <f t="shared" si="667"/>
        <v>0</v>
      </c>
      <c r="F1306" s="104">
        <f t="shared" si="645"/>
        <v>0</v>
      </c>
      <c r="G1306" s="104">
        <f t="shared" si="614"/>
        <v>0</v>
      </c>
      <c r="H1306" s="104">
        <f t="shared" si="641"/>
        <v>0</v>
      </c>
      <c r="I1306" s="38">
        <f>'F4.2'!W352</f>
        <v>0</v>
      </c>
      <c r="J1306" s="38">
        <f>'F4.2'!AV352</f>
        <v>0</v>
      </c>
      <c r="K1306" s="104"/>
      <c r="L1306" s="104"/>
      <c r="M1306" s="104">
        <f t="shared" si="469"/>
        <v>0</v>
      </c>
      <c r="N1306" s="197">
        <f t="shared" si="643"/>
        <v>0</v>
      </c>
    </row>
    <row r="1307" spans="1:14" ht="15.75" outlineLevel="1" x14ac:dyDescent="0.25">
      <c r="A1307" s="485">
        <f t="shared" ref="A1307:E1307" si="668">A830</f>
        <v>37.200000000000003</v>
      </c>
      <c r="B1307" s="417" t="str">
        <f t="shared" si="668"/>
        <v>Scheme 2: Supply &amp; Installation Air washery at silo top.</v>
      </c>
      <c r="C1307" s="188">
        <f t="shared" si="668"/>
        <v>0</v>
      </c>
      <c r="D1307" s="189" t="str">
        <f t="shared" si="668"/>
        <v>-</v>
      </c>
      <c r="E1307" s="38">
        <f t="shared" si="668"/>
        <v>0</v>
      </c>
      <c r="F1307" s="104">
        <f t="shared" si="645"/>
        <v>0</v>
      </c>
      <c r="G1307" s="104">
        <f t="shared" si="614"/>
        <v>0</v>
      </c>
      <c r="H1307" s="104">
        <f t="shared" si="641"/>
        <v>0</v>
      </c>
      <c r="I1307" s="38">
        <f>'F4.2'!W353</f>
        <v>0</v>
      </c>
      <c r="J1307" s="38">
        <f>'F4.2'!AV353</f>
        <v>0</v>
      </c>
      <c r="K1307" s="104"/>
      <c r="L1307" s="104"/>
      <c r="M1307" s="104">
        <f t="shared" si="469"/>
        <v>0</v>
      </c>
      <c r="N1307" s="197">
        <f t="shared" si="643"/>
        <v>0</v>
      </c>
    </row>
    <row r="1308" spans="1:14" ht="15.75" outlineLevel="1" x14ac:dyDescent="0.25">
      <c r="A1308" s="485">
        <f t="shared" ref="A1308:E1308" si="669">A831</f>
        <v>37.299999999999997</v>
      </c>
      <c r="B1308" s="417" t="str">
        <f t="shared" si="669"/>
        <v>Scheme 3: Shed above silo top.</v>
      </c>
      <c r="C1308" s="188">
        <f t="shared" si="669"/>
        <v>0</v>
      </c>
      <c r="D1308" s="189" t="str">
        <f t="shared" si="669"/>
        <v>-</v>
      </c>
      <c r="E1308" s="38">
        <f t="shared" si="669"/>
        <v>0</v>
      </c>
      <c r="F1308" s="104">
        <f t="shared" si="645"/>
        <v>0</v>
      </c>
      <c r="G1308" s="104">
        <f t="shared" si="614"/>
        <v>0</v>
      </c>
      <c r="H1308" s="104">
        <f t="shared" si="641"/>
        <v>0</v>
      </c>
      <c r="I1308" s="38">
        <f>'F4.2'!W354</f>
        <v>0</v>
      </c>
      <c r="J1308" s="38">
        <f>'F4.2'!AV354</f>
        <v>0</v>
      </c>
      <c r="K1308" s="104"/>
      <c r="L1308" s="104"/>
      <c r="M1308" s="104">
        <f t="shared" si="469"/>
        <v>0</v>
      </c>
      <c r="N1308" s="197">
        <f t="shared" si="643"/>
        <v>0</v>
      </c>
    </row>
    <row r="1309" spans="1:14" ht="31.5" outlineLevel="1" x14ac:dyDescent="0.25">
      <c r="A1309" s="485">
        <f t="shared" ref="A1309:E1309" si="670">A832</f>
        <v>37.4</v>
      </c>
      <c r="B1309" s="417" t="str">
        <f t="shared" si="670"/>
        <v>Scheme 4: Supply &amp; Installation Construction of platform at pipe rack up to Remote silo.</v>
      </c>
      <c r="C1309" s="188">
        <f t="shared" si="670"/>
        <v>0</v>
      </c>
      <c r="D1309" s="189" t="str">
        <f t="shared" si="670"/>
        <v>-</v>
      </c>
      <c r="E1309" s="38">
        <f t="shared" si="670"/>
        <v>0</v>
      </c>
      <c r="F1309" s="104">
        <f t="shared" si="645"/>
        <v>0</v>
      </c>
      <c r="G1309" s="104">
        <f t="shared" si="614"/>
        <v>0</v>
      </c>
      <c r="H1309" s="104">
        <f t="shared" si="641"/>
        <v>0</v>
      </c>
      <c r="I1309" s="38">
        <f>'F4.2'!W355</f>
        <v>0</v>
      </c>
      <c r="J1309" s="38">
        <f>'F4.2'!AV355</f>
        <v>0</v>
      </c>
      <c r="K1309" s="104"/>
      <c r="L1309" s="104"/>
      <c r="M1309" s="104">
        <f t="shared" si="469"/>
        <v>0</v>
      </c>
      <c r="N1309" s="197">
        <f t="shared" si="643"/>
        <v>0</v>
      </c>
    </row>
    <row r="1310" spans="1:14" ht="15.75" outlineLevel="1" x14ac:dyDescent="0.25">
      <c r="A1310" s="485">
        <f t="shared" ref="A1310:E1310" si="671">A833</f>
        <v>37.5</v>
      </c>
      <c r="B1310" s="417" t="str">
        <f t="shared" si="671"/>
        <v>Scheme 5: Shifting of pipeline above pipe rack.</v>
      </c>
      <c r="C1310" s="188">
        <f t="shared" si="671"/>
        <v>0</v>
      </c>
      <c r="D1310" s="189" t="str">
        <f t="shared" si="671"/>
        <v>-</v>
      </c>
      <c r="E1310" s="38">
        <f t="shared" si="671"/>
        <v>0</v>
      </c>
      <c r="F1310" s="104">
        <f t="shared" si="645"/>
        <v>0</v>
      </c>
      <c r="G1310" s="104">
        <f t="shared" si="614"/>
        <v>0</v>
      </c>
      <c r="H1310" s="104">
        <f t="shared" si="641"/>
        <v>0</v>
      </c>
      <c r="I1310" s="38">
        <f>'F4.2'!W356</f>
        <v>0</v>
      </c>
      <c r="J1310" s="38">
        <f>'F4.2'!AV356</f>
        <v>0</v>
      </c>
      <c r="K1310" s="104"/>
      <c r="L1310" s="104"/>
      <c r="M1310" s="104">
        <f t="shared" si="469"/>
        <v>0</v>
      </c>
      <c r="N1310" s="197">
        <f t="shared" si="643"/>
        <v>0</v>
      </c>
    </row>
    <row r="1311" spans="1:14" ht="15.75" outlineLevel="1" x14ac:dyDescent="0.25">
      <c r="A1311" s="485">
        <f t="shared" ref="A1311:E1311" si="672">A834</f>
        <v>37.6</v>
      </c>
      <c r="B1311" s="417" t="str">
        <f t="shared" si="672"/>
        <v>Scheme 6: Supply &amp; Installation ART sub assemblies.</v>
      </c>
      <c r="C1311" s="188">
        <f t="shared" si="672"/>
        <v>0</v>
      </c>
      <c r="D1311" s="189" t="str">
        <f t="shared" si="672"/>
        <v>-</v>
      </c>
      <c r="E1311" s="38">
        <f t="shared" si="672"/>
        <v>0</v>
      </c>
      <c r="F1311" s="104">
        <f t="shared" si="645"/>
        <v>0</v>
      </c>
      <c r="G1311" s="104">
        <f t="shared" si="614"/>
        <v>0</v>
      </c>
      <c r="H1311" s="104">
        <f t="shared" si="641"/>
        <v>0</v>
      </c>
      <c r="I1311" s="38">
        <f>'F4.2'!W357</f>
        <v>0</v>
      </c>
      <c r="J1311" s="38">
        <f>'F4.2'!AV357</f>
        <v>0</v>
      </c>
      <c r="K1311" s="104"/>
      <c r="L1311" s="104"/>
      <c r="M1311" s="104">
        <f t="shared" si="469"/>
        <v>0</v>
      </c>
      <c r="N1311" s="197">
        <f t="shared" si="643"/>
        <v>0</v>
      </c>
    </row>
    <row r="1312" spans="1:14" ht="15.75" outlineLevel="1" x14ac:dyDescent="0.25">
      <c r="A1312" s="369">
        <f t="shared" ref="A1312:E1312" si="673">A835</f>
        <v>38</v>
      </c>
      <c r="B1312" s="369" t="str">
        <f t="shared" si="673"/>
        <v>ESP field strengthening at U#8</v>
      </c>
      <c r="C1312" s="188">
        <f t="shared" si="673"/>
        <v>0</v>
      </c>
      <c r="D1312" s="189" t="str">
        <f t="shared" si="673"/>
        <v>-</v>
      </c>
      <c r="E1312" s="38">
        <f t="shared" si="673"/>
        <v>0</v>
      </c>
      <c r="F1312" s="104">
        <f t="shared" si="645"/>
        <v>0</v>
      </c>
      <c r="G1312" s="104">
        <f t="shared" si="614"/>
        <v>0</v>
      </c>
      <c r="H1312" s="104">
        <f t="shared" si="641"/>
        <v>0</v>
      </c>
      <c r="I1312" s="38">
        <f>'F4.2'!W358</f>
        <v>0</v>
      </c>
      <c r="J1312" s="38">
        <f>'F4.2'!AV358</f>
        <v>0</v>
      </c>
      <c r="K1312" s="104"/>
      <c r="L1312" s="104"/>
      <c r="M1312" s="104">
        <f t="shared" si="469"/>
        <v>0</v>
      </c>
      <c r="N1312" s="197">
        <f t="shared" si="643"/>
        <v>0</v>
      </c>
    </row>
    <row r="1313" spans="1:14" ht="15.75" outlineLevel="1" x14ac:dyDescent="0.25">
      <c r="A1313" s="485">
        <f t="shared" ref="A1313:E1313" si="674">A836</f>
        <v>38.1</v>
      </c>
      <c r="B1313" s="417" t="str">
        <f t="shared" si="674"/>
        <v>Scheme1: ESP field strengthening at U#8</v>
      </c>
      <c r="C1313" s="188">
        <f t="shared" si="674"/>
        <v>0</v>
      </c>
      <c r="D1313" s="189" t="str">
        <f t="shared" si="674"/>
        <v>-</v>
      </c>
      <c r="E1313" s="38">
        <f t="shared" si="674"/>
        <v>0</v>
      </c>
      <c r="F1313" s="104">
        <f t="shared" si="645"/>
        <v>0</v>
      </c>
      <c r="G1313" s="104">
        <f t="shared" si="614"/>
        <v>0</v>
      </c>
      <c r="H1313" s="104">
        <f t="shared" si="641"/>
        <v>0</v>
      </c>
      <c r="I1313" s="38">
        <f>'F4.2'!W359</f>
        <v>0</v>
      </c>
      <c r="J1313" s="38">
        <f>'F4.2'!AV359</f>
        <v>0</v>
      </c>
      <c r="K1313" s="104"/>
      <c r="L1313" s="104"/>
      <c r="M1313" s="104">
        <f t="shared" si="469"/>
        <v>0</v>
      </c>
      <c r="N1313" s="197">
        <f t="shared" si="643"/>
        <v>0</v>
      </c>
    </row>
    <row r="1314" spans="1:14" ht="31.5" outlineLevel="1" x14ac:dyDescent="0.25">
      <c r="A1314" s="369">
        <f t="shared" ref="A1314:E1314" si="675">A837</f>
        <v>39</v>
      </c>
      <c r="B1314" s="369" t="str">
        <f t="shared" si="675"/>
        <v>Procurement of various pumps for AHP performance improvement</v>
      </c>
      <c r="C1314" s="188">
        <f t="shared" si="675"/>
        <v>0</v>
      </c>
      <c r="D1314" s="189" t="str">
        <f t="shared" si="675"/>
        <v>-</v>
      </c>
      <c r="E1314" s="38">
        <f t="shared" si="675"/>
        <v>0</v>
      </c>
      <c r="F1314" s="104">
        <f t="shared" si="645"/>
        <v>0</v>
      </c>
      <c r="G1314" s="104">
        <f t="shared" si="614"/>
        <v>0</v>
      </c>
      <c r="H1314" s="104">
        <f t="shared" si="641"/>
        <v>0</v>
      </c>
      <c r="I1314" s="38">
        <f>'F4.2'!W360</f>
        <v>0</v>
      </c>
      <c r="J1314" s="38">
        <f>'F4.2'!AV360</f>
        <v>0</v>
      </c>
      <c r="K1314" s="104"/>
      <c r="L1314" s="104"/>
      <c r="M1314" s="104">
        <f t="shared" si="469"/>
        <v>0</v>
      </c>
      <c r="N1314" s="197">
        <f t="shared" si="643"/>
        <v>0</v>
      </c>
    </row>
    <row r="1315" spans="1:14" ht="31.5" outlineLevel="1" x14ac:dyDescent="0.25">
      <c r="A1315" s="485">
        <f t="shared" ref="A1315:E1315" si="676">A838</f>
        <v>39.1</v>
      </c>
      <c r="B1315" s="417" t="str">
        <f t="shared" si="676"/>
        <v>Scheme1: Procurement of various pumps for AHP performance improvement.</v>
      </c>
      <c r="C1315" s="188">
        <f t="shared" si="676"/>
        <v>0</v>
      </c>
      <c r="D1315" s="189" t="str">
        <f t="shared" si="676"/>
        <v>-</v>
      </c>
      <c r="E1315" s="38">
        <f t="shared" si="676"/>
        <v>0</v>
      </c>
      <c r="F1315" s="104">
        <f t="shared" si="645"/>
        <v>0</v>
      </c>
      <c r="G1315" s="104">
        <f t="shared" si="614"/>
        <v>0</v>
      </c>
      <c r="H1315" s="104">
        <f t="shared" si="641"/>
        <v>0</v>
      </c>
      <c r="I1315" s="38">
        <f>'F4.2'!W361</f>
        <v>0</v>
      </c>
      <c r="J1315" s="38">
        <f>'F4.2'!AV361</f>
        <v>0</v>
      </c>
      <c r="K1315" s="104"/>
      <c r="L1315" s="104"/>
      <c r="M1315" s="104">
        <f t="shared" si="469"/>
        <v>0</v>
      </c>
      <c r="N1315" s="197">
        <f t="shared" si="643"/>
        <v>0</v>
      </c>
    </row>
    <row r="1316" spans="1:14" ht="31.5" outlineLevel="1" x14ac:dyDescent="0.25">
      <c r="A1316" s="369">
        <f t="shared" ref="A1316:E1316" si="677">A839</f>
        <v>40</v>
      </c>
      <c r="B1316" s="369" t="str">
        <f t="shared" si="677"/>
        <v>Modification in Dry Ash Evacuation System D/V Assemblies &amp; allied equipments to improve performance</v>
      </c>
      <c r="C1316" s="188">
        <f t="shared" si="677"/>
        <v>0</v>
      </c>
      <c r="D1316" s="189" t="str">
        <f t="shared" si="677"/>
        <v>-</v>
      </c>
      <c r="E1316" s="38">
        <f t="shared" si="677"/>
        <v>0</v>
      </c>
      <c r="F1316" s="104">
        <f t="shared" si="645"/>
        <v>0</v>
      </c>
      <c r="G1316" s="104">
        <f t="shared" si="614"/>
        <v>0</v>
      </c>
      <c r="H1316" s="104">
        <f t="shared" si="641"/>
        <v>0</v>
      </c>
      <c r="I1316" s="38">
        <f>'F4.2'!W362</f>
        <v>0</v>
      </c>
      <c r="J1316" s="38">
        <f>'F4.2'!AV362</f>
        <v>0</v>
      </c>
      <c r="K1316" s="104"/>
      <c r="L1316" s="104"/>
      <c r="M1316" s="104">
        <f t="shared" si="469"/>
        <v>0</v>
      </c>
      <c r="N1316" s="197">
        <f t="shared" si="643"/>
        <v>0</v>
      </c>
    </row>
    <row r="1317" spans="1:14" ht="31.5" outlineLevel="1" x14ac:dyDescent="0.25">
      <c r="A1317" s="485">
        <f t="shared" ref="A1317:E1317" si="678">A840</f>
        <v>40.1</v>
      </c>
      <c r="B1317" s="417" t="str">
        <f t="shared" si="678"/>
        <v>Scheme1: Procurement of D/V Assemblies &amp; allied equipments to improve performance.</v>
      </c>
      <c r="C1317" s="188">
        <f t="shared" si="678"/>
        <v>0</v>
      </c>
      <c r="D1317" s="189" t="str">
        <f t="shared" si="678"/>
        <v>-</v>
      </c>
      <c r="E1317" s="38">
        <f t="shared" si="678"/>
        <v>0</v>
      </c>
      <c r="F1317" s="104">
        <f t="shared" si="645"/>
        <v>0</v>
      </c>
      <c r="G1317" s="104">
        <f t="shared" si="614"/>
        <v>0</v>
      </c>
      <c r="H1317" s="104">
        <f t="shared" si="641"/>
        <v>0</v>
      </c>
      <c r="I1317" s="38">
        <f>'F4.2'!W363</f>
        <v>0</v>
      </c>
      <c r="J1317" s="38">
        <f>'F4.2'!AV363</f>
        <v>0</v>
      </c>
      <c r="K1317" s="104"/>
      <c r="L1317" s="104"/>
      <c r="M1317" s="104">
        <f t="shared" si="469"/>
        <v>0</v>
      </c>
      <c r="N1317" s="197">
        <f t="shared" si="643"/>
        <v>0</v>
      </c>
    </row>
    <row r="1318" spans="1:14" ht="31.5" outlineLevel="1" x14ac:dyDescent="0.25">
      <c r="A1318" s="369">
        <f t="shared" ref="A1318:E1318" si="679">A841</f>
        <v>41</v>
      </c>
      <c r="B1318" s="369" t="str">
        <f t="shared" si="679"/>
        <v>Additional IAC house for Intermediate silo and Remote silo along with erection of S.S. Pipeline</v>
      </c>
      <c r="C1318" s="188">
        <f t="shared" si="679"/>
        <v>0</v>
      </c>
      <c r="D1318" s="189" t="str">
        <f t="shared" si="679"/>
        <v>-</v>
      </c>
      <c r="E1318" s="38">
        <f t="shared" si="679"/>
        <v>0</v>
      </c>
      <c r="F1318" s="104">
        <f t="shared" si="645"/>
        <v>0</v>
      </c>
      <c r="G1318" s="104">
        <f t="shared" si="614"/>
        <v>0</v>
      </c>
      <c r="H1318" s="104">
        <f t="shared" si="641"/>
        <v>0</v>
      </c>
      <c r="I1318" s="38">
        <f>'F4.2'!W364</f>
        <v>0</v>
      </c>
      <c r="J1318" s="38">
        <f>'F4.2'!AV364</f>
        <v>0</v>
      </c>
      <c r="K1318" s="104"/>
      <c r="L1318" s="104"/>
      <c r="M1318" s="104">
        <f t="shared" si="469"/>
        <v>0</v>
      </c>
      <c r="N1318" s="197">
        <f t="shared" si="643"/>
        <v>0</v>
      </c>
    </row>
    <row r="1319" spans="1:14" ht="47.25" outlineLevel="1" x14ac:dyDescent="0.25">
      <c r="A1319" s="485">
        <f t="shared" ref="A1319:E1319" si="680">A842</f>
        <v>41.1</v>
      </c>
      <c r="B1319" s="417" t="str">
        <f t="shared" si="680"/>
        <v>Scheme1: Supply &amp; Installation Additional IAC house for Intermediate silo and Remote silo along with erection of S.S. Pipeline</v>
      </c>
      <c r="C1319" s="188">
        <f t="shared" si="680"/>
        <v>0</v>
      </c>
      <c r="D1319" s="189" t="str">
        <f t="shared" si="680"/>
        <v>-</v>
      </c>
      <c r="E1319" s="38">
        <f t="shared" si="680"/>
        <v>0</v>
      </c>
      <c r="F1319" s="104">
        <f t="shared" si="645"/>
        <v>0</v>
      </c>
      <c r="G1319" s="104">
        <f t="shared" si="614"/>
        <v>0</v>
      </c>
      <c r="H1319" s="104">
        <f t="shared" si="641"/>
        <v>0</v>
      </c>
      <c r="I1319" s="38">
        <f>'F4.2'!W365</f>
        <v>0</v>
      </c>
      <c r="J1319" s="38">
        <f>'F4.2'!AV365</f>
        <v>0</v>
      </c>
      <c r="K1319" s="104"/>
      <c r="L1319" s="104"/>
      <c r="M1319" s="104">
        <f t="shared" si="469"/>
        <v>0</v>
      </c>
      <c r="N1319" s="197">
        <f t="shared" si="643"/>
        <v>0</v>
      </c>
    </row>
    <row r="1320" spans="1:14" ht="31.5" outlineLevel="1" x14ac:dyDescent="0.25">
      <c r="A1320" s="369">
        <f t="shared" ref="A1320:E1320" si="681">A843</f>
        <v>42</v>
      </c>
      <c r="B1320" s="369" t="str">
        <f t="shared" si="681"/>
        <v>Waste water system modification to have zero water discharge</v>
      </c>
      <c r="C1320" s="188">
        <f t="shared" si="681"/>
        <v>0</v>
      </c>
      <c r="D1320" s="189" t="str">
        <f t="shared" si="681"/>
        <v>-</v>
      </c>
      <c r="E1320" s="38">
        <f t="shared" si="681"/>
        <v>0</v>
      </c>
      <c r="F1320" s="104">
        <f t="shared" si="645"/>
        <v>0</v>
      </c>
      <c r="G1320" s="104">
        <f t="shared" ref="G1320:G1383" si="682">G843+M843</f>
        <v>0</v>
      </c>
      <c r="H1320" s="104">
        <f t="shared" si="641"/>
        <v>0</v>
      </c>
      <c r="I1320" s="38">
        <f>'F4.2'!W366</f>
        <v>0</v>
      </c>
      <c r="J1320" s="38">
        <f>'F4.2'!AV366</f>
        <v>0</v>
      </c>
      <c r="K1320" s="104"/>
      <c r="L1320" s="104"/>
      <c r="M1320" s="104">
        <f t="shared" si="469"/>
        <v>0</v>
      </c>
      <c r="N1320" s="197">
        <f t="shared" si="643"/>
        <v>0</v>
      </c>
    </row>
    <row r="1321" spans="1:14" ht="63" outlineLevel="1" x14ac:dyDescent="0.25">
      <c r="A1321" s="485">
        <f t="shared" ref="A1321:E1321" si="683">A844</f>
        <v>42.1</v>
      </c>
      <c r="B1321" s="417" t="str">
        <f t="shared" si="683"/>
        <v>Scheme1: Waste water system modification to have zero water discharge at 3x660MW, KTPS, Koradi along with Pump Procurement along with arrangement of sludge discharge at ESP water Washing system.</v>
      </c>
      <c r="C1321" s="188">
        <f t="shared" si="683"/>
        <v>0</v>
      </c>
      <c r="D1321" s="189" t="str">
        <f t="shared" si="683"/>
        <v>-</v>
      </c>
      <c r="E1321" s="38">
        <f t="shared" si="683"/>
        <v>0</v>
      </c>
      <c r="F1321" s="104">
        <f t="shared" si="645"/>
        <v>0</v>
      </c>
      <c r="G1321" s="104">
        <f t="shared" si="682"/>
        <v>0</v>
      </c>
      <c r="H1321" s="104">
        <f t="shared" si="641"/>
        <v>0</v>
      </c>
      <c r="I1321" s="38">
        <f>'F4.2'!W367</f>
        <v>0</v>
      </c>
      <c r="J1321" s="38">
        <f>'F4.2'!AV367</f>
        <v>0</v>
      </c>
      <c r="K1321" s="104"/>
      <c r="L1321" s="104"/>
      <c r="M1321" s="104">
        <f t="shared" si="469"/>
        <v>0</v>
      </c>
      <c r="N1321" s="197">
        <f t="shared" si="643"/>
        <v>0</v>
      </c>
    </row>
    <row r="1322" spans="1:14" ht="15.75" outlineLevel="1" x14ac:dyDescent="0.25">
      <c r="A1322" s="369">
        <f t="shared" ref="A1322:E1322" si="684">A845</f>
        <v>43</v>
      </c>
      <c r="B1322" s="369" t="str">
        <f t="shared" si="684"/>
        <v>ESP field strengthening at U#9</v>
      </c>
      <c r="C1322" s="188">
        <f t="shared" si="684"/>
        <v>0</v>
      </c>
      <c r="D1322" s="189" t="str">
        <f t="shared" si="684"/>
        <v>-</v>
      </c>
      <c r="E1322" s="38">
        <f t="shared" si="684"/>
        <v>0</v>
      </c>
      <c r="F1322" s="104">
        <f t="shared" si="645"/>
        <v>0</v>
      </c>
      <c r="G1322" s="104">
        <f t="shared" si="682"/>
        <v>0</v>
      </c>
      <c r="H1322" s="104">
        <f t="shared" si="641"/>
        <v>0</v>
      </c>
      <c r="I1322" s="38">
        <f>'F4.2'!W368</f>
        <v>0</v>
      </c>
      <c r="J1322" s="38">
        <f>'F4.2'!AV368</f>
        <v>0</v>
      </c>
      <c r="K1322" s="104"/>
      <c r="L1322" s="104"/>
      <c r="M1322" s="104">
        <f t="shared" si="469"/>
        <v>0</v>
      </c>
      <c r="N1322" s="197">
        <f t="shared" si="643"/>
        <v>0</v>
      </c>
    </row>
    <row r="1323" spans="1:14" ht="15.75" outlineLevel="1" x14ac:dyDescent="0.25">
      <c r="A1323" s="485">
        <f t="shared" ref="A1323:E1323" si="685">A846</f>
        <v>43.1</v>
      </c>
      <c r="B1323" s="417" t="str">
        <f t="shared" si="685"/>
        <v>Scheme1: ESP field strengthening at U#9</v>
      </c>
      <c r="C1323" s="188">
        <f t="shared" si="685"/>
        <v>0</v>
      </c>
      <c r="D1323" s="189" t="str">
        <f t="shared" si="685"/>
        <v>-</v>
      </c>
      <c r="E1323" s="38">
        <f t="shared" si="685"/>
        <v>0</v>
      </c>
      <c r="F1323" s="104">
        <f t="shared" si="645"/>
        <v>0</v>
      </c>
      <c r="G1323" s="104">
        <f t="shared" si="682"/>
        <v>0</v>
      </c>
      <c r="H1323" s="104">
        <f t="shared" si="641"/>
        <v>0</v>
      </c>
      <c r="I1323" s="38">
        <f>'F4.2'!W369</f>
        <v>0</v>
      </c>
      <c r="J1323" s="38">
        <f>'F4.2'!AV369</f>
        <v>0</v>
      </c>
      <c r="K1323" s="104"/>
      <c r="L1323" s="104"/>
      <c r="M1323" s="104">
        <f t="shared" si="469"/>
        <v>0</v>
      </c>
      <c r="N1323" s="197">
        <f t="shared" si="643"/>
        <v>0</v>
      </c>
    </row>
    <row r="1324" spans="1:14" ht="31.5" outlineLevel="1" x14ac:dyDescent="0.25">
      <c r="A1324" s="369">
        <f t="shared" ref="A1324:E1324" si="686">A847</f>
        <v>44</v>
      </c>
      <c r="B1324" s="369" t="str">
        <f t="shared" si="686"/>
        <v>Procurement of HCSD GEHO Pump (TZPM-400) critical items sub-assemblies</v>
      </c>
      <c r="C1324" s="188">
        <f t="shared" si="686"/>
        <v>0</v>
      </c>
      <c r="D1324" s="189" t="str">
        <f t="shared" si="686"/>
        <v>-</v>
      </c>
      <c r="E1324" s="38">
        <f t="shared" si="686"/>
        <v>0</v>
      </c>
      <c r="F1324" s="104">
        <f t="shared" si="645"/>
        <v>0</v>
      </c>
      <c r="G1324" s="104">
        <f t="shared" si="682"/>
        <v>0</v>
      </c>
      <c r="H1324" s="104">
        <f t="shared" si="641"/>
        <v>0</v>
      </c>
      <c r="I1324" s="38">
        <f>'F4.2'!W370</f>
        <v>0</v>
      </c>
      <c r="J1324" s="38">
        <f>'F4.2'!AV370</f>
        <v>0</v>
      </c>
      <c r="K1324" s="104"/>
      <c r="L1324" s="104"/>
      <c r="M1324" s="104">
        <f t="shared" si="469"/>
        <v>0</v>
      </c>
      <c r="N1324" s="197">
        <f t="shared" si="643"/>
        <v>0</v>
      </c>
    </row>
    <row r="1325" spans="1:14" ht="31.5" outlineLevel="1" x14ac:dyDescent="0.25">
      <c r="A1325" s="485">
        <f t="shared" ref="A1325:E1325" si="687">A848</f>
        <v>44.1</v>
      </c>
      <c r="B1325" s="421" t="str">
        <f t="shared" si="687"/>
        <v>Scheme1: Procurement of HCSD GEHO Pump TZPM-400) critical items sub-assemblies.</v>
      </c>
      <c r="C1325" s="188">
        <f t="shared" si="687"/>
        <v>0</v>
      </c>
      <c r="D1325" s="189" t="str">
        <f t="shared" si="687"/>
        <v>-</v>
      </c>
      <c r="E1325" s="38">
        <f t="shared" si="687"/>
        <v>0</v>
      </c>
      <c r="F1325" s="104">
        <f t="shared" si="645"/>
        <v>0</v>
      </c>
      <c r="G1325" s="104">
        <f t="shared" si="682"/>
        <v>0</v>
      </c>
      <c r="H1325" s="104">
        <f t="shared" si="641"/>
        <v>0</v>
      </c>
      <c r="I1325" s="38">
        <f>'F4.2'!W371</f>
        <v>0</v>
      </c>
      <c r="J1325" s="38">
        <f>'F4.2'!AV371</f>
        <v>0</v>
      </c>
      <c r="K1325" s="104"/>
      <c r="L1325" s="104"/>
      <c r="M1325" s="104">
        <f t="shared" si="469"/>
        <v>0</v>
      </c>
      <c r="N1325" s="197">
        <f t="shared" si="643"/>
        <v>0</v>
      </c>
    </row>
    <row r="1326" spans="1:14" ht="31.5" outlineLevel="1" x14ac:dyDescent="0.25">
      <c r="A1326" s="369">
        <f t="shared" ref="A1326:E1326" si="688">A849</f>
        <v>45</v>
      </c>
      <c r="B1326" s="369" t="str">
        <f t="shared" si="688"/>
        <v>MSERW Pipes &amp; Seamless Pipes replacement to improve ash conveying &amp; its disposal-1</v>
      </c>
      <c r="C1326" s="188">
        <f t="shared" si="688"/>
        <v>0</v>
      </c>
      <c r="D1326" s="189" t="str">
        <f t="shared" si="688"/>
        <v>-</v>
      </c>
      <c r="E1326" s="38">
        <f t="shared" si="688"/>
        <v>0</v>
      </c>
      <c r="F1326" s="104">
        <f t="shared" si="645"/>
        <v>0</v>
      </c>
      <c r="G1326" s="104">
        <f t="shared" si="682"/>
        <v>0</v>
      </c>
      <c r="H1326" s="104">
        <f t="shared" si="641"/>
        <v>0</v>
      </c>
      <c r="I1326" s="38">
        <f>'F4.2'!W372</f>
        <v>0</v>
      </c>
      <c r="J1326" s="38">
        <f>'F4.2'!AV372</f>
        <v>0</v>
      </c>
      <c r="K1326" s="104"/>
      <c r="L1326" s="104"/>
      <c r="M1326" s="104">
        <f t="shared" si="469"/>
        <v>0</v>
      </c>
      <c r="N1326" s="197">
        <f t="shared" si="643"/>
        <v>0</v>
      </c>
    </row>
    <row r="1327" spans="1:14" ht="63" outlineLevel="1" x14ac:dyDescent="0.25">
      <c r="A1327" s="485">
        <f t="shared" ref="A1327:E1327" si="689">A850</f>
        <v>45.1</v>
      </c>
      <c r="B1327" s="417" t="str">
        <f t="shared" si="689"/>
        <v>Scheme1: Supply &amp; Work of Replacement of MSERW Pipes &amp; Seamless Pipes in Bottom ash/Coarse ash evacuation &amp; Ash Slurry Disposal Pipelines, Dry ash conveying system in phase manner to improve the ash evacuation performance.</v>
      </c>
      <c r="C1327" s="188">
        <f t="shared" si="689"/>
        <v>0</v>
      </c>
      <c r="D1327" s="189" t="str">
        <f t="shared" si="689"/>
        <v>-</v>
      </c>
      <c r="E1327" s="38">
        <f t="shared" si="689"/>
        <v>0</v>
      </c>
      <c r="F1327" s="104">
        <f t="shared" si="645"/>
        <v>0</v>
      </c>
      <c r="G1327" s="104">
        <f t="shared" si="682"/>
        <v>0</v>
      </c>
      <c r="H1327" s="104">
        <f t="shared" si="641"/>
        <v>0</v>
      </c>
      <c r="I1327" s="38">
        <f>'F4.2'!W373</f>
        <v>0</v>
      </c>
      <c r="J1327" s="38">
        <f>'F4.2'!AV373</f>
        <v>0</v>
      </c>
      <c r="K1327" s="104"/>
      <c r="L1327" s="104"/>
      <c r="M1327" s="104">
        <f t="shared" si="469"/>
        <v>0</v>
      </c>
      <c r="N1327" s="197">
        <f t="shared" si="643"/>
        <v>0</v>
      </c>
    </row>
    <row r="1328" spans="1:14" ht="15.75" outlineLevel="1" x14ac:dyDescent="0.25">
      <c r="A1328" s="369">
        <f t="shared" ref="A1328:E1328" si="690">A851</f>
        <v>46</v>
      </c>
      <c r="B1328" s="369" t="str">
        <f t="shared" si="690"/>
        <v>Improvement in Ash Water Recovery System</v>
      </c>
      <c r="C1328" s="188">
        <f t="shared" si="690"/>
        <v>0</v>
      </c>
      <c r="D1328" s="189" t="str">
        <f t="shared" si="690"/>
        <v>-</v>
      </c>
      <c r="E1328" s="38">
        <f t="shared" si="690"/>
        <v>0</v>
      </c>
      <c r="F1328" s="104">
        <f t="shared" si="645"/>
        <v>0</v>
      </c>
      <c r="G1328" s="104">
        <f t="shared" si="682"/>
        <v>0</v>
      </c>
      <c r="H1328" s="104">
        <f t="shared" si="641"/>
        <v>0</v>
      </c>
      <c r="I1328" s="38">
        <f>'F4.2'!W374</f>
        <v>0</v>
      </c>
      <c r="J1328" s="38">
        <f>'F4.2'!AV374</f>
        <v>0</v>
      </c>
      <c r="K1328" s="104"/>
      <c r="L1328" s="104"/>
      <c r="M1328" s="104">
        <f t="shared" si="469"/>
        <v>0</v>
      </c>
      <c r="N1328" s="197">
        <f t="shared" si="643"/>
        <v>0</v>
      </c>
    </row>
    <row r="1329" spans="1:14" ht="31.5" outlineLevel="1" x14ac:dyDescent="0.25">
      <c r="A1329" s="485">
        <f t="shared" ref="A1329:E1329" si="691">A852</f>
        <v>46.1</v>
      </c>
      <c r="B1329" s="417" t="str">
        <f t="shared" si="691"/>
        <v>Scheme1: Supply &amp; Installation of Pumps along with Pipeline for Improvement in Ash Water Recovery System.</v>
      </c>
      <c r="C1329" s="188">
        <f t="shared" si="691"/>
        <v>0</v>
      </c>
      <c r="D1329" s="189" t="str">
        <f t="shared" si="691"/>
        <v>-</v>
      </c>
      <c r="E1329" s="38">
        <f t="shared" si="691"/>
        <v>0</v>
      </c>
      <c r="F1329" s="104">
        <f t="shared" si="645"/>
        <v>0</v>
      </c>
      <c r="G1329" s="104">
        <f t="shared" si="682"/>
        <v>0</v>
      </c>
      <c r="H1329" s="104">
        <f t="shared" si="641"/>
        <v>0</v>
      </c>
      <c r="I1329" s="38">
        <f>'F4.2'!W375</f>
        <v>0</v>
      </c>
      <c r="J1329" s="38">
        <f>'F4.2'!AV375</f>
        <v>0</v>
      </c>
      <c r="K1329" s="104"/>
      <c r="L1329" s="104"/>
      <c r="M1329" s="104">
        <f t="shared" si="469"/>
        <v>0</v>
      </c>
      <c r="N1329" s="197">
        <f t="shared" si="643"/>
        <v>0</v>
      </c>
    </row>
    <row r="1330" spans="1:14" ht="31.5" outlineLevel="1" x14ac:dyDescent="0.25">
      <c r="A1330" s="369">
        <f t="shared" ref="A1330:E1330" si="692">A853</f>
        <v>47</v>
      </c>
      <c r="B1330" s="369" t="str">
        <f t="shared" si="692"/>
        <v>Replacement of Instrument air pipeline from M.S. to S.S for AHP main plant</v>
      </c>
      <c r="C1330" s="188">
        <f t="shared" si="692"/>
        <v>0</v>
      </c>
      <c r="D1330" s="189" t="str">
        <f t="shared" si="692"/>
        <v>-</v>
      </c>
      <c r="E1330" s="38">
        <f t="shared" si="692"/>
        <v>0</v>
      </c>
      <c r="F1330" s="104">
        <f t="shared" si="645"/>
        <v>0</v>
      </c>
      <c r="G1330" s="104">
        <f t="shared" si="682"/>
        <v>0</v>
      </c>
      <c r="H1330" s="104">
        <f t="shared" si="641"/>
        <v>0</v>
      </c>
      <c r="I1330" s="38">
        <f>'F4.2'!W376</f>
        <v>0</v>
      </c>
      <c r="J1330" s="38">
        <f>'F4.2'!AV376</f>
        <v>0</v>
      </c>
      <c r="K1330" s="104"/>
      <c r="L1330" s="104"/>
      <c r="M1330" s="104">
        <f t="shared" si="469"/>
        <v>0</v>
      </c>
      <c r="N1330" s="197">
        <f t="shared" si="643"/>
        <v>0</v>
      </c>
    </row>
    <row r="1331" spans="1:14" ht="31.5" outlineLevel="1" x14ac:dyDescent="0.25">
      <c r="A1331" s="485">
        <f t="shared" ref="A1331:E1331" si="693">A854</f>
        <v>47.1</v>
      </c>
      <c r="B1331" s="417" t="str">
        <f t="shared" si="693"/>
        <v>Scheme1: Replacement of Instrument air pipeline from M.S. to S.S for AHP main plant</v>
      </c>
      <c r="C1331" s="188">
        <f t="shared" si="693"/>
        <v>0</v>
      </c>
      <c r="D1331" s="189" t="str">
        <f t="shared" si="693"/>
        <v>-</v>
      </c>
      <c r="E1331" s="38">
        <f t="shared" si="693"/>
        <v>0</v>
      </c>
      <c r="F1331" s="104">
        <f t="shared" si="645"/>
        <v>0</v>
      </c>
      <c r="G1331" s="104">
        <f t="shared" si="682"/>
        <v>0</v>
      </c>
      <c r="H1331" s="104">
        <f t="shared" si="641"/>
        <v>0</v>
      </c>
      <c r="I1331" s="38">
        <f>'F4.2'!W377</f>
        <v>0</v>
      </c>
      <c r="J1331" s="38">
        <f>'F4.2'!AV377</f>
        <v>0</v>
      </c>
      <c r="K1331" s="104"/>
      <c r="L1331" s="104"/>
      <c r="M1331" s="104">
        <f t="shared" si="469"/>
        <v>0</v>
      </c>
      <c r="N1331" s="197">
        <f t="shared" si="643"/>
        <v>0</v>
      </c>
    </row>
    <row r="1332" spans="1:14" ht="31.5" outlineLevel="1" x14ac:dyDescent="0.25">
      <c r="A1332" s="369">
        <f t="shared" ref="A1332:E1332" si="694">A855</f>
        <v>48</v>
      </c>
      <c r="B1332" s="369" t="str">
        <f t="shared" si="694"/>
        <v>Modification of sludge pumps and its pipeline with pumps of higher capacity and discharge line of higher capacity.</v>
      </c>
      <c r="C1332" s="188">
        <f t="shared" si="694"/>
        <v>0</v>
      </c>
      <c r="D1332" s="189" t="str">
        <f t="shared" si="694"/>
        <v>-</v>
      </c>
      <c r="E1332" s="38">
        <f t="shared" si="694"/>
        <v>0</v>
      </c>
      <c r="F1332" s="104">
        <f t="shared" si="645"/>
        <v>0</v>
      </c>
      <c r="G1332" s="104">
        <f t="shared" si="682"/>
        <v>0</v>
      </c>
      <c r="H1332" s="104">
        <f t="shared" si="641"/>
        <v>0</v>
      </c>
      <c r="I1332" s="38">
        <f>'F4.2'!W378</f>
        <v>0</v>
      </c>
      <c r="J1332" s="38">
        <f>'F4.2'!AV378</f>
        <v>0</v>
      </c>
      <c r="K1332" s="104"/>
      <c r="L1332" s="104"/>
      <c r="M1332" s="104">
        <f t="shared" si="469"/>
        <v>0</v>
      </c>
      <c r="N1332" s="197">
        <f t="shared" si="643"/>
        <v>0</v>
      </c>
    </row>
    <row r="1333" spans="1:14" ht="47.25" outlineLevel="1" x14ac:dyDescent="0.25">
      <c r="A1333" s="485">
        <f t="shared" ref="A1333:E1333" si="695">A856</f>
        <v>48.1</v>
      </c>
      <c r="B1333" s="417" t="str">
        <f t="shared" si="695"/>
        <v>Scheme1: Modification of sludge pumps and its pipeline with pumps of higher capacity and discharge line of higher capacity.</v>
      </c>
      <c r="C1333" s="188">
        <f t="shared" si="695"/>
        <v>0</v>
      </c>
      <c r="D1333" s="189" t="str">
        <f t="shared" si="695"/>
        <v>-</v>
      </c>
      <c r="E1333" s="38">
        <f t="shared" si="695"/>
        <v>0</v>
      </c>
      <c r="F1333" s="104">
        <f t="shared" si="645"/>
        <v>0</v>
      </c>
      <c r="G1333" s="104">
        <f t="shared" si="682"/>
        <v>0</v>
      </c>
      <c r="H1333" s="104">
        <f t="shared" si="641"/>
        <v>0</v>
      </c>
      <c r="I1333" s="38">
        <f>'F4.2'!W379</f>
        <v>0</v>
      </c>
      <c r="J1333" s="38">
        <f>'F4.2'!AV379</f>
        <v>0</v>
      </c>
      <c r="K1333" s="104"/>
      <c r="L1333" s="104"/>
      <c r="M1333" s="104">
        <f t="shared" si="469"/>
        <v>0</v>
      </c>
      <c r="N1333" s="197">
        <f t="shared" si="643"/>
        <v>0</v>
      </c>
    </row>
    <row r="1334" spans="1:14" ht="15.75" outlineLevel="1" x14ac:dyDescent="0.25">
      <c r="A1334" s="369">
        <f t="shared" ref="A1334:E1334" si="696">A857</f>
        <v>49</v>
      </c>
      <c r="B1334" s="369" t="str">
        <f t="shared" si="696"/>
        <v>ESP field strengthening at U#10</v>
      </c>
      <c r="C1334" s="188">
        <f t="shared" si="696"/>
        <v>0</v>
      </c>
      <c r="D1334" s="189" t="str">
        <f t="shared" si="696"/>
        <v>-</v>
      </c>
      <c r="E1334" s="38">
        <f t="shared" si="696"/>
        <v>0</v>
      </c>
      <c r="F1334" s="104">
        <f t="shared" si="645"/>
        <v>0</v>
      </c>
      <c r="G1334" s="104">
        <f t="shared" si="682"/>
        <v>0</v>
      </c>
      <c r="H1334" s="104">
        <f t="shared" si="641"/>
        <v>0</v>
      </c>
      <c r="I1334" s="38">
        <f>'F4.2'!W380</f>
        <v>0</v>
      </c>
      <c r="J1334" s="38">
        <f>'F4.2'!AV380</f>
        <v>0</v>
      </c>
      <c r="K1334" s="104"/>
      <c r="L1334" s="104"/>
      <c r="M1334" s="104">
        <f t="shared" si="469"/>
        <v>0</v>
      </c>
      <c r="N1334" s="197">
        <f t="shared" si="643"/>
        <v>0</v>
      </c>
    </row>
    <row r="1335" spans="1:14" ht="15.75" outlineLevel="1" x14ac:dyDescent="0.25">
      <c r="A1335" s="485">
        <f t="shared" ref="A1335:E1335" si="697">A858</f>
        <v>49.1</v>
      </c>
      <c r="B1335" s="417" t="str">
        <f t="shared" si="697"/>
        <v>Scheme1: ESP field strengthening at U#10</v>
      </c>
      <c r="C1335" s="188">
        <f t="shared" si="697"/>
        <v>0</v>
      </c>
      <c r="D1335" s="189" t="str">
        <f t="shared" si="697"/>
        <v>-</v>
      </c>
      <c r="E1335" s="38">
        <f t="shared" si="697"/>
        <v>0</v>
      </c>
      <c r="F1335" s="104">
        <f t="shared" si="645"/>
        <v>0</v>
      </c>
      <c r="G1335" s="104">
        <f t="shared" si="682"/>
        <v>0</v>
      </c>
      <c r="H1335" s="104">
        <f t="shared" si="641"/>
        <v>0</v>
      </c>
      <c r="I1335" s="38">
        <f>'F4.2'!W381</f>
        <v>0</v>
      </c>
      <c r="J1335" s="38">
        <f>'F4.2'!AV381</f>
        <v>0</v>
      </c>
      <c r="K1335" s="104"/>
      <c r="L1335" s="104"/>
      <c r="M1335" s="104">
        <f t="shared" si="469"/>
        <v>0</v>
      </c>
      <c r="N1335" s="197">
        <f t="shared" si="643"/>
        <v>0</v>
      </c>
    </row>
    <row r="1336" spans="1:14" ht="31.5" outlineLevel="1" x14ac:dyDescent="0.25">
      <c r="A1336" s="369">
        <f t="shared" ref="A1336:E1336" si="698">A859</f>
        <v>50</v>
      </c>
      <c r="B1336" s="369" t="str">
        <f t="shared" si="698"/>
        <v>MSERW Pipes &amp; Seamless Pipes replacement to improve ash conveying &amp; its disposal-2</v>
      </c>
      <c r="C1336" s="188">
        <f t="shared" si="698"/>
        <v>0</v>
      </c>
      <c r="D1336" s="189" t="str">
        <f t="shared" si="698"/>
        <v>-</v>
      </c>
      <c r="E1336" s="38">
        <f t="shared" si="698"/>
        <v>0</v>
      </c>
      <c r="F1336" s="104">
        <f t="shared" si="645"/>
        <v>0</v>
      </c>
      <c r="G1336" s="104">
        <f t="shared" si="682"/>
        <v>0</v>
      </c>
      <c r="H1336" s="104">
        <f t="shared" si="641"/>
        <v>0</v>
      </c>
      <c r="I1336" s="38">
        <f>'F4.2'!W382</f>
        <v>0</v>
      </c>
      <c r="J1336" s="38">
        <f>'F4.2'!AV382</f>
        <v>0</v>
      </c>
      <c r="K1336" s="104"/>
      <c r="L1336" s="104"/>
      <c r="M1336" s="104">
        <f t="shared" si="469"/>
        <v>0</v>
      </c>
      <c r="N1336" s="197">
        <f t="shared" si="643"/>
        <v>0</v>
      </c>
    </row>
    <row r="1337" spans="1:14" ht="63" outlineLevel="1" x14ac:dyDescent="0.25">
      <c r="A1337" s="485">
        <f t="shared" ref="A1337:E1337" si="699">A860</f>
        <v>50.1</v>
      </c>
      <c r="B1337" s="388" t="str">
        <f t="shared" si="699"/>
        <v>Scheme1: Supply &amp; Work of Replacement of MSERW Pipes &amp; Seamless Pipes in Bottom ash/Coarse ash evacuation &amp; Ash Slurry Disposal Pipelines, Dry ash conveying system in phase manner to improve the ash evacuation performance.</v>
      </c>
      <c r="C1337" s="188">
        <f t="shared" si="699"/>
        <v>0</v>
      </c>
      <c r="D1337" s="189" t="str">
        <f t="shared" si="699"/>
        <v>-</v>
      </c>
      <c r="E1337" s="38">
        <f t="shared" si="699"/>
        <v>0</v>
      </c>
      <c r="F1337" s="104">
        <f t="shared" si="645"/>
        <v>0</v>
      </c>
      <c r="G1337" s="104">
        <f t="shared" si="682"/>
        <v>0</v>
      </c>
      <c r="H1337" s="104">
        <f t="shared" si="641"/>
        <v>0</v>
      </c>
      <c r="I1337" s="38">
        <f>'F4.2'!W383</f>
        <v>0</v>
      </c>
      <c r="J1337" s="38">
        <f>'F4.2'!AV383</f>
        <v>0</v>
      </c>
      <c r="K1337" s="104"/>
      <c r="L1337" s="104"/>
      <c r="M1337" s="104">
        <f t="shared" si="469"/>
        <v>0</v>
      </c>
      <c r="N1337" s="197">
        <f t="shared" si="643"/>
        <v>0</v>
      </c>
    </row>
    <row r="1338" spans="1:14" ht="15.75" outlineLevel="1" x14ac:dyDescent="0.25">
      <c r="A1338" s="369">
        <f t="shared" ref="A1338:E1338" si="700">A861</f>
        <v>51</v>
      </c>
      <c r="B1338" s="369" t="str">
        <f t="shared" si="700"/>
        <v>Replacement of IAC for AHP Main Plant</v>
      </c>
      <c r="C1338" s="188">
        <f t="shared" si="700"/>
        <v>0</v>
      </c>
      <c r="D1338" s="189" t="str">
        <f t="shared" si="700"/>
        <v>-</v>
      </c>
      <c r="E1338" s="38">
        <f t="shared" si="700"/>
        <v>0</v>
      </c>
      <c r="F1338" s="104">
        <f t="shared" si="645"/>
        <v>0</v>
      </c>
      <c r="G1338" s="104">
        <f t="shared" si="682"/>
        <v>0</v>
      </c>
      <c r="H1338" s="104">
        <f t="shared" si="641"/>
        <v>0</v>
      </c>
      <c r="I1338" s="38">
        <f>'F4.2'!W384</f>
        <v>0</v>
      </c>
      <c r="J1338" s="38">
        <f>'F4.2'!AV384</f>
        <v>0</v>
      </c>
      <c r="K1338" s="104"/>
      <c r="L1338" s="104"/>
      <c r="M1338" s="104">
        <f t="shared" si="469"/>
        <v>0</v>
      </c>
      <c r="N1338" s="197">
        <f t="shared" si="643"/>
        <v>0</v>
      </c>
    </row>
    <row r="1339" spans="1:14" ht="15.75" outlineLevel="1" x14ac:dyDescent="0.25">
      <c r="A1339" s="485">
        <f t="shared" ref="A1339:E1339" si="701">A862</f>
        <v>51.1</v>
      </c>
      <c r="B1339" s="417" t="str">
        <f t="shared" si="701"/>
        <v>Scheme1: Supply &amp; Installation of IAC for AHP Main Plant</v>
      </c>
      <c r="C1339" s="188">
        <f t="shared" si="701"/>
        <v>0</v>
      </c>
      <c r="D1339" s="189" t="str">
        <f t="shared" si="701"/>
        <v>-</v>
      </c>
      <c r="E1339" s="38">
        <f t="shared" si="701"/>
        <v>0</v>
      </c>
      <c r="F1339" s="104">
        <f t="shared" si="645"/>
        <v>0</v>
      </c>
      <c r="G1339" s="104">
        <f t="shared" si="682"/>
        <v>0</v>
      </c>
      <c r="H1339" s="104">
        <f t="shared" si="641"/>
        <v>0</v>
      </c>
      <c r="I1339" s="38">
        <f>'F4.2'!W385</f>
        <v>0</v>
      </c>
      <c r="J1339" s="38">
        <f>'F4.2'!AV385</f>
        <v>0</v>
      </c>
      <c r="K1339" s="104"/>
      <c r="L1339" s="104"/>
      <c r="M1339" s="104">
        <f t="shared" si="469"/>
        <v>0</v>
      </c>
      <c r="N1339" s="197">
        <f t="shared" si="643"/>
        <v>0</v>
      </c>
    </row>
    <row r="1340" spans="1:14" ht="15.75" outlineLevel="1" x14ac:dyDescent="0.25">
      <c r="A1340" s="369">
        <f t="shared" ref="A1340:E1340" si="702">A863</f>
        <v>52</v>
      </c>
      <c r="B1340" s="369" t="str">
        <f t="shared" si="702"/>
        <v>Improvement in DRY ASH Evacuation system-2</v>
      </c>
      <c r="C1340" s="188">
        <f t="shared" si="702"/>
        <v>0</v>
      </c>
      <c r="D1340" s="189" t="str">
        <f t="shared" si="702"/>
        <v>-</v>
      </c>
      <c r="E1340" s="38">
        <f t="shared" si="702"/>
        <v>0</v>
      </c>
      <c r="F1340" s="104">
        <f t="shared" si="645"/>
        <v>0</v>
      </c>
      <c r="G1340" s="104">
        <f t="shared" si="682"/>
        <v>0</v>
      </c>
      <c r="H1340" s="104">
        <f t="shared" si="641"/>
        <v>0</v>
      </c>
      <c r="I1340" s="38">
        <f>'F4.2'!W386</f>
        <v>0</v>
      </c>
      <c r="J1340" s="38">
        <f>'F4.2'!AV386</f>
        <v>0</v>
      </c>
      <c r="K1340" s="104"/>
      <c r="L1340" s="104"/>
      <c r="M1340" s="104">
        <f t="shared" si="469"/>
        <v>0</v>
      </c>
      <c r="N1340" s="197">
        <f t="shared" si="643"/>
        <v>0</v>
      </c>
    </row>
    <row r="1341" spans="1:14" ht="47.25" outlineLevel="1" x14ac:dyDescent="0.25">
      <c r="A1341" s="485">
        <f t="shared" ref="A1341:E1341" si="703">A864</f>
        <v>52.1</v>
      </c>
      <c r="B1341" s="417" t="str">
        <f t="shared" si="703"/>
        <v>Scheme1: Supply &amp; Installation of TAC, Replacement of Air Lock Vessel, Various Valves, ESP Hopper Doors, ESP access doors.</v>
      </c>
      <c r="C1341" s="188">
        <f t="shared" si="703"/>
        <v>0</v>
      </c>
      <c r="D1341" s="189" t="str">
        <f t="shared" si="703"/>
        <v>-</v>
      </c>
      <c r="E1341" s="38">
        <f t="shared" si="703"/>
        <v>0</v>
      </c>
      <c r="F1341" s="104">
        <f t="shared" si="645"/>
        <v>0</v>
      </c>
      <c r="G1341" s="104">
        <f t="shared" si="682"/>
        <v>0</v>
      </c>
      <c r="H1341" s="104">
        <f t="shared" si="641"/>
        <v>0</v>
      </c>
      <c r="I1341" s="38">
        <f>'F4.2'!W387</f>
        <v>0</v>
      </c>
      <c r="J1341" s="38">
        <f>'F4.2'!AV387</f>
        <v>0</v>
      </c>
      <c r="K1341" s="104"/>
      <c r="L1341" s="104"/>
      <c r="M1341" s="104">
        <f t="shared" si="469"/>
        <v>0</v>
      </c>
      <c r="N1341" s="197">
        <f t="shared" si="643"/>
        <v>0</v>
      </c>
    </row>
    <row r="1342" spans="1:14" ht="15.75" outlineLevel="1" x14ac:dyDescent="0.25">
      <c r="A1342" s="369">
        <f t="shared" ref="A1342:E1342" si="704">A865</f>
        <v>53</v>
      </c>
      <c r="B1342" s="369" t="str">
        <f t="shared" si="704"/>
        <v>Improvement in DRY ASH Evacuation system-3</v>
      </c>
      <c r="C1342" s="188">
        <f t="shared" si="704"/>
        <v>0</v>
      </c>
      <c r="D1342" s="189" t="str">
        <f t="shared" si="704"/>
        <v>-</v>
      </c>
      <c r="E1342" s="38">
        <f t="shared" si="704"/>
        <v>0</v>
      </c>
      <c r="F1342" s="104">
        <f t="shared" si="645"/>
        <v>0</v>
      </c>
      <c r="G1342" s="104">
        <f t="shared" si="682"/>
        <v>0</v>
      </c>
      <c r="H1342" s="104">
        <f t="shared" si="641"/>
        <v>0</v>
      </c>
      <c r="I1342" s="38">
        <f>'F4.2'!W388</f>
        <v>0</v>
      </c>
      <c r="J1342" s="38">
        <f>'F4.2'!AV388</f>
        <v>0</v>
      </c>
      <c r="K1342" s="104"/>
      <c r="L1342" s="104"/>
      <c r="M1342" s="104">
        <f t="shared" si="469"/>
        <v>0</v>
      </c>
      <c r="N1342" s="197">
        <f t="shared" si="643"/>
        <v>0</v>
      </c>
    </row>
    <row r="1343" spans="1:14" ht="47.25" outlineLevel="1" x14ac:dyDescent="0.25">
      <c r="A1343" s="485">
        <f t="shared" ref="A1343:E1343" si="705">A866</f>
        <v>53.1</v>
      </c>
      <c r="B1343" s="421" t="str">
        <f t="shared" si="705"/>
        <v>Scheme1: Procurement of Ingersoll Rand Make Transport Air Compressors Critical/Non-Critical Spares sub-assembly for performance improvement.</v>
      </c>
      <c r="C1343" s="188">
        <f t="shared" si="705"/>
        <v>0</v>
      </c>
      <c r="D1343" s="189" t="str">
        <f t="shared" si="705"/>
        <v>-</v>
      </c>
      <c r="E1343" s="38">
        <f t="shared" si="705"/>
        <v>0</v>
      </c>
      <c r="F1343" s="104">
        <f t="shared" si="645"/>
        <v>0</v>
      </c>
      <c r="G1343" s="104">
        <f t="shared" si="682"/>
        <v>0</v>
      </c>
      <c r="H1343" s="104">
        <f t="shared" si="641"/>
        <v>0</v>
      </c>
      <c r="I1343" s="38">
        <f>'F4.2'!W389</f>
        <v>0</v>
      </c>
      <c r="J1343" s="38">
        <f>'F4.2'!AV389</f>
        <v>0</v>
      </c>
      <c r="K1343" s="104"/>
      <c r="L1343" s="104"/>
      <c r="M1343" s="104">
        <f t="shared" si="469"/>
        <v>0</v>
      </c>
      <c r="N1343" s="197">
        <f t="shared" si="643"/>
        <v>0</v>
      </c>
    </row>
    <row r="1344" spans="1:14" ht="31.5" outlineLevel="1" x14ac:dyDescent="0.25">
      <c r="A1344" s="369">
        <f t="shared" ref="A1344:E1344" si="706">A867</f>
        <v>54</v>
      </c>
      <c r="B1344" s="369" t="str">
        <f t="shared" si="706"/>
        <v>Detailed project report for various works of security section as per the IB recommendations.</v>
      </c>
      <c r="C1344" s="188">
        <f t="shared" si="706"/>
        <v>0</v>
      </c>
      <c r="D1344" s="189" t="str">
        <f t="shared" si="706"/>
        <v>-</v>
      </c>
      <c r="E1344" s="38">
        <f t="shared" si="706"/>
        <v>0</v>
      </c>
      <c r="F1344" s="104">
        <f t="shared" si="645"/>
        <v>0</v>
      </c>
      <c r="G1344" s="104">
        <f t="shared" si="682"/>
        <v>0</v>
      </c>
      <c r="H1344" s="104">
        <f t="shared" si="641"/>
        <v>0</v>
      </c>
      <c r="I1344" s="38">
        <f>'F4.2'!W390</f>
        <v>0</v>
      </c>
      <c r="J1344" s="38">
        <f>'F4.2'!AV390</f>
        <v>0</v>
      </c>
      <c r="K1344" s="104"/>
      <c r="L1344" s="104"/>
      <c r="M1344" s="104">
        <f t="shared" si="469"/>
        <v>0</v>
      </c>
      <c r="N1344" s="197">
        <f t="shared" si="643"/>
        <v>0</v>
      </c>
    </row>
    <row r="1345" spans="1:14" ht="47.25" outlineLevel="1" x14ac:dyDescent="0.25">
      <c r="A1345" s="485">
        <f t="shared" ref="A1345:E1345" si="707">A868</f>
        <v>54.1</v>
      </c>
      <c r="B1345" s="421" t="str">
        <f t="shared" si="707"/>
        <v xml:space="preserve"> Repairing &amp; raising height of compound wall with provision of concertina coil at various location of peripheral compound wall at 3x660MW KTPS Koradi.</v>
      </c>
      <c r="C1345" s="188">
        <f t="shared" si="707"/>
        <v>0</v>
      </c>
      <c r="D1345" s="189" t="str">
        <f t="shared" si="707"/>
        <v>-</v>
      </c>
      <c r="E1345" s="38">
        <f t="shared" si="707"/>
        <v>0</v>
      </c>
      <c r="F1345" s="104">
        <f t="shared" si="645"/>
        <v>0</v>
      </c>
      <c r="G1345" s="104">
        <f t="shared" si="682"/>
        <v>0</v>
      </c>
      <c r="H1345" s="104">
        <f t="shared" si="641"/>
        <v>0</v>
      </c>
      <c r="I1345" s="38">
        <f>'F4.2'!W391</f>
        <v>0</v>
      </c>
      <c r="J1345" s="38">
        <f>'F4.2'!AV391</f>
        <v>0</v>
      </c>
      <c r="K1345" s="104"/>
      <c r="L1345" s="104"/>
      <c r="M1345" s="104">
        <f t="shared" si="469"/>
        <v>0</v>
      </c>
      <c r="N1345" s="197">
        <f t="shared" si="643"/>
        <v>0</v>
      </c>
    </row>
    <row r="1346" spans="1:14" ht="47.25" outlineLevel="1" x14ac:dyDescent="0.25">
      <c r="A1346" s="485">
        <f t="shared" ref="A1346:E1346" si="708">A869</f>
        <v>54.2</v>
      </c>
      <c r="B1346" s="421" t="str">
        <f t="shared" si="708"/>
        <v>Work of Providing structural three quarter turn staircase with landing along pheriphery of FISS watch tower at 3x660MW, TPS, Koradi.</v>
      </c>
      <c r="C1346" s="188">
        <f t="shared" si="708"/>
        <v>0</v>
      </c>
      <c r="D1346" s="189" t="str">
        <f t="shared" si="708"/>
        <v>-</v>
      </c>
      <c r="E1346" s="38">
        <f t="shared" si="708"/>
        <v>0</v>
      </c>
      <c r="F1346" s="104">
        <f t="shared" si="645"/>
        <v>0</v>
      </c>
      <c r="G1346" s="104">
        <f t="shared" si="682"/>
        <v>0</v>
      </c>
      <c r="H1346" s="104">
        <f t="shared" ref="H1346:H1409" si="709">F1346-G1346</f>
        <v>0</v>
      </c>
      <c r="I1346" s="38">
        <f>'F4.2'!W392</f>
        <v>0</v>
      </c>
      <c r="J1346" s="38">
        <f>'F4.2'!AV392</f>
        <v>0</v>
      </c>
      <c r="K1346" s="104"/>
      <c r="L1346" s="104"/>
      <c r="M1346" s="104">
        <f t="shared" ref="M1346:M1409" si="710">SUM(J1346:L1346)</f>
        <v>0</v>
      </c>
      <c r="N1346" s="197">
        <f t="shared" si="643"/>
        <v>0</v>
      </c>
    </row>
    <row r="1347" spans="1:14" ht="47.25" outlineLevel="1" x14ac:dyDescent="0.25">
      <c r="A1347" s="369">
        <f t="shared" ref="A1347:E1347" si="711">A870</f>
        <v>55</v>
      </c>
      <c r="B1347" s="369" t="str">
        <f t="shared" si="711"/>
        <v>Supply, installation, comissioning and testing of 220V station &amp; 360V UPS batteries installed at U 8, 9 &amp; 0 of 3x660 MW KTPS, Koradi.</v>
      </c>
      <c r="C1347" s="188">
        <f t="shared" si="711"/>
        <v>0</v>
      </c>
      <c r="D1347" s="189" t="str">
        <f t="shared" si="711"/>
        <v>-</v>
      </c>
      <c r="E1347" s="38">
        <f t="shared" si="711"/>
        <v>0</v>
      </c>
      <c r="F1347" s="104">
        <f t="shared" si="645"/>
        <v>0</v>
      </c>
      <c r="G1347" s="104">
        <f t="shared" si="682"/>
        <v>0</v>
      </c>
      <c r="H1347" s="104">
        <f t="shared" si="709"/>
        <v>0</v>
      </c>
      <c r="I1347" s="38">
        <f>'F4.2'!W393</f>
        <v>0</v>
      </c>
      <c r="J1347" s="38">
        <f>'F4.2'!AV393</f>
        <v>0</v>
      </c>
      <c r="K1347" s="104"/>
      <c r="L1347" s="104"/>
      <c r="M1347" s="104">
        <f t="shared" si="710"/>
        <v>0</v>
      </c>
      <c r="N1347" s="197">
        <f t="shared" ref="N1347:N1410" si="712">H1347+I1347-M1347</f>
        <v>0</v>
      </c>
    </row>
    <row r="1348" spans="1:14" ht="47.25" outlineLevel="1" x14ac:dyDescent="0.25">
      <c r="A1348" s="485">
        <f t="shared" ref="A1348:E1348" si="713">A871</f>
        <v>55.1</v>
      </c>
      <c r="B1348" s="421" t="str">
        <f t="shared" si="713"/>
        <v>Supply, installation, comissioning and testing of 220V station &amp; 360V UPS batteries installed at U 8, 9 &amp; 0 of 3x660 MW KTPS, Koradi. (scheme)</v>
      </c>
      <c r="C1348" s="188">
        <f t="shared" si="713"/>
        <v>0</v>
      </c>
      <c r="D1348" s="189" t="str">
        <f t="shared" si="713"/>
        <v>-</v>
      </c>
      <c r="E1348" s="38">
        <f t="shared" si="713"/>
        <v>0</v>
      </c>
      <c r="F1348" s="104">
        <f t="shared" ref="F1348:F1411" si="714">F871+I871</f>
        <v>0</v>
      </c>
      <c r="G1348" s="104">
        <f t="shared" si="682"/>
        <v>0</v>
      </c>
      <c r="H1348" s="104">
        <f t="shared" si="709"/>
        <v>0</v>
      </c>
      <c r="I1348" s="38">
        <f>'F4.2'!W394</f>
        <v>0</v>
      </c>
      <c r="J1348" s="38">
        <f>'F4.2'!AV394</f>
        <v>0</v>
      </c>
      <c r="K1348" s="104"/>
      <c r="L1348" s="104"/>
      <c r="M1348" s="104">
        <f t="shared" si="710"/>
        <v>0</v>
      </c>
      <c r="N1348" s="197">
        <f t="shared" si="712"/>
        <v>0</v>
      </c>
    </row>
    <row r="1349" spans="1:14" ht="15.75" outlineLevel="1" x14ac:dyDescent="0.25">
      <c r="A1349" s="485">
        <f t="shared" ref="A1349:E1349" si="715">A872</f>
        <v>0</v>
      </c>
      <c r="B1349" s="421" t="str">
        <f t="shared" si="715"/>
        <v>IDC</v>
      </c>
      <c r="C1349" s="188">
        <f t="shared" si="715"/>
        <v>0</v>
      </c>
      <c r="D1349" s="189" t="str">
        <f t="shared" si="715"/>
        <v>-</v>
      </c>
      <c r="E1349" s="38">
        <f t="shared" si="715"/>
        <v>0</v>
      </c>
      <c r="F1349" s="104">
        <f t="shared" si="714"/>
        <v>0</v>
      </c>
      <c r="G1349" s="104">
        <f t="shared" si="682"/>
        <v>0</v>
      </c>
      <c r="H1349" s="104">
        <f t="shared" si="709"/>
        <v>0</v>
      </c>
      <c r="I1349" s="38">
        <f>'F4.2'!W395</f>
        <v>0</v>
      </c>
      <c r="J1349" s="38">
        <f>'F4.2'!AV395</f>
        <v>0</v>
      </c>
      <c r="K1349" s="104"/>
      <c r="L1349" s="104"/>
      <c r="M1349" s="104">
        <f t="shared" si="710"/>
        <v>0</v>
      </c>
      <c r="N1349" s="197">
        <f t="shared" si="712"/>
        <v>0</v>
      </c>
    </row>
    <row r="1350" spans="1:14" ht="31.5" outlineLevel="1" x14ac:dyDescent="0.25">
      <c r="A1350" s="485">
        <f t="shared" ref="A1350:E1350" si="716">A873</f>
        <v>56</v>
      </c>
      <c r="B1350" s="369" t="str">
        <f t="shared" si="716"/>
        <v>TDBFP Governing valve's LPCV ,HPCV MSV AND Trip lock replacement</v>
      </c>
      <c r="C1350" s="188">
        <f t="shared" si="716"/>
        <v>0</v>
      </c>
      <c r="D1350" s="189" t="str">
        <f t="shared" si="716"/>
        <v>-</v>
      </c>
      <c r="E1350" s="38">
        <f t="shared" si="716"/>
        <v>0</v>
      </c>
      <c r="F1350" s="104">
        <f t="shared" si="714"/>
        <v>0</v>
      </c>
      <c r="G1350" s="104">
        <f t="shared" si="682"/>
        <v>0</v>
      </c>
      <c r="H1350" s="104">
        <f t="shared" si="709"/>
        <v>0</v>
      </c>
      <c r="I1350" s="38">
        <f>'F4.2'!W396</f>
        <v>0</v>
      </c>
      <c r="J1350" s="38">
        <f>'F4.2'!AV396</f>
        <v>0</v>
      </c>
      <c r="K1350" s="104"/>
      <c r="L1350" s="104"/>
      <c r="M1350" s="104">
        <f t="shared" si="710"/>
        <v>0</v>
      </c>
      <c r="N1350" s="197">
        <f t="shared" si="712"/>
        <v>0</v>
      </c>
    </row>
    <row r="1351" spans="1:14" ht="31.5" outlineLevel="1" x14ac:dyDescent="0.25">
      <c r="A1351" s="485">
        <f t="shared" ref="A1351:E1351" si="717">A874</f>
        <v>61</v>
      </c>
      <c r="B1351" s="369" t="str">
        <f t="shared" si="717"/>
        <v>Procurement &amp; replacement of HP Heaters at 3x660 MW KTPS, Koradi.</v>
      </c>
      <c r="C1351" s="188">
        <f t="shared" si="717"/>
        <v>0</v>
      </c>
      <c r="D1351" s="189" t="str">
        <f t="shared" si="717"/>
        <v>-</v>
      </c>
      <c r="E1351" s="38">
        <f t="shared" si="717"/>
        <v>0</v>
      </c>
      <c r="F1351" s="104">
        <f t="shared" si="714"/>
        <v>0</v>
      </c>
      <c r="G1351" s="104">
        <f t="shared" si="682"/>
        <v>0</v>
      </c>
      <c r="H1351" s="104">
        <f t="shared" si="709"/>
        <v>0</v>
      </c>
      <c r="I1351" s="38">
        <f>'F4.2'!W397</f>
        <v>0</v>
      </c>
      <c r="J1351" s="38">
        <f>'F4.2'!AV397</f>
        <v>0</v>
      </c>
      <c r="K1351" s="104"/>
      <c r="L1351" s="104"/>
      <c r="M1351" s="104">
        <f t="shared" si="710"/>
        <v>0</v>
      </c>
      <c r="N1351" s="197">
        <f t="shared" si="712"/>
        <v>0</v>
      </c>
    </row>
    <row r="1352" spans="1:14" ht="15.75" outlineLevel="1" x14ac:dyDescent="0.25">
      <c r="A1352" s="485">
        <f t="shared" ref="A1352:E1352" si="718">A875</f>
        <v>0</v>
      </c>
      <c r="B1352" s="369">
        <f t="shared" si="718"/>
        <v>0</v>
      </c>
      <c r="C1352" s="188">
        <f t="shared" si="718"/>
        <v>0</v>
      </c>
      <c r="D1352" s="189" t="str">
        <f t="shared" si="718"/>
        <v>-</v>
      </c>
      <c r="E1352" s="38">
        <f t="shared" si="718"/>
        <v>0</v>
      </c>
      <c r="F1352" s="104">
        <f t="shared" si="714"/>
        <v>0</v>
      </c>
      <c r="G1352" s="104">
        <f t="shared" si="682"/>
        <v>0</v>
      </c>
      <c r="H1352" s="104">
        <f t="shared" si="709"/>
        <v>0</v>
      </c>
      <c r="I1352" s="38">
        <f>'F4.2'!W398</f>
        <v>0</v>
      </c>
      <c r="J1352" s="38">
        <f>'F4.2'!AV398</f>
        <v>0</v>
      </c>
      <c r="K1352" s="104"/>
      <c r="L1352" s="104"/>
      <c r="M1352" s="104">
        <f t="shared" si="710"/>
        <v>0</v>
      </c>
      <c r="N1352" s="197">
        <f t="shared" si="712"/>
        <v>0</v>
      </c>
    </row>
    <row r="1353" spans="1:14" ht="31.5" outlineLevel="1" x14ac:dyDescent="0.25">
      <c r="A1353" s="369">
        <f t="shared" ref="A1353:E1353" si="719">A876</f>
        <v>0</v>
      </c>
      <c r="B1353" s="369" t="str">
        <f t="shared" si="719"/>
        <v>Upgradation of Vibration Monitoring &amp; Analysis system installed at 3x660MW Koradi TPS.</v>
      </c>
      <c r="C1353" s="188">
        <f t="shared" si="719"/>
        <v>0</v>
      </c>
      <c r="D1353" s="189" t="str">
        <f t="shared" si="719"/>
        <v>-</v>
      </c>
      <c r="E1353" s="38">
        <f t="shared" si="719"/>
        <v>0</v>
      </c>
      <c r="F1353" s="104">
        <f t="shared" si="714"/>
        <v>0</v>
      </c>
      <c r="G1353" s="104">
        <f t="shared" si="682"/>
        <v>0</v>
      </c>
      <c r="H1353" s="104">
        <f t="shared" si="709"/>
        <v>0</v>
      </c>
      <c r="I1353" s="38">
        <f>'F4.2'!W399</f>
        <v>0</v>
      </c>
      <c r="J1353" s="38">
        <f>'F4.2'!AV399</f>
        <v>0</v>
      </c>
      <c r="K1353" s="104"/>
      <c r="L1353" s="104"/>
      <c r="M1353" s="104">
        <f t="shared" si="710"/>
        <v>0</v>
      </c>
      <c r="N1353" s="197">
        <f t="shared" si="712"/>
        <v>0</v>
      </c>
    </row>
    <row r="1354" spans="1:14" ht="31.5" outlineLevel="1" x14ac:dyDescent="0.25">
      <c r="A1354" s="485">
        <f t="shared" ref="A1354:E1354" si="720">A877</f>
        <v>0</v>
      </c>
      <c r="B1354" s="421" t="str">
        <f t="shared" si="720"/>
        <v>Scheme 1: Upgradation of sinkawa make vibration monitoring and Analysis system for main turbine at 3x660MW koradi TPS.</v>
      </c>
      <c r="C1354" s="188">
        <f t="shared" si="720"/>
        <v>0</v>
      </c>
      <c r="D1354" s="189" t="str">
        <f t="shared" si="720"/>
        <v>-</v>
      </c>
      <c r="E1354" s="38">
        <f t="shared" si="720"/>
        <v>0</v>
      </c>
      <c r="F1354" s="104">
        <f t="shared" si="714"/>
        <v>0</v>
      </c>
      <c r="G1354" s="104">
        <f t="shared" si="682"/>
        <v>0</v>
      </c>
      <c r="H1354" s="104">
        <f t="shared" si="709"/>
        <v>0</v>
      </c>
      <c r="I1354" s="38">
        <f>'F4.2'!W400</f>
        <v>0</v>
      </c>
      <c r="J1354" s="38">
        <f>'F4.2'!AV400</f>
        <v>0</v>
      </c>
      <c r="K1354" s="104"/>
      <c r="L1354" s="104"/>
      <c r="M1354" s="104">
        <f t="shared" si="710"/>
        <v>0</v>
      </c>
      <c r="N1354" s="197">
        <f t="shared" si="712"/>
        <v>0</v>
      </c>
    </row>
    <row r="1355" spans="1:14" ht="47.25" outlineLevel="1" x14ac:dyDescent="0.25">
      <c r="A1355" s="485">
        <f t="shared" ref="A1355:E1355" si="721">A878</f>
        <v>0</v>
      </c>
      <c r="B1355" s="421" t="str">
        <f t="shared" si="721"/>
        <v>Scheme 2: Upgradation of Bently Nevada make vibration monitoring and Analysis system for RMCMS system at 3x660MW Koradi TPS.</v>
      </c>
      <c r="C1355" s="188">
        <f t="shared" si="721"/>
        <v>0</v>
      </c>
      <c r="D1355" s="189" t="str">
        <f t="shared" si="721"/>
        <v>-</v>
      </c>
      <c r="E1355" s="38">
        <f t="shared" si="721"/>
        <v>0</v>
      </c>
      <c r="F1355" s="104">
        <f t="shared" si="714"/>
        <v>0</v>
      </c>
      <c r="G1355" s="104">
        <f t="shared" si="682"/>
        <v>0</v>
      </c>
      <c r="H1355" s="104">
        <f t="shared" si="709"/>
        <v>0</v>
      </c>
      <c r="I1355" s="38">
        <f>'F4.2'!W401</f>
        <v>0</v>
      </c>
      <c r="J1355" s="38">
        <f>'F4.2'!AV401</f>
        <v>0</v>
      </c>
      <c r="K1355" s="104"/>
      <c r="L1355" s="104"/>
      <c r="M1355" s="104">
        <f t="shared" si="710"/>
        <v>0</v>
      </c>
      <c r="N1355" s="197">
        <f t="shared" si="712"/>
        <v>0</v>
      </c>
    </row>
    <row r="1356" spans="1:14" ht="15.75" outlineLevel="1" x14ac:dyDescent="0.25">
      <c r="A1356" s="485">
        <f t="shared" ref="A1356:E1356" si="722">A879</f>
        <v>0</v>
      </c>
      <c r="B1356" s="421" t="str">
        <f t="shared" si="722"/>
        <v>Scheme 3 :-Emerson PLC upgradation</v>
      </c>
      <c r="C1356" s="188">
        <f t="shared" si="722"/>
        <v>0</v>
      </c>
      <c r="D1356" s="189" t="str">
        <f t="shared" si="722"/>
        <v>-</v>
      </c>
      <c r="E1356" s="38">
        <f t="shared" si="722"/>
        <v>0</v>
      </c>
      <c r="F1356" s="104">
        <f t="shared" si="714"/>
        <v>0</v>
      </c>
      <c r="G1356" s="104">
        <f t="shared" si="682"/>
        <v>0</v>
      </c>
      <c r="H1356" s="104">
        <f t="shared" si="709"/>
        <v>0</v>
      </c>
      <c r="I1356" s="38">
        <f>'F4.2'!W402</f>
        <v>0</v>
      </c>
      <c r="J1356" s="38">
        <f>'F4.2'!AV402</f>
        <v>0</v>
      </c>
      <c r="K1356" s="104"/>
      <c r="L1356" s="104"/>
      <c r="M1356" s="104">
        <f t="shared" si="710"/>
        <v>0</v>
      </c>
      <c r="N1356" s="197">
        <f t="shared" si="712"/>
        <v>0</v>
      </c>
    </row>
    <row r="1357" spans="1:14" ht="31.5" outlineLevel="1" x14ac:dyDescent="0.25">
      <c r="A1357" s="369">
        <f t="shared" ref="A1357:E1357" si="723">A880</f>
        <v>0</v>
      </c>
      <c r="B1357" s="369" t="str">
        <f t="shared" si="723"/>
        <v xml:space="preserve"> Upgradation of various Level Transmitters installed at 3x660 MW koradi TPS. </v>
      </c>
      <c r="C1357" s="188">
        <f t="shared" si="723"/>
        <v>0</v>
      </c>
      <c r="D1357" s="189" t="str">
        <f t="shared" si="723"/>
        <v>-</v>
      </c>
      <c r="E1357" s="38">
        <f t="shared" si="723"/>
        <v>0</v>
      </c>
      <c r="F1357" s="104">
        <f t="shared" si="714"/>
        <v>0</v>
      </c>
      <c r="G1357" s="104">
        <f t="shared" si="682"/>
        <v>0</v>
      </c>
      <c r="H1357" s="104">
        <f t="shared" si="709"/>
        <v>0</v>
      </c>
      <c r="I1357" s="38">
        <f>'F4.2'!W403</f>
        <v>0</v>
      </c>
      <c r="J1357" s="38">
        <f>'F4.2'!AV403</f>
        <v>0</v>
      </c>
      <c r="K1357" s="104"/>
      <c r="L1357" s="104"/>
      <c r="M1357" s="104">
        <f t="shared" si="710"/>
        <v>0</v>
      </c>
      <c r="N1357" s="197">
        <f t="shared" si="712"/>
        <v>0</v>
      </c>
    </row>
    <row r="1358" spans="1:14" ht="31.5" outlineLevel="1" x14ac:dyDescent="0.25">
      <c r="A1358" s="485">
        <f t="shared" ref="A1358:E1358" si="724">A881</f>
        <v>0</v>
      </c>
      <c r="B1358" s="421" t="str">
        <f t="shared" si="724"/>
        <v xml:space="preserve">Scheme 1: Upgradation of Guided wave Radar Level TX installed at Condenser Hotwell and LPH 1,2 and 3 </v>
      </c>
      <c r="C1358" s="188">
        <f t="shared" si="724"/>
        <v>0</v>
      </c>
      <c r="D1358" s="189" t="str">
        <f t="shared" si="724"/>
        <v>-</v>
      </c>
      <c r="E1358" s="38">
        <f t="shared" si="724"/>
        <v>0</v>
      </c>
      <c r="F1358" s="104">
        <f t="shared" si="714"/>
        <v>0</v>
      </c>
      <c r="G1358" s="104">
        <f t="shared" si="682"/>
        <v>0</v>
      </c>
      <c r="H1358" s="104">
        <f t="shared" si="709"/>
        <v>0</v>
      </c>
      <c r="I1358" s="38">
        <f>'F4.2'!W404</f>
        <v>0</v>
      </c>
      <c r="J1358" s="38">
        <f>'F4.2'!AV404</f>
        <v>0</v>
      </c>
      <c r="K1358" s="104"/>
      <c r="L1358" s="104"/>
      <c r="M1358" s="104">
        <f t="shared" si="710"/>
        <v>0</v>
      </c>
      <c r="N1358" s="197">
        <f t="shared" si="712"/>
        <v>0</v>
      </c>
    </row>
    <row r="1359" spans="1:14" ht="47.25" outlineLevel="1" x14ac:dyDescent="0.25">
      <c r="A1359" s="485">
        <f t="shared" ref="A1359:E1359" si="725">A882</f>
        <v>0</v>
      </c>
      <c r="B1359" s="421" t="str">
        <f t="shared" si="725"/>
        <v xml:space="preserve">Scheme 2: Upgradation of Displacer type level TX into Guided wave radar level Tx installed at various Drain Tank, Flash tank and pit </v>
      </c>
      <c r="C1359" s="188">
        <f t="shared" si="725"/>
        <v>0</v>
      </c>
      <c r="D1359" s="189" t="str">
        <f t="shared" si="725"/>
        <v>-</v>
      </c>
      <c r="E1359" s="38">
        <f t="shared" si="725"/>
        <v>0</v>
      </c>
      <c r="F1359" s="104">
        <f t="shared" si="714"/>
        <v>0</v>
      </c>
      <c r="G1359" s="104">
        <f t="shared" si="682"/>
        <v>0</v>
      </c>
      <c r="H1359" s="104">
        <f t="shared" si="709"/>
        <v>0</v>
      </c>
      <c r="I1359" s="38">
        <f>'F4.2'!W405</f>
        <v>0</v>
      </c>
      <c r="J1359" s="38">
        <f>'F4.2'!AV405</f>
        <v>0</v>
      </c>
      <c r="K1359" s="104"/>
      <c r="L1359" s="104"/>
      <c r="M1359" s="104">
        <f t="shared" si="710"/>
        <v>0</v>
      </c>
      <c r="N1359" s="197">
        <f t="shared" si="712"/>
        <v>0</v>
      </c>
    </row>
    <row r="1360" spans="1:14" ht="31.5" outlineLevel="1" x14ac:dyDescent="0.25">
      <c r="A1360" s="485">
        <f t="shared" ref="A1360:E1360" si="726">A883</f>
        <v>0</v>
      </c>
      <c r="B1360" s="421" t="str">
        <f t="shared" si="726"/>
        <v>Scheme 3: Upgradation of non- contact type Ultrasonic level Tx into IP68 non- contact type Radar level TX.</v>
      </c>
      <c r="C1360" s="188">
        <f t="shared" si="726"/>
        <v>0</v>
      </c>
      <c r="D1360" s="189" t="str">
        <f t="shared" si="726"/>
        <v>-</v>
      </c>
      <c r="E1360" s="38">
        <f t="shared" si="726"/>
        <v>0</v>
      </c>
      <c r="F1360" s="104">
        <f t="shared" si="714"/>
        <v>0</v>
      </c>
      <c r="G1360" s="104">
        <f t="shared" si="682"/>
        <v>0</v>
      </c>
      <c r="H1360" s="104">
        <f t="shared" si="709"/>
        <v>0</v>
      </c>
      <c r="I1360" s="38">
        <f>'F4.2'!W406</f>
        <v>0</v>
      </c>
      <c r="J1360" s="38">
        <f>'F4.2'!AV406</f>
        <v>0</v>
      </c>
      <c r="K1360" s="104"/>
      <c r="L1360" s="104"/>
      <c r="M1360" s="104">
        <f t="shared" si="710"/>
        <v>0</v>
      </c>
      <c r="N1360" s="197">
        <f t="shared" si="712"/>
        <v>0</v>
      </c>
    </row>
    <row r="1361" spans="1:14" ht="31.5" outlineLevel="1" x14ac:dyDescent="0.25">
      <c r="A1361" s="369">
        <f t="shared" ref="A1361:E1361" si="727">A884</f>
        <v>0</v>
      </c>
      <c r="B1361" s="369" t="str">
        <f t="shared" si="727"/>
        <v xml:space="preserve">Upgradation of ESP Hopper level Probes installed at 3x660 MW koradi TPS. </v>
      </c>
      <c r="C1361" s="188">
        <f t="shared" si="727"/>
        <v>0</v>
      </c>
      <c r="D1361" s="189" t="str">
        <f t="shared" si="727"/>
        <v>-</v>
      </c>
      <c r="E1361" s="38">
        <f t="shared" si="727"/>
        <v>0</v>
      </c>
      <c r="F1361" s="104">
        <f t="shared" si="714"/>
        <v>0</v>
      </c>
      <c r="G1361" s="104">
        <f t="shared" si="682"/>
        <v>0</v>
      </c>
      <c r="H1361" s="104">
        <f t="shared" si="709"/>
        <v>0</v>
      </c>
      <c r="I1361" s="38">
        <f>'F4.2'!W407</f>
        <v>0</v>
      </c>
      <c r="J1361" s="38">
        <f>'F4.2'!AV407</f>
        <v>0</v>
      </c>
      <c r="K1361" s="104"/>
      <c r="L1361" s="104"/>
      <c r="M1361" s="104">
        <f t="shared" si="710"/>
        <v>0</v>
      </c>
      <c r="N1361" s="197">
        <f t="shared" si="712"/>
        <v>0</v>
      </c>
    </row>
    <row r="1362" spans="1:14" ht="47.25" outlineLevel="1" x14ac:dyDescent="0.25">
      <c r="A1362" s="485">
        <f t="shared" ref="A1362:E1362" si="728">A885</f>
        <v>0</v>
      </c>
      <c r="B1362" s="421" t="str">
        <f t="shared" si="728"/>
        <v>Scheme 1: Upgradation of 1st three fields ESP Hopper level probes into continuous level monitoring NOGS system at 3x660 MW Koradi TPS.</v>
      </c>
      <c r="C1362" s="188">
        <f t="shared" si="728"/>
        <v>0</v>
      </c>
      <c r="D1362" s="189" t="str">
        <f t="shared" si="728"/>
        <v>-</v>
      </c>
      <c r="E1362" s="38">
        <f t="shared" si="728"/>
        <v>0</v>
      </c>
      <c r="F1362" s="104">
        <f t="shared" si="714"/>
        <v>0</v>
      </c>
      <c r="G1362" s="104">
        <f t="shared" si="682"/>
        <v>0</v>
      </c>
      <c r="H1362" s="104">
        <f t="shared" si="709"/>
        <v>0</v>
      </c>
      <c r="I1362" s="38">
        <f>'F4.2'!W408</f>
        <v>0</v>
      </c>
      <c r="J1362" s="38">
        <f>'F4.2'!AV408</f>
        <v>0</v>
      </c>
      <c r="K1362" s="104"/>
      <c r="L1362" s="104"/>
      <c r="M1362" s="104">
        <f t="shared" si="710"/>
        <v>0</v>
      </c>
      <c r="N1362" s="197">
        <f t="shared" si="712"/>
        <v>0</v>
      </c>
    </row>
    <row r="1363" spans="1:14" ht="31.5" outlineLevel="1" x14ac:dyDescent="0.25">
      <c r="A1363" s="485">
        <f t="shared" ref="A1363:E1363" si="729">A886</f>
        <v>0</v>
      </c>
      <c r="B1363" s="421" t="str">
        <f t="shared" si="729"/>
        <v xml:space="preserve">Scheme 2: Upgradation of RF capacitance Hopper level probe into of RF admittance level probe at 4,5,6,7,8 &amp; 9 ESP Hoppers </v>
      </c>
      <c r="C1363" s="188">
        <f t="shared" si="729"/>
        <v>0</v>
      </c>
      <c r="D1363" s="189" t="str">
        <f t="shared" si="729"/>
        <v>-</v>
      </c>
      <c r="E1363" s="38">
        <f t="shared" si="729"/>
        <v>0</v>
      </c>
      <c r="F1363" s="104">
        <f t="shared" si="714"/>
        <v>0</v>
      </c>
      <c r="G1363" s="104">
        <f t="shared" si="682"/>
        <v>0</v>
      </c>
      <c r="H1363" s="104">
        <f t="shared" si="709"/>
        <v>0</v>
      </c>
      <c r="I1363" s="38">
        <f>'F4.2'!W409</f>
        <v>0</v>
      </c>
      <c r="J1363" s="38">
        <f>'F4.2'!AV409</f>
        <v>0</v>
      </c>
      <c r="K1363" s="104"/>
      <c r="L1363" s="104"/>
      <c r="M1363" s="104">
        <f t="shared" si="710"/>
        <v>0</v>
      </c>
      <c r="N1363" s="197">
        <f t="shared" si="712"/>
        <v>0</v>
      </c>
    </row>
    <row r="1364" spans="1:14" ht="47.25" outlineLevel="1" x14ac:dyDescent="0.25">
      <c r="A1364" s="485">
        <f t="shared" ref="A1364:E1364" si="730">A887</f>
        <v>0</v>
      </c>
      <c r="B1364" s="421" t="str">
        <f t="shared" si="730"/>
        <v>Scheme 3: Upgradation of ESP hopper heater monitoring , control and  real time monitoring system at 3X660MW Koradi TPS</v>
      </c>
      <c r="C1364" s="188">
        <f t="shared" si="730"/>
        <v>0</v>
      </c>
      <c r="D1364" s="189" t="str">
        <f t="shared" si="730"/>
        <v>-</v>
      </c>
      <c r="E1364" s="38">
        <f t="shared" si="730"/>
        <v>0</v>
      </c>
      <c r="F1364" s="104">
        <f t="shared" si="714"/>
        <v>0</v>
      </c>
      <c r="G1364" s="104">
        <f t="shared" si="682"/>
        <v>0</v>
      </c>
      <c r="H1364" s="104">
        <f t="shared" si="709"/>
        <v>0</v>
      </c>
      <c r="I1364" s="38">
        <f>'F4.2'!W410</f>
        <v>0</v>
      </c>
      <c r="J1364" s="38">
        <f>'F4.2'!AV410</f>
        <v>0</v>
      </c>
      <c r="K1364" s="104"/>
      <c r="L1364" s="104"/>
      <c r="M1364" s="104">
        <f t="shared" si="710"/>
        <v>0</v>
      </c>
      <c r="N1364" s="197">
        <f t="shared" si="712"/>
        <v>0</v>
      </c>
    </row>
    <row r="1365" spans="1:14" ht="47.25" outlineLevel="1" x14ac:dyDescent="0.25">
      <c r="A1365" s="369">
        <f t="shared" ref="A1365:E1365" si="731">A888</f>
        <v>0</v>
      </c>
      <c r="B1365" s="369" t="str">
        <f t="shared" si="731"/>
        <v xml:space="preserve">Upgradation of various scheme viz ASLD, Furnace tv camera FEGT and acoustic Pyrometer installed at 3x660 MW koradi TPS. </v>
      </c>
      <c r="C1365" s="188">
        <f t="shared" si="731"/>
        <v>0</v>
      </c>
      <c r="D1365" s="189" t="str">
        <f t="shared" si="731"/>
        <v>-</v>
      </c>
      <c r="E1365" s="38">
        <f t="shared" si="731"/>
        <v>0</v>
      </c>
      <c r="F1365" s="104">
        <f t="shared" si="714"/>
        <v>0</v>
      </c>
      <c r="G1365" s="104">
        <f t="shared" si="682"/>
        <v>0</v>
      </c>
      <c r="H1365" s="104">
        <f t="shared" si="709"/>
        <v>0</v>
      </c>
      <c r="I1365" s="38">
        <f>'F4.2'!W411</f>
        <v>0</v>
      </c>
      <c r="J1365" s="38">
        <f>'F4.2'!AV411</f>
        <v>0</v>
      </c>
      <c r="K1365" s="104"/>
      <c r="L1365" s="104"/>
      <c r="M1365" s="104">
        <f t="shared" si="710"/>
        <v>0</v>
      </c>
      <c r="N1365" s="197">
        <f t="shared" si="712"/>
        <v>0</v>
      </c>
    </row>
    <row r="1366" spans="1:14" ht="15.75" outlineLevel="1" x14ac:dyDescent="0.25">
      <c r="A1366" s="485">
        <f t="shared" ref="A1366:E1366" si="732">A889</f>
        <v>0</v>
      </c>
      <c r="B1366" s="421" t="str">
        <f t="shared" si="732"/>
        <v xml:space="preserve">Scheme 1: Upgradation of ASLD system </v>
      </c>
      <c r="C1366" s="188">
        <f t="shared" si="732"/>
        <v>0</v>
      </c>
      <c r="D1366" s="189" t="str">
        <f t="shared" si="732"/>
        <v>-</v>
      </c>
      <c r="E1366" s="38">
        <f t="shared" si="732"/>
        <v>0</v>
      </c>
      <c r="F1366" s="104">
        <f t="shared" si="714"/>
        <v>0</v>
      </c>
      <c r="G1366" s="104">
        <f t="shared" si="682"/>
        <v>0</v>
      </c>
      <c r="H1366" s="104">
        <f t="shared" si="709"/>
        <v>0</v>
      </c>
      <c r="I1366" s="38">
        <f>'F4.2'!W412</f>
        <v>0</v>
      </c>
      <c r="J1366" s="38">
        <f>'F4.2'!AV412</f>
        <v>0</v>
      </c>
      <c r="K1366" s="104"/>
      <c r="L1366" s="104"/>
      <c r="M1366" s="104">
        <f t="shared" si="710"/>
        <v>0</v>
      </c>
      <c r="N1366" s="197">
        <f t="shared" si="712"/>
        <v>0</v>
      </c>
    </row>
    <row r="1367" spans="1:14" ht="15.75" outlineLevel="1" x14ac:dyDescent="0.25">
      <c r="A1367" s="485">
        <f t="shared" ref="A1367:E1367" si="733">A890</f>
        <v>0</v>
      </c>
      <c r="B1367" s="421" t="str">
        <f t="shared" si="733"/>
        <v>Scheme 2: Upgradation of Furnace TV Camera</v>
      </c>
      <c r="C1367" s="188">
        <f t="shared" si="733"/>
        <v>0</v>
      </c>
      <c r="D1367" s="189" t="str">
        <f t="shared" si="733"/>
        <v>-</v>
      </c>
      <c r="E1367" s="38">
        <f t="shared" si="733"/>
        <v>0</v>
      </c>
      <c r="F1367" s="104">
        <f t="shared" si="714"/>
        <v>0</v>
      </c>
      <c r="G1367" s="104">
        <f t="shared" si="682"/>
        <v>0</v>
      </c>
      <c r="H1367" s="104">
        <f t="shared" si="709"/>
        <v>0</v>
      </c>
      <c r="I1367" s="38">
        <f>'F4.2'!W413</f>
        <v>0</v>
      </c>
      <c r="J1367" s="38">
        <f>'F4.2'!AV413</f>
        <v>0</v>
      </c>
      <c r="K1367" s="104"/>
      <c r="L1367" s="104"/>
      <c r="M1367" s="104">
        <f t="shared" si="710"/>
        <v>0</v>
      </c>
      <c r="N1367" s="197">
        <f t="shared" si="712"/>
        <v>0</v>
      </c>
    </row>
    <row r="1368" spans="1:14" ht="15.75" outlineLevel="1" x14ac:dyDescent="0.25">
      <c r="A1368" s="485">
        <f t="shared" ref="A1368:E1368" si="734">A891</f>
        <v>0</v>
      </c>
      <c r="B1368" s="421" t="str">
        <f t="shared" si="734"/>
        <v xml:space="preserve">Scheme 3:Upgradation of FEGT system </v>
      </c>
      <c r="C1368" s="188">
        <f t="shared" si="734"/>
        <v>0</v>
      </c>
      <c r="D1368" s="189" t="str">
        <f t="shared" si="734"/>
        <v>-</v>
      </c>
      <c r="E1368" s="38">
        <f t="shared" si="734"/>
        <v>0</v>
      </c>
      <c r="F1368" s="104">
        <f t="shared" si="714"/>
        <v>0</v>
      </c>
      <c r="G1368" s="104">
        <f t="shared" si="682"/>
        <v>0</v>
      </c>
      <c r="H1368" s="104">
        <f t="shared" si="709"/>
        <v>0</v>
      </c>
      <c r="I1368" s="38">
        <f>'F4.2'!W414</f>
        <v>0</v>
      </c>
      <c r="J1368" s="38">
        <f>'F4.2'!AV414</f>
        <v>0</v>
      </c>
      <c r="K1368" s="104"/>
      <c r="L1368" s="104"/>
      <c r="M1368" s="104">
        <f t="shared" si="710"/>
        <v>0</v>
      </c>
      <c r="N1368" s="197">
        <f t="shared" si="712"/>
        <v>0</v>
      </c>
    </row>
    <row r="1369" spans="1:14" ht="15.75" outlineLevel="1" x14ac:dyDescent="0.25">
      <c r="A1369" s="485">
        <f t="shared" ref="A1369:E1369" si="735">A892</f>
        <v>0</v>
      </c>
      <c r="B1369" s="421" t="str">
        <f t="shared" si="735"/>
        <v xml:space="preserve">Scheme 4:Upgradation of acoustic pyrometer </v>
      </c>
      <c r="C1369" s="188">
        <f t="shared" si="735"/>
        <v>0</v>
      </c>
      <c r="D1369" s="189" t="str">
        <f t="shared" si="735"/>
        <v>-</v>
      </c>
      <c r="E1369" s="38">
        <f t="shared" si="735"/>
        <v>0</v>
      </c>
      <c r="F1369" s="104">
        <f t="shared" si="714"/>
        <v>0</v>
      </c>
      <c r="G1369" s="104">
        <f t="shared" si="682"/>
        <v>0</v>
      </c>
      <c r="H1369" s="104">
        <f t="shared" si="709"/>
        <v>0</v>
      </c>
      <c r="I1369" s="38">
        <f>'F4.2'!W415</f>
        <v>0</v>
      </c>
      <c r="J1369" s="38">
        <f>'F4.2'!AV415</f>
        <v>0</v>
      </c>
      <c r="K1369" s="104"/>
      <c r="L1369" s="104"/>
      <c r="M1369" s="104">
        <f t="shared" si="710"/>
        <v>0</v>
      </c>
      <c r="N1369" s="197">
        <f t="shared" si="712"/>
        <v>0</v>
      </c>
    </row>
    <row r="1370" spans="1:14" ht="31.5" outlineLevel="1" x14ac:dyDescent="0.25">
      <c r="A1370" s="369">
        <f t="shared" ref="A1370:E1370" si="736">A893</f>
        <v>0</v>
      </c>
      <c r="B1370" s="369" t="str">
        <f t="shared" si="736"/>
        <v xml:space="preserve"> Upgradation of various scheme viz instrument Air pipe at ESP Area, wet Ash Evacuation system, HCSD Silo.</v>
      </c>
      <c r="C1370" s="188">
        <f t="shared" si="736"/>
        <v>0</v>
      </c>
      <c r="D1370" s="189" t="str">
        <f t="shared" si="736"/>
        <v>-</v>
      </c>
      <c r="E1370" s="38">
        <f t="shared" si="736"/>
        <v>0</v>
      </c>
      <c r="F1370" s="104">
        <f t="shared" si="714"/>
        <v>0</v>
      </c>
      <c r="G1370" s="104">
        <f t="shared" si="682"/>
        <v>0</v>
      </c>
      <c r="H1370" s="104">
        <f t="shared" si="709"/>
        <v>0</v>
      </c>
      <c r="I1370" s="38">
        <f>'F4.2'!W416</f>
        <v>0</v>
      </c>
      <c r="J1370" s="38">
        <f>'F4.2'!AV416</f>
        <v>0</v>
      </c>
      <c r="K1370" s="104"/>
      <c r="L1370" s="104"/>
      <c r="M1370" s="104">
        <f t="shared" si="710"/>
        <v>0</v>
      </c>
      <c r="N1370" s="197">
        <f t="shared" si="712"/>
        <v>0</v>
      </c>
    </row>
    <row r="1371" spans="1:14" ht="31.5" outlineLevel="1" x14ac:dyDescent="0.25">
      <c r="A1371" s="485">
        <f t="shared" ref="A1371:E1371" si="737">A894</f>
        <v>0</v>
      </c>
      <c r="B1371" s="421" t="str">
        <f t="shared" si="737"/>
        <v xml:space="preserve">Scheme 1: Upgradation of instrument Air pipeline system at ESP of M.S into SS installed at 3x660 MW Koradi TPS. </v>
      </c>
      <c r="C1371" s="188">
        <f t="shared" si="737"/>
        <v>0</v>
      </c>
      <c r="D1371" s="189" t="str">
        <f t="shared" si="737"/>
        <v>-</v>
      </c>
      <c r="E1371" s="38">
        <f t="shared" si="737"/>
        <v>0</v>
      </c>
      <c r="F1371" s="104">
        <f t="shared" si="714"/>
        <v>0</v>
      </c>
      <c r="G1371" s="104">
        <f t="shared" si="682"/>
        <v>0</v>
      </c>
      <c r="H1371" s="104">
        <f t="shared" si="709"/>
        <v>0</v>
      </c>
      <c r="I1371" s="38">
        <f>'F4.2'!W417</f>
        <v>0</v>
      </c>
      <c r="J1371" s="38">
        <f>'F4.2'!AV417</f>
        <v>0</v>
      </c>
      <c r="K1371" s="104"/>
      <c r="L1371" s="104"/>
      <c r="M1371" s="104">
        <f t="shared" si="710"/>
        <v>0</v>
      </c>
      <c r="N1371" s="197">
        <f t="shared" si="712"/>
        <v>0</v>
      </c>
    </row>
    <row r="1372" spans="1:14" ht="31.5" outlineLevel="1" x14ac:dyDescent="0.25">
      <c r="A1372" s="485">
        <f t="shared" ref="A1372:E1372" si="738">A895</f>
        <v>0</v>
      </c>
      <c r="B1372" s="421" t="str">
        <f t="shared" si="738"/>
        <v>Scheme 2: Upgradation of instrument Air pipeline system at wet Ash system of M.S into SS .</v>
      </c>
      <c r="C1372" s="188">
        <f t="shared" si="738"/>
        <v>0</v>
      </c>
      <c r="D1372" s="189" t="str">
        <f t="shared" si="738"/>
        <v>-</v>
      </c>
      <c r="E1372" s="38">
        <f t="shared" si="738"/>
        <v>0</v>
      </c>
      <c r="F1372" s="104">
        <f t="shared" si="714"/>
        <v>0</v>
      </c>
      <c r="G1372" s="104">
        <f t="shared" si="682"/>
        <v>0</v>
      </c>
      <c r="H1372" s="104">
        <f t="shared" si="709"/>
        <v>0</v>
      </c>
      <c r="I1372" s="38">
        <f>'F4.2'!W418</f>
        <v>0</v>
      </c>
      <c r="J1372" s="38">
        <f>'F4.2'!AV418</f>
        <v>0</v>
      </c>
      <c r="K1372" s="104"/>
      <c r="L1372" s="104"/>
      <c r="M1372" s="104">
        <f t="shared" si="710"/>
        <v>0</v>
      </c>
      <c r="N1372" s="197">
        <f t="shared" si="712"/>
        <v>0</v>
      </c>
    </row>
    <row r="1373" spans="1:14" ht="31.5" outlineLevel="1" x14ac:dyDescent="0.25">
      <c r="A1373" s="485">
        <f t="shared" ref="A1373:E1373" si="739">A896</f>
        <v>0</v>
      </c>
      <c r="B1373" s="421" t="str">
        <f t="shared" si="739"/>
        <v>Scheme 3: Upgradation of instrument Air pipeline system at HCSD silo of M.S. into SS.</v>
      </c>
      <c r="C1373" s="188">
        <f t="shared" si="739"/>
        <v>0</v>
      </c>
      <c r="D1373" s="189" t="str">
        <f t="shared" si="739"/>
        <v>-</v>
      </c>
      <c r="E1373" s="38">
        <f t="shared" si="739"/>
        <v>0</v>
      </c>
      <c r="F1373" s="104">
        <f t="shared" si="714"/>
        <v>0</v>
      </c>
      <c r="G1373" s="104">
        <f t="shared" si="682"/>
        <v>0</v>
      </c>
      <c r="H1373" s="104">
        <f t="shared" si="709"/>
        <v>0</v>
      </c>
      <c r="I1373" s="38">
        <f>'F4.2'!W419</f>
        <v>0</v>
      </c>
      <c r="J1373" s="38">
        <f>'F4.2'!AV419</f>
        <v>0</v>
      </c>
      <c r="K1373" s="104"/>
      <c r="L1373" s="104"/>
      <c r="M1373" s="104">
        <f t="shared" si="710"/>
        <v>0</v>
      </c>
      <c r="N1373" s="197">
        <f t="shared" si="712"/>
        <v>0</v>
      </c>
    </row>
    <row r="1374" spans="1:14" ht="31.5" outlineLevel="1" x14ac:dyDescent="0.25">
      <c r="A1374" s="485">
        <f t="shared" ref="A1374:E1374" si="740">A897</f>
        <v>0</v>
      </c>
      <c r="B1374" s="421" t="str">
        <f t="shared" si="740"/>
        <v xml:space="preserve">Scheme 4: Upgradation of instrument Air pipeline system at Remote Silo of M.S into SS. </v>
      </c>
      <c r="C1374" s="188">
        <f t="shared" si="740"/>
        <v>0</v>
      </c>
      <c r="D1374" s="189" t="str">
        <f t="shared" si="740"/>
        <v>-</v>
      </c>
      <c r="E1374" s="38">
        <f t="shared" si="740"/>
        <v>0</v>
      </c>
      <c r="F1374" s="104">
        <f t="shared" si="714"/>
        <v>0</v>
      </c>
      <c r="G1374" s="104">
        <f t="shared" si="682"/>
        <v>0</v>
      </c>
      <c r="H1374" s="104">
        <f t="shared" si="709"/>
        <v>0</v>
      </c>
      <c r="I1374" s="38">
        <f>'F4.2'!W420</f>
        <v>0</v>
      </c>
      <c r="J1374" s="38">
        <f>'F4.2'!AV420</f>
        <v>0</v>
      </c>
      <c r="K1374" s="104"/>
      <c r="L1374" s="104"/>
      <c r="M1374" s="104">
        <f t="shared" si="710"/>
        <v>0</v>
      </c>
      <c r="N1374" s="197">
        <f t="shared" si="712"/>
        <v>0</v>
      </c>
    </row>
    <row r="1375" spans="1:14" ht="47.25" outlineLevel="1" x14ac:dyDescent="0.25">
      <c r="A1375" s="485">
        <f t="shared" ref="A1375:E1375" si="741">A898</f>
        <v>0</v>
      </c>
      <c r="B1375" s="421" t="str">
        <f t="shared" si="741"/>
        <v>Scheme 5: Upgradation of Control &amp; Instrument section  lab with Hydraulic Servo Valve Test, Pneumatic System test and calibration lab set up.</v>
      </c>
      <c r="C1375" s="188">
        <f t="shared" si="741"/>
        <v>0</v>
      </c>
      <c r="D1375" s="189" t="str">
        <f t="shared" si="741"/>
        <v>-</v>
      </c>
      <c r="E1375" s="38">
        <f t="shared" si="741"/>
        <v>0</v>
      </c>
      <c r="F1375" s="104">
        <f t="shared" si="714"/>
        <v>0</v>
      </c>
      <c r="G1375" s="104">
        <f t="shared" si="682"/>
        <v>0</v>
      </c>
      <c r="H1375" s="104">
        <f t="shared" si="709"/>
        <v>0</v>
      </c>
      <c r="I1375" s="38">
        <f>'F4.2'!W421</f>
        <v>0</v>
      </c>
      <c r="J1375" s="38">
        <f>'F4.2'!AV421</f>
        <v>0</v>
      </c>
      <c r="K1375" s="104"/>
      <c r="L1375" s="104"/>
      <c r="M1375" s="104">
        <f t="shared" si="710"/>
        <v>0</v>
      </c>
      <c r="N1375" s="197">
        <f t="shared" si="712"/>
        <v>0</v>
      </c>
    </row>
    <row r="1376" spans="1:14" ht="31.5" outlineLevel="1" x14ac:dyDescent="0.25">
      <c r="A1376" s="369">
        <f t="shared" ref="A1376:E1376" si="742">A899</f>
        <v>0</v>
      </c>
      <c r="B1376" s="369" t="str">
        <f t="shared" si="742"/>
        <v>Upgradation of Flame scanner for flexible operation of 3X660MW Koradi TPS.</v>
      </c>
      <c r="C1376" s="188">
        <f t="shared" si="742"/>
        <v>0</v>
      </c>
      <c r="D1376" s="189" t="str">
        <f t="shared" si="742"/>
        <v>-</v>
      </c>
      <c r="E1376" s="38">
        <f t="shared" si="742"/>
        <v>0</v>
      </c>
      <c r="F1376" s="104">
        <f t="shared" si="714"/>
        <v>0</v>
      </c>
      <c r="G1376" s="104">
        <f t="shared" si="682"/>
        <v>0</v>
      </c>
      <c r="H1376" s="104">
        <f t="shared" si="709"/>
        <v>0</v>
      </c>
      <c r="I1376" s="38">
        <f>'F4.2'!W422</f>
        <v>0</v>
      </c>
      <c r="J1376" s="38">
        <f>'F4.2'!AV422</f>
        <v>0</v>
      </c>
      <c r="K1376" s="104"/>
      <c r="L1376" s="104"/>
      <c r="M1376" s="104">
        <f t="shared" si="710"/>
        <v>0</v>
      </c>
      <c r="N1376" s="197">
        <f t="shared" si="712"/>
        <v>0</v>
      </c>
    </row>
    <row r="1377" spans="1:14" ht="31.5" outlineLevel="1" x14ac:dyDescent="0.25">
      <c r="A1377" s="485">
        <f t="shared" ref="A1377:E1377" si="743">A900</f>
        <v>0</v>
      </c>
      <c r="B1377" s="421" t="str">
        <f t="shared" si="743"/>
        <v>Scheme 1: Upgradation of Flame scanner for flexible operation of 3X660MW Koradi TPS.</v>
      </c>
      <c r="C1377" s="188">
        <f t="shared" si="743"/>
        <v>0</v>
      </c>
      <c r="D1377" s="189" t="str">
        <f t="shared" si="743"/>
        <v>-</v>
      </c>
      <c r="E1377" s="38">
        <f t="shared" si="743"/>
        <v>0</v>
      </c>
      <c r="F1377" s="104">
        <f t="shared" si="714"/>
        <v>0</v>
      </c>
      <c r="G1377" s="104">
        <f t="shared" si="682"/>
        <v>0</v>
      </c>
      <c r="H1377" s="104">
        <f t="shared" si="709"/>
        <v>0</v>
      </c>
      <c r="I1377" s="38">
        <f>'F4.2'!W423</f>
        <v>0</v>
      </c>
      <c r="J1377" s="38">
        <f>'F4.2'!AV423</f>
        <v>0</v>
      </c>
      <c r="K1377" s="104"/>
      <c r="L1377" s="104"/>
      <c r="M1377" s="104">
        <f t="shared" si="710"/>
        <v>0</v>
      </c>
      <c r="N1377" s="197">
        <f t="shared" si="712"/>
        <v>0</v>
      </c>
    </row>
    <row r="1378" spans="1:14" ht="31.5" outlineLevel="1" x14ac:dyDescent="0.25">
      <c r="A1378" s="485">
        <f t="shared" ref="A1378:E1378" si="744">A901</f>
        <v>0</v>
      </c>
      <c r="B1378" s="561" t="str">
        <f t="shared" si="744"/>
        <v>Replacement of DRC Pipes, Bends &amp; Fittings in phase manner to improve the dry ash conveying &amp; its disposal (2 years)</v>
      </c>
      <c r="C1378" s="188">
        <f t="shared" si="744"/>
        <v>0</v>
      </c>
      <c r="D1378" s="189" t="str">
        <f t="shared" si="744"/>
        <v>-</v>
      </c>
      <c r="E1378" s="38">
        <f t="shared" si="744"/>
        <v>0</v>
      </c>
      <c r="F1378" s="104">
        <f t="shared" si="714"/>
        <v>0</v>
      </c>
      <c r="G1378" s="104">
        <f t="shared" si="682"/>
        <v>0</v>
      </c>
      <c r="H1378" s="104">
        <f t="shared" si="709"/>
        <v>0</v>
      </c>
      <c r="I1378" s="38">
        <f>'F4.2'!W424</f>
        <v>0</v>
      </c>
      <c r="J1378" s="38">
        <f>'F4.2'!AV424</f>
        <v>0</v>
      </c>
      <c r="K1378" s="104"/>
      <c r="L1378" s="104"/>
      <c r="M1378" s="104">
        <f t="shared" si="710"/>
        <v>0</v>
      </c>
      <c r="N1378" s="197">
        <f t="shared" si="712"/>
        <v>0</v>
      </c>
    </row>
    <row r="1379" spans="1:14" ht="78.75" outlineLevel="1" x14ac:dyDescent="0.25">
      <c r="A1379" s="485">
        <f t="shared" ref="A1379:E1379" si="745">A902</f>
        <v>0</v>
      </c>
      <c r="B1379" s="562" t="str">
        <f t="shared" si="745"/>
        <v>Replacement of DRC Pipes, Bends &amp; Fittings in phase manner to improve the dry ash conveying &amp; its disposal (2 years) (Rs.30 Cr.)
(Bottom ash/Coarse ash evacuation &amp; Ash Slurry Disposal Pipelines, Dry ash conveying system)</v>
      </c>
      <c r="C1379" s="188">
        <f t="shared" si="745"/>
        <v>0</v>
      </c>
      <c r="D1379" s="189" t="str">
        <f t="shared" si="745"/>
        <v>-</v>
      </c>
      <c r="E1379" s="38">
        <f t="shared" si="745"/>
        <v>0</v>
      </c>
      <c r="F1379" s="104">
        <f t="shared" si="714"/>
        <v>0</v>
      </c>
      <c r="G1379" s="104">
        <f t="shared" si="682"/>
        <v>0</v>
      </c>
      <c r="H1379" s="104">
        <f t="shared" si="709"/>
        <v>0</v>
      </c>
      <c r="I1379" s="38">
        <f>'F4.2'!W425</f>
        <v>0</v>
      </c>
      <c r="J1379" s="38">
        <f>'F4.2'!AV425</f>
        <v>0</v>
      </c>
      <c r="K1379" s="104"/>
      <c r="L1379" s="104"/>
      <c r="M1379" s="104">
        <f t="shared" si="710"/>
        <v>0</v>
      </c>
      <c r="N1379" s="197">
        <f t="shared" si="712"/>
        <v>0</v>
      </c>
    </row>
    <row r="1380" spans="1:14" ht="31.5" outlineLevel="1" x14ac:dyDescent="0.25">
      <c r="A1380" s="485">
        <f t="shared" ref="A1380:E1380" si="746">A903</f>
        <v>0</v>
      </c>
      <c r="B1380" s="561" t="str">
        <f t="shared" si="746"/>
        <v>Augmentation of Coarse Ash disposal system at U10 at KTPS, Koradi</v>
      </c>
      <c r="C1380" s="188">
        <f t="shared" si="746"/>
        <v>0</v>
      </c>
      <c r="D1380" s="189" t="str">
        <f t="shared" si="746"/>
        <v>-</v>
      </c>
      <c r="E1380" s="38">
        <f t="shared" si="746"/>
        <v>0</v>
      </c>
      <c r="F1380" s="104">
        <f t="shared" si="714"/>
        <v>0</v>
      </c>
      <c r="G1380" s="104">
        <f t="shared" si="682"/>
        <v>0</v>
      </c>
      <c r="H1380" s="104">
        <f t="shared" si="709"/>
        <v>0</v>
      </c>
      <c r="I1380" s="38">
        <f>'F4.2'!W426</f>
        <v>0</v>
      </c>
      <c r="J1380" s="38">
        <f>'F4.2'!AV426</f>
        <v>0</v>
      </c>
      <c r="K1380" s="104"/>
      <c r="L1380" s="104"/>
      <c r="M1380" s="104">
        <f t="shared" si="710"/>
        <v>0</v>
      </c>
      <c r="N1380" s="197">
        <f t="shared" si="712"/>
        <v>0</v>
      </c>
    </row>
    <row r="1381" spans="1:14" ht="31.5" outlineLevel="1" x14ac:dyDescent="0.25">
      <c r="A1381" s="485">
        <f t="shared" ref="A1381:E1381" si="747">A904</f>
        <v>0</v>
      </c>
      <c r="B1381" s="562" t="str">
        <f t="shared" si="747"/>
        <v>WORK OF INSTALLATION &amp; COMMISSIONING OF ASH DISPOSAL SYSTEM AT UNIT#10</v>
      </c>
      <c r="C1381" s="188">
        <f t="shared" si="747"/>
        <v>0</v>
      </c>
      <c r="D1381" s="189" t="str">
        <f t="shared" si="747"/>
        <v>-</v>
      </c>
      <c r="E1381" s="38">
        <f t="shared" si="747"/>
        <v>0</v>
      </c>
      <c r="F1381" s="104">
        <f t="shared" si="714"/>
        <v>0</v>
      </c>
      <c r="G1381" s="104">
        <f t="shared" si="682"/>
        <v>0</v>
      </c>
      <c r="H1381" s="104">
        <f t="shared" si="709"/>
        <v>0</v>
      </c>
      <c r="I1381" s="38">
        <f>'F4.2'!W427</f>
        <v>0</v>
      </c>
      <c r="J1381" s="38">
        <f>'F4.2'!AV427</f>
        <v>0</v>
      </c>
      <c r="K1381" s="104"/>
      <c r="L1381" s="104"/>
      <c r="M1381" s="104">
        <f t="shared" si="710"/>
        <v>0</v>
      </c>
      <c r="N1381" s="197">
        <f t="shared" si="712"/>
        <v>0</v>
      </c>
    </row>
    <row r="1382" spans="1:14" ht="15.75" outlineLevel="1" x14ac:dyDescent="0.25">
      <c r="A1382" s="485">
        <f t="shared" ref="A1382:E1382" si="748">A905</f>
        <v>0</v>
      </c>
      <c r="B1382" s="369" t="str">
        <f t="shared" si="748"/>
        <v>IDC</v>
      </c>
      <c r="C1382" s="188">
        <f t="shared" si="748"/>
        <v>0</v>
      </c>
      <c r="D1382" s="189" t="str">
        <f t="shared" si="748"/>
        <v>-</v>
      </c>
      <c r="E1382" s="38">
        <f t="shared" si="748"/>
        <v>0</v>
      </c>
      <c r="F1382" s="104">
        <f t="shared" si="714"/>
        <v>0</v>
      </c>
      <c r="G1382" s="104">
        <f t="shared" si="682"/>
        <v>0</v>
      </c>
      <c r="H1382" s="104">
        <f t="shared" si="709"/>
        <v>0</v>
      </c>
      <c r="I1382" s="38">
        <f>'F4.2'!W428</f>
        <v>0</v>
      </c>
      <c r="J1382" s="38">
        <f>'F4.2'!AV428</f>
        <v>0</v>
      </c>
      <c r="K1382" s="104"/>
      <c r="L1382" s="104"/>
      <c r="M1382" s="104">
        <f t="shared" si="710"/>
        <v>0</v>
      </c>
      <c r="N1382" s="197">
        <f t="shared" si="712"/>
        <v>0</v>
      </c>
    </row>
    <row r="1383" spans="1:14" ht="31.5" outlineLevel="1" x14ac:dyDescent="0.25">
      <c r="A1383" s="485">
        <f t="shared" ref="A1383:E1383" si="749">A906</f>
        <v>0</v>
      </c>
      <c r="B1383" s="369" t="str">
        <f t="shared" si="749"/>
        <v>DPR for Railway Track Siding  Performance Improvement Schemes at 3x660MW KTPS ,Koradi.</v>
      </c>
      <c r="C1383" s="188">
        <f t="shared" si="749"/>
        <v>0</v>
      </c>
      <c r="D1383" s="189" t="str">
        <f t="shared" si="749"/>
        <v>-</v>
      </c>
      <c r="E1383" s="38">
        <f t="shared" si="749"/>
        <v>0</v>
      </c>
      <c r="F1383" s="104">
        <f t="shared" si="714"/>
        <v>0</v>
      </c>
      <c r="G1383" s="104">
        <f t="shared" si="682"/>
        <v>0</v>
      </c>
      <c r="H1383" s="104">
        <f t="shared" si="709"/>
        <v>0</v>
      </c>
      <c r="I1383" s="38">
        <f>'F4.2'!W429</f>
        <v>0</v>
      </c>
      <c r="J1383" s="38">
        <f>'F4.2'!AV429</f>
        <v>0</v>
      </c>
      <c r="K1383" s="104"/>
      <c r="L1383" s="104"/>
      <c r="M1383" s="104">
        <f t="shared" si="710"/>
        <v>0</v>
      </c>
      <c r="N1383" s="197">
        <f t="shared" si="712"/>
        <v>0</v>
      </c>
    </row>
    <row r="1384" spans="1:14" ht="189" outlineLevel="1" x14ac:dyDescent="0.25">
      <c r="A1384" s="485">
        <f t="shared" ref="A1384:E1384" si="750">A907</f>
        <v>0</v>
      </c>
      <c r="B1384" s="565" t="str">
        <f t="shared" si="750"/>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1384" s="188">
        <f t="shared" si="750"/>
        <v>0</v>
      </c>
      <c r="D1384" s="189" t="str">
        <f t="shared" si="750"/>
        <v>-</v>
      </c>
      <c r="E1384" s="38">
        <f t="shared" si="750"/>
        <v>0</v>
      </c>
      <c r="F1384" s="104">
        <f t="shared" si="714"/>
        <v>0</v>
      </c>
      <c r="G1384" s="104">
        <f t="shared" ref="G1384:G1400" si="751">G907+M907</f>
        <v>0</v>
      </c>
      <c r="H1384" s="104">
        <f t="shared" si="709"/>
        <v>0</v>
      </c>
      <c r="I1384" s="38">
        <f>'F4.2'!W430</f>
        <v>0</v>
      </c>
      <c r="J1384" s="38">
        <f>'F4.2'!AV430</f>
        <v>0</v>
      </c>
      <c r="K1384" s="104"/>
      <c r="L1384" s="104"/>
      <c r="M1384" s="104">
        <f t="shared" si="710"/>
        <v>0</v>
      </c>
      <c r="N1384" s="197">
        <f t="shared" si="712"/>
        <v>0</v>
      </c>
    </row>
    <row r="1385" spans="1:14" ht="236.25" outlineLevel="1" x14ac:dyDescent="0.25">
      <c r="A1385" s="485">
        <f t="shared" ref="A1385:E1385" si="752">A908</f>
        <v>0</v>
      </c>
      <c r="B1385" s="565" t="str">
        <f t="shared" si="752"/>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1385" s="188">
        <f t="shared" si="752"/>
        <v>0</v>
      </c>
      <c r="D1385" s="189" t="str">
        <f t="shared" si="752"/>
        <v>-</v>
      </c>
      <c r="E1385" s="38">
        <f t="shared" si="752"/>
        <v>0</v>
      </c>
      <c r="F1385" s="104">
        <f t="shared" si="714"/>
        <v>0</v>
      </c>
      <c r="G1385" s="104">
        <f t="shared" si="751"/>
        <v>0</v>
      </c>
      <c r="H1385" s="104">
        <f t="shared" si="709"/>
        <v>0</v>
      </c>
      <c r="I1385" s="38">
        <f>'F4.2'!W431</f>
        <v>0</v>
      </c>
      <c r="J1385" s="38">
        <f>'F4.2'!AV431</f>
        <v>0</v>
      </c>
      <c r="K1385" s="104"/>
      <c r="L1385" s="104"/>
      <c r="M1385" s="104">
        <f t="shared" si="710"/>
        <v>0</v>
      </c>
      <c r="N1385" s="197">
        <f t="shared" si="712"/>
        <v>0</v>
      </c>
    </row>
    <row r="1386" spans="1:14" ht="173.25" outlineLevel="1" x14ac:dyDescent="0.25">
      <c r="A1386" s="485">
        <f t="shared" ref="A1386:E1386" si="753">A909</f>
        <v>0</v>
      </c>
      <c r="B1386" s="565" t="str">
        <f t="shared" si="753"/>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1386" s="188">
        <f t="shared" si="753"/>
        <v>0</v>
      </c>
      <c r="D1386" s="189" t="str">
        <f t="shared" si="753"/>
        <v>-</v>
      </c>
      <c r="E1386" s="38">
        <f t="shared" si="753"/>
        <v>0</v>
      </c>
      <c r="F1386" s="104">
        <f t="shared" si="714"/>
        <v>0</v>
      </c>
      <c r="G1386" s="104">
        <f t="shared" si="751"/>
        <v>0</v>
      </c>
      <c r="H1386" s="104">
        <f t="shared" si="709"/>
        <v>0</v>
      </c>
      <c r="I1386" s="38">
        <f>'F4.2'!W432</f>
        <v>0</v>
      </c>
      <c r="J1386" s="38">
        <f>'F4.2'!AV432</f>
        <v>0</v>
      </c>
      <c r="K1386" s="104"/>
      <c r="L1386" s="104"/>
      <c r="M1386" s="104">
        <f t="shared" si="710"/>
        <v>0</v>
      </c>
      <c r="N1386" s="197">
        <f t="shared" si="712"/>
        <v>0</v>
      </c>
    </row>
    <row r="1387" spans="1:14" ht="346.5" outlineLevel="1" x14ac:dyDescent="0.25">
      <c r="A1387" s="485">
        <f t="shared" ref="A1387:E1387" si="754">A910</f>
        <v>0</v>
      </c>
      <c r="B1387" s="565" t="str">
        <f t="shared" si="754"/>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1387" s="188">
        <f t="shared" si="754"/>
        <v>0</v>
      </c>
      <c r="D1387" s="189" t="str">
        <f t="shared" si="754"/>
        <v>-</v>
      </c>
      <c r="E1387" s="38">
        <f t="shared" si="754"/>
        <v>0</v>
      </c>
      <c r="F1387" s="104">
        <f t="shared" si="714"/>
        <v>0</v>
      </c>
      <c r="G1387" s="104">
        <f t="shared" si="751"/>
        <v>0</v>
      </c>
      <c r="H1387" s="104">
        <f t="shared" si="709"/>
        <v>0</v>
      </c>
      <c r="I1387" s="38">
        <f>'F4.2'!W433</f>
        <v>0</v>
      </c>
      <c r="J1387" s="38">
        <f>'F4.2'!AV433</f>
        <v>0</v>
      </c>
      <c r="K1387" s="104"/>
      <c r="L1387" s="104"/>
      <c r="M1387" s="104">
        <f t="shared" si="710"/>
        <v>0</v>
      </c>
      <c r="N1387" s="197">
        <f t="shared" si="712"/>
        <v>0</v>
      </c>
    </row>
    <row r="1388" spans="1:14" ht="346.5" outlineLevel="1" x14ac:dyDescent="0.25">
      <c r="A1388" s="485">
        <f t="shared" ref="A1388:E1388" si="755">A911</f>
        <v>0</v>
      </c>
      <c r="B1388" s="565" t="str">
        <f t="shared" si="755"/>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1388" s="188">
        <f t="shared" si="755"/>
        <v>0</v>
      </c>
      <c r="D1388" s="189" t="str">
        <f t="shared" si="755"/>
        <v>-</v>
      </c>
      <c r="E1388" s="38">
        <f t="shared" si="755"/>
        <v>0</v>
      </c>
      <c r="F1388" s="104">
        <f t="shared" si="714"/>
        <v>0</v>
      </c>
      <c r="G1388" s="104">
        <f t="shared" si="751"/>
        <v>0</v>
      </c>
      <c r="H1388" s="104">
        <f t="shared" si="709"/>
        <v>0</v>
      </c>
      <c r="I1388" s="38">
        <f>'F4.2'!W434</f>
        <v>0</v>
      </c>
      <c r="J1388" s="38">
        <f>'F4.2'!AV434</f>
        <v>0</v>
      </c>
      <c r="K1388" s="104"/>
      <c r="L1388" s="104"/>
      <c r="M1388" s="104">
        <f t="shared" si="710"/>
        <v>0</v>
      </c>
      <c r="N1388" s="197">
        <f t="shared" si="712"/>
        <v>0</v>
      </c>
    </row>
    <row r="1389" spans="1:14" ht="204.75" outlineLevel="1" x14ac:dyDescent="0.25">
      <c r="A1389" s="485">
        <f t="shared" ref="A1389:E1389" si="756">A912</f>
        <v>0</v>
      </c>
      <c r="B1389" s="565" t="str">
        <f t="shared" si="756"/>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1389" s="188">
        <f t="shared" si="756"/>
        <v>0</v>
      </c>
      <c r="D1389" s="189" t="str">
        <f t="shared" si="756"/>
        <v>-</v>
      </c>
      <c r="E1389" s="38">
        <f t="shared" si="756"/>
        <v>0</v>
      </c>
      <c r="F1389" s="104">
        <f t="shared" si="714"/>
        <v>0</v>
      </c>
      <c r="G1389" s="104">
        <f t="shared" si="751"/>
        <v>0</v>
      </c>
      <c r="H1389" s="104">
        <f t="shared" si="709"/>
        <v>0</v>
      </c>
      <c r="I1389" s="38">
        <f>'F4.2'!W435</f>
        <v>0</v>
      </c>
      <c r="J1389" s="38">
        <f>'F4.2'!AV435</f>
        <v>0</v>
      </c>
      <c r="K1389" s="104"/>
      <c r="L1389" s="104"/>
      <c r="M1389" s="104">
        <f t="shared" si="710"/>
        <v>0</v>
      </c>
      <c r="N1389" s="197">
        <f t="shared" si="712"/>
        <v>0</v>
      </c>
    </row>
    <row r="1390" spans="1:14" ht="204.75" outlineLevel="1" x14ac:dyDescent="0.25">
      <c r="A1390" s="485">
        <f t="shared" ref="A1390:E1390" si="757">A913</f>
        <v>0</v>
      </c>
      <c r="B1390" s="565" t="str">
        <f t="shared" si="757"/>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1390" s="188">
        <f t="shared" si="757"/>
        <v>0</v>
      </c>
      <c r="D1390" s="189" t="str">
        <f t="shared" si="757"/>
        <v>-</v>
      </c>
      <c r="E1390" s="38">
        <f t="shared" si="757"/>
        <v>0</v>
      </c>
      <c r="F1390" s="104">
        <f t="shared" si="714"/>
        <v>0</v>
      </c>
      <c r="G1390" s="104">
        <f t="shared" si="751"/>
        <v>0</v>
      </c>
      <c r="H1390" s="104">
        <f t="shared" si="709"/>
        <v>0</v>
      </c>
      <c r="I1390" s="38">
        <f>'F4.2'!W436</f>
        <v>0</v>
      </c>
      <c r="J1390" s="38">
        <f>'F4.2'!AV436</f>
        <v>0</v>
      </c>
      <c r="K1390" s="104"/>
      <c r="L1390" s="104"/>
      <c r="M1390" s="104">
        <f t="shared" si="710"/>
        <v>0</v>
      </c>
      <c r="N1390" s="197">
        <f t="shared" si="712"/>
        <v>0</v>
      </c>
    </row>
    <row r="1391" spans="1:14" ht="252" outlineLevel="1" x14ac:dyDescent="0.25">
      <c r="A1391" s="485">
        <f t="shared" ref="A1391:E1391" si="758">A914</f>
        <v>0</v>
      </c>
      <c r="B1391" s="565" t="str">
        <f t="shared" si="758"/>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1391" s="188">
        <f t="shared" si="758"/>
        <v>0</v>
      </c>
      <c r="D1391" s="189" t="str">
        <f t="shared" si="758"/>
        <v>-</v>
      </c>
      <c r="E1391" s="38">
        <f t="shared" si="758"/>
        <v>0</v>
      </c>
      <c r="F1391" s="104">
        <f t="shared" si="714"/>
        <v>0</v>
      </c>
      <c r="G1391" s="104">
        <f t="shared" si="751"/>
        <v>0</v>
      </c>
      <c r="H1391" s="104">
        <f t="shared" si="709"/>
        <v>0</v>
      </c>
      <c r="I1391" s="38">
        <f>'F4.2'!W437</f>
        <v>0</v>
      </c>
      <c r="J1391" s="38">
        <f>'F4.2'!AV437</f>
        <v>0</v>
      </c>
      <c r="K1391" s="104"/>
      <c r="L1391" s="104"/>
      <c r="M1391" s="104">
        <f t="shared" si="710"/>
        <v>0</v>
      </c>
      <c r="N1391" s="197">
        <f t="shared" si="712"/>
        <v>0</v>
      </c>
    </row>
    <row r="1392" spans="1:14" ht="252" outlineLevel="1" x14ac:dyDescent="0.25">
      <c r="A1392" s="485">
        <f t="shared" ref="A1392:E1392" si="759">A915</f>
        <v>0</v>
      </c>
      <c r="B1392" s="565" t="str">
        <f t="shared" si="759"/>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1392" s="188">
        <f t="shared" si="759"/>
        <v>0</v>
      </c>
      <c r="D1392" s="189" t="str">
        <f t="shared" si="759"/>
        <v>-</v>
      </c>
      <c r="E1392" s="38">
        <f t="shared" si="759"/>
        <v>0</v>
      </c>
      <c r="F1392" s="104">
        <f t="shared" si="714"/>
        <v>0</v>
      </c>
      <c r="G1392" s="104">
        <f t="shared" si="751"/>
        <v>0</v>
      </c>
      <c r="H1392" s="104">
        <f t="shared" si="709"/>
        <v>0</v>
      </c>
      <c r="I1392" s="38">
        <f>'F4.2'!W438</f>
        <v>0</v>
      </c>
      <c r="J1392" s="38">
        <f>'F4.2'!AV438</f>
        <v>0</v>
      </c>
      <c r="K1392" s="104"/>
      <c r="L1392" s="104"/>
      <c r="M1392" s="104">
        <f t="shared" si="710"/>
        <v>0</v>
      </c>
      <c r="N1392" s="197">
        <f t="shared" si="712"/>
        <v>0</v>
      </c>
    </row>
    <row r="1393" spans="1:14" ht="236.25" outlineLevel="1" x14ac:dyDescent="0.25">
      <c r="A1393" s="485">
        <f t="shared" ref="A1393:E1393" si="760">A916</f>
        <v>0</v>
      </c>
      <c r="B1393" s="565" t="str">
        <f t="shared" si="760"/>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1393" s="188">
        <f t="shared" si="760"/>
        <v>0</v>
      </c>
      <c r="D1393" s="189" t="str">
        <f t="shared" si="760"/>
        <v>-</v>
      </c>
      <c r="E1393" s="38">
        <f t="shared" si="760"/>
        <v>0</v>
      </c>
      <c r="F1393" s="104">
        <f t="shared" si="714"/>
        <v>0</v>
      </c>
      <c r="G1393" s="104">
        <f t="shared" si="751"/>
        <v>0</v>
      </c>
      <c r="H1393" s="104">
        <f t="shared" si="709"/>
        <v>0</v>
      </c>
      <c r="I1393" s="38">
        <f>'F4.2'!W439</f>
        <v>0</v>
      </c>
      <c r="J1393" s="38">
        <f>'F4.2'!AV439</f>
        <v>0</v>
      </c>
      <c r="K1393" s="104"/>
      <c r="L1393" s="104"/>
      <c r="M1393" s="104">
        <f t="shared" si="710"/>
        <v>0</v>
      </c>
      <c r="N1393" s="197">
        <f t="shared" si="712"/>
        <v>0</v>
      </c>
    </row>
    <row r="1394" spans="1:14" ht="189" outlineLevel="1" x14ac:dyDescent="0.25">
      <c r="A1394" s="501">
        <f t="shared" ref="A1394:E1394" si="761">A917</f>
        <v>0</v>
      </c>
      <c r="B1394" s="566" t="str">
        <f t="shared" si="761"/>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1394" s="188">
        <f t="shared" si="761"/>
        <v>0</v>
      </c>
      <c r="D1394" s="189" t="str">
        <f t="shared" si="761"/>
        <v>-</v>
      </c>
      <c r="E1394" s="38">
        <f t="shared" si="761"/>
        <v>0</v>
      </c>
      <c r="F1394" s="104">
        <f t="shared" si="714"/>
        <v>0</v>
      </c>
      <c r="G1394" s="104">
        <f t="shared" si="751"/>
        <v>0</v>
      </c>
      <c r="H1394" s="104">
        <f t="shared" si="709"/>
        <v>0</v>
      </c>
      <c r="I1394" s="38">
        <f>'F4.2'!W440</f>
        <v>0</v>
      </c>
      <c r="J1394" s="38">
        <f>'F4.2'!AV440</f>
        <v>0</v>
      </c>
      <c r="K1394" s="104"/>
      <c r="L1394" s="104"/>
      <c r="M1394" s="104">
        <f t="shared" si="710"/>
        <v>0</v>
      </c>
      <c r="N1394" s="197">
        <f t="shared" si="712"/>
        <v>0</v>
      </c>
    </row>
    <row r="1395" spans="1:14" ht="47.25" outlineLevel="1" x14ac:dyDescent="0.25">
      <c r="A1395" s="369">
        <f t="shared" ref="A1395:E1395" si="762">A918</f>
        <v>0</v>
      </c>
      <c r="B1395" s="369" t="str">
        <f t="shared" si="762"/>
        <v xml:space="preserve">DPR for Provision of cover shed for stack yard -2  at 3x660MW KTPS ,Koradi.
</v>
      </c>
      <c r="C1395" s="188">
        <f t="shared" si="762"/>
        <v>0</v>
      </c>
      <c r="D1395" s="189" t="str">
        <f t="shared" si="762"/>
        <v>-</v>
      </c>
      <c r="E1395" s="38">
        <f t="shared" si="762"/>
        <v>0</v>
      </c>
      <c r="F1395" s="104">
        <f t="shared" si="714"/>
        <v>0</v>
      </c>
      <c r="G1395" s="104">
        <f t="shared" si="751"/>
        <v>0</v>
      </c>
      <c r="H1395" s="104">
        <f t="shared" si="709"/>
        <v>0</v>
      </c>
      <c r="I1395" s="38">
        <f>'F4.2'!W441</f>
        <v>0</v>
      </c>
      <c r="J1395" s="38">
        <f>'F4.2'!AV441</f>
        <v>0</v>
      </c>
      <c r="K1395" s="104"/>
      <c r="L1395" s="104"/>
      <c r="M1395" s="104">
        <f t="shared" si="710"/>
        <v>0</v>
      </c>
      <c r="N1395" s="197">
        <f t="shared" si="712"/>
        <v>0</v>
      </c>
    </row>
    <row r="1396" spans="1:14" ht="31.5" outlineLevel="1" x14ac:dyDescent="0.25">
      <c r="A1396" s="485">
        <f t="shared" ref="A1396:E1396" si="763">A919</f>
        <v>0</v>
      </c>
      <c r="B1396" s="579" t="str">
        <f t="shared" si="763"/>
        <v>Scheme No. 1 : Provision of cover shed for stack yard -2  at 3x660MW KTPS ,Koradi.</v>
      </c>
      <c r="C1396" s="188">
        <f t="shared" si="763"/>
        <v>0</v>
      </c>
      <c r="D1396" s="189" t="str">
        <f t="shared" si="763"/>
        <v>-</v>
      </c>
      <c r="E1396" s="38">
        <f t="shared" si="763"/>
        <v>0</v>
      </c>
      <c r="F1396" s="104">
        <f t="shared" si="714"/>
        <v>0</v>
      </c>
      <c r="G1396" s="104">
        <f t="shared" si="751"/>
        <v>0</v>
      </c>
      <c r="H1396" s="104">
        <f t="shared" si="709"/>
        <v>0</v>
      </c>
      <c r="I1396" s="38">
        <f>'F4.2'!W442</f>
        <v>0</v>
      </c>
      <c r="J1396" s="38">
        <f>'F4.2'!AV442</f>
        <v>0</v>
      </c>
      <c r="K1396" s="104"/>
      <c r="L1396" s="104"/>
      <c r="M1396" s="104">
        <f t="shared" si="710"/>
        <v>0</v>
      </c>
      <c r="N1396" s="197">
        <f t="shared" si="712"/>
        <v>0</v>
      </c>
    </row>
    <row r="1397" spans="1:14" ht="47.25" outlineLevel="1" x14ac:dyDescent="0.25">
      <c r="A1397" s="369">
        <f t="shared" ref="A1397:E1397" si="764">A920</f>
        <v>0</v>
      </c>
      <c r="B1397" s="369" t="str">
        <f t="shared" si="764"/>
        <v xml:space="preserve">DPR for Procurement of Pipe Conveyor Drive System Internals   at 3x660MW KTPS ,Koradi.
</v>
      </c>
      <c r="C1397" s="188">
        <f t="shared" si="764"/>
        <v>0</v>
      </c>
      <c r="D1397" s="189" t="str">
        <f t="shared" si="764"/>
        <v>-</v>
      </c>
      <c r="E1397" s="38">
        <f t="shared" si="764"/>
        <v>0</v>
      </c>
      <c r="F1397" s="104">
        <f t="shared" si="714"/>
        <v>0</v>
      </c>
      <c r="G1397" s="104">
        <f t="shared" si="751"/>
        <v>0</v>
      </c>
      <c r="H1397" s="104">
        <f t="shared" si="709"/>
        <v>0</v>
      </c>
      <c r="I1397" s="38">
        <f>'F4.2'!W443</f>
        <v>0</v>
      </c>
      <c r="J1397" s="38">
        <f>'F4.2'!AV443</f>
        <v>0</v>
      </c>
      <c r="K1397" s="104"/>
      <c r="L1397" s="104"/>
      <c r="M1397" s="104">
        <f t="shared" si="710"/>
        <v>0</v>
      </c>
      <c r="N1397" s="197">
        <f t="shared" si="712"/>
        <v>0</v>
      </c>
    </row>
    <row r="1398" spans="1:14" ht="31.5" outlineLevel="1" x14ac:dyDescent="0.25">
      <c r="A1398" s="485">
        <f t="shared" ref="A1398:E1398" si="765">A921</f>
        <v>0</v>
      </c>
      <c r="B1398" s="579" t="str">
        <f t="shared" si="765"/>
        <v>Scheme No. 1 : Procurement of Pipe Conveyor Drive System Internals   at 3x660MW KTPS ,Koradi.</v>
      </c>
      <c r="C1398" s="188">
        <f t="shared" si="765"/>
        <v>0</v>
      </c>
      <c r="D1398" s="189" t="str">
        <f t="shared" si="765"/>
        <v>-</v>
      </c>
      <c r="E1398" s="38">
        <f t="shared" si="765"/>
        <v>0</v>
      </c>
      <c r="F1398" s="104">
        <f t="shared" si="714"/>
        <v>0</v>
      </c>
      <c r="G1398" s="104">
        <f t="shared" si="751"/>
        <v>0</v>
      </c>
      <c r="H1398" s="104">
        <f t="shared" si="709"/>
        <v>0</v>
      </c>
      <c r="I1398" s="38">
        <f>'F4.2'!W444</f>
        <v>0</v>
      </c>
      <c r="J1398" s="38">
        <f>'F4.2'!AV444</f>
        <v>0</v>
      </c>
      <c r="K1398" s="104"/>
      <c r="L1398" s="104"/>
      <c r="M1398" s="104">
        <f t="shared" si="710"/>
        <v>0</v>
      </c>
      <c r="N1398" s="197">
        <f t="shared" si="712"/>
        <v>0</v>
      </c>
    </row>
    <row r="1399" spans="1:14" ht="47.25" outlineLevel="1" x14ac:dyDescent="0.25">
      <c r="A1399" s="369">
        <f t="shared" ref="A1399:E1399" si="766">A922</f>
        <v>0</v>
      </c>
      <c r="B1399" s="369" t="str">
        <f t="shared" si="766"/>
        <v xml:space="preserve">DPR for Provision of service building along with vehicle bay   at 3x660MW KTPS ,Koradi.
</v>
      </c>
      <c r="C1399" s="188">
        <f t="shared" si="766"/>
        <v>0</v>
      </c>
      <c r="D1399" s="189" t="str">
        <f t="shared" si="766"/>
        <v>-</v>
      </c>
      <c r="E1399" s="38">
        <f t="shared" si="766"/>
        <v>0</v>
      </c>
      <c r="F1399" s="104">
        <f t="shared" si="714"/>
        <v>0</v>
      </c>
      <c r="G1399" s="104">
        <f t="shared" si="751"/>
        <v>0</v>
      </c>
      <c r="H1399" s="104">
        <f t="shared" si="709"/>
        <v>0</v>
      </c>
      <c r="I1399" s="38">
        <f>'F4.2'!W445</f>
        <v>0</v>
      </c>
      <c r="J1399" s="38">
        <f>'F4.2'!AV445</f>
        <v>0</v>
      </c>
      <c r="K1399" s="104"/>
      <c r="L1399" s="104"/>
      <c r="M1399" s="104">
        <f t="shared" si="710"/>
        <v>0</v>
      </c>
      <c r="N1399" s="197">
        <f t="shared" si="712"/>
        <v>0</v>
      </c>
    </row>
    <row r="1400" spans="1:14" ht="31.5" outlineLevel="1" x14ac:dyDescent="0.25">
      <c r="A1400" s="485">
        <f t="shared" ref="A1400:E1400" si="767">A923</f>
        <v>0</v>
      </c>
      <c r="B1400" s="579" t="str">
        <f t="shared" si="767"/>
        <v>Scheme No. 1 : Provision of service building along with vehicle bay   at 3x660MW KTPS ,Koradi.</v>
      </c>
      <c r="C1400" s="188">
        <f t="shared" si="767"/>
        <v>0</v>
      </c>
      <c r="D1400" s="189" t="str">
        <f t="shared" si="767"/>
        <v>-</v>
      </c>
      <c r="E1400" s="38">
        <f t="shared" si="767"/>
        <v>0</v>
      </c>
      <c r="F1400" s="104">
        <f t="shared" si="714"/>
        <v>0</v>
      </c>
      <c r="G1400" s="104">
        <f t="shared" si="751"/>
        <v>0</v>
      </c>
      <c r="H1400" s="104">
        <f t="shared" si="709"/>
        <v>0</v>
      </c>
      <c r="I1400" s="38">
        <f>'F4.2'!W446</f>
        <v>0</v>
      </c>
      <c r="J1400" s="38">
        <f>'F4.2'!AV446</f>
        <v>0</v>
      </c>
      <c r="K1400" s="104"/>
      <c r="L1400" s="104"/>
      <c r="M1400" s="104">
        <f t="shared" si="710"/>
        <v>0</v>
      </c>
      <c r="N1400" s="197">
        <f t="shared" si="712"/>
        <v>0</v>
      </c>
    </row>
    <row r="1401" spans="1:14" ht="21" outlineLevel="1" x14ac:dyDescent="0.25">
      <c r="A1401" s="214">
        <f t="shared" ref="A1401:E1405" si="768">A924</f>
        <v>0</v>
      </c>
      <c r="B1401" s="118" t="str">
        <f t="shared" si="768"/>
        <v>GENERAL ASSET</v>
      </c>
      <c r="C1401" s="188">
        <f t="shared" si="768"/>
        <v>0</v>
      </c>
      <c r="D1401" s="189" t="str">
        <f t="shared" si="768"/>
        <v>-</v>
      </c>
      <c r="E1401" s="38">
        <f t="shared" si="768"/>
        <v>0</v>
      </c>
      <c r="F1401" s="104">
        <f t="shared" si="714"/>
        <v>0</v>
      </c>
      <c r="G1401" s="104">
        <f>G924+M924</f>
        <v>0</v>
      </c>
      <c r="H1401" s="104">
        <f t="shared" si="709"/>
        <v>0</v>
      </c>
      <c r="I1401" s="38">
        <f>'F4.2'!W447</f>
        <v>0</v>
      </c>
      <c r="J1401" s="38">
        <f>'F4.2'!AV447</f>
        <v>0</v>
      </c>
      <c r="K1401" s="104"/>
      <c r="L1401" s="104"/>
      <c r="M1401" s="104">
        <f t="shared" si="710"/>
        <v>0</v>
      </c>
      <c r="N1401" s="197">
        <f t="shared" si="712"/>
        <v>0</v>
      </c>
    </row>
    <row r="1402" spans="1:14" ht="15.75" outlineLevel="1" x14ac:dyDescent="0.25">
      <c r="A1402" s="98">
        <f t="shared" si="768"/>
        <v>1</v>
      </c>
      <c r="B1402" s="108" t="str">
        <f t="shared" si="768"/>
        <v>GENERAL ASSET--AKRDFOGA01-OFFICE FURNITURE</v>
      </c>
      <c r="C1402" s="188" t="str">
        <f t="shared" si="768"/>
        <v>N.A.</v>
      </c>
      <c r="D1402" s="189" t="str">
        <f t="shared" si="768"/>
        <v>-</v>
      </c>
      <c r="E1402" s="38">
        <f t="shared" si="768"/>
        <v>0</v>
      </c>
      <c r="F1402" s="104">
        <f t="shared" si="714"/>
        <v>0.42298876499999999</v>
      </c>
      <c r="G1402" s="104">
        <f>G925+M925</f>
        <v>0.6075894850000001</v>
      </c>
      <c r="H1402" s="104">
        <f t="shared" si="709"/>
        <v>-0.18460072000000011</v>
      </c>
      <c r="I1402" s="38">
        <f>'F4.2'!W448</f>
        <v>0.15</v>
      </c>
      <c r="J1402" s="38">
        <f>'F4.2'!AV448</f>
        <v>0.15</v>
      </c>
      <c r="K1402" s="104"/>
      <c r="L1402" s="104"/>
      <c r="M1402" s="104">
        <f t="shared" si="710"/>
        <v>0.15</v>
      </c>
      <c r="N1402" s="197">
        <f t="shared" si="712"/>
        <v>-0.18460072000000011</v>
      </c>
    </row>
    <row r="1403" spans="1:14" ht="15.75" outlineLevel="1" x14ac:dyDescent="0.25">
      <c r="A1403" s="98">
        <f t="shared" si="768"/>
        <v>2</v>
      </c>
      <c r="B1403" s="108" t="str">
        <f t="shared" si="768"/>
        <v>GENERAL ASSET--AKRDFOGA02-COMPUTERS,PRINTER,SCANNER</v>
      </c>
      <c r="C1403" s="188" t="str">
        <f t="shared" si="768"/>
        <v>N.A.</v>
      </c>
      <c r="D1403" s="189" t="str">
        <f t="shared" si="768"/>
        <v>-</v>
      </c>
      <c r="E1403" s="38">
        <f t="shared" si="768"/>
        <v>0</v>
      </c>
      <c r="F1403" s="104">
        <f t="shared" si="714"/>
        <v>1.4603794950000002</v>
      </c>
      <c r="G1403" s="104">
        <f>G926+M926</f>
        <v>2.7209935839999995</v>
      </c>
      <c r="H1403" s="104">
        <f t="shared" si="709"/>
        <v>-1.2606140889999993</v>
      </c>
      <c r="I1403" s="38">
        <f>'F4.2'!W449</f>
        <v>0.19</v>
      </c>
      <c r="J1403" s="38">
        <f>'F4.2'!AV449</f>
        <v>0.19</v>
      </c>
      <c r="K1403" s="104"/>
      <c r="L1403" s="104"/>
      <c r="M1403" s="104">
        <f t="shared" si="710"/>
        <v>0.19</v>
      </c>
      <c r="N1403" s="197">
        <f t="shared" si="712"/>
        <v>-1.2606140889999993</v>
      </c>
    </row>
    <row r="1404" spans="1:14" ht="15.75" outlineLevel="1" x14ac:dyDescent="0.25">
      <c r="A1404" s="98">
        <f t="shared" si="768"/>
        <v>3</v>
      </c>
      <c r="B1404" s="108" t="str">
        <f t="shared" si="768"/>
        <v>GENERAL ASSET--AKRDFOGA03-AC,WATER COOLER</v>
      </c>
      <c r="C1404" s="188" t="str">
        <f t="shared" si="768"/>
        <v>N.A.</v>
      </c>
      <c r="D1404" s="189" t="str">
        <f t="shared" si="768"/>
        <v>-</v>
      </c>
      <c r="E1404" s="38">
        <f t="shared" si="768"/>
        <v>0</v>
      </c>
      <c r="F1404" s="104">
        <f t="shared" si="714"/>
        <v>0.29584386000000007</v>
      </c>
      <c r="G1404" s="104">
        <f>G927+M927</f>
        <v>0.32897932299999999</v>
      </c>
      <c r="H1404" s="104">
        <f t="shared" si="709"/>
        <v>-3.3135462999999921E-2</v>
      </c>
      <c r="I1404" s="38">
        <f>'F4.2'!W450</f>
        <v>0.17</v>
      </c>
      <c r="J1404" s="38">
        <f>'F4.2'!AV450</f>
        <v>0.17</v>
      </c>
      <c r="K1404" s="104"/>
      <c r="L1404" s="104"/>
      <c r="M1404" s="104">
        <f t="shared" si="710"/>
        <v>0.17</v>
      </c>
      <c r="N1404" s="197">
        <f t="shared" si="712"/>
        <v>-3.3135462999999921E-2</v>
      </c>
    </row>
    <row r="1405" spans="1:14" ht="15.75" outlineLevel="1" x14ac:dyDescent="0.25">
      <c r="A1405" s="98">
        <f t="shared" si="768"/>
        <v>4</v>
      </c>
      <c r="B1405" s="108" t="str">
        <f t="shared" si="768"/>
        <v>GENERAL ASSET--AKRDFOGA04-AIR PURIFIER</v>
      </c>
      <c r="C1405" s="188" t="str">
        <f t="shared" si="768"/>
        <v>N.A.</v>
      </c>
      <c r="D1405" s="189" t="str">
        <f t="shared" si="768"/>
        <v>-</v>
      </c>
      <c r="E1405" s="38">
        <f t="shared" si="768"/>
        <v>0</v>
      </c>
      <c r="F1405" s="104">
        <f t="shared" si="714"/>
        <v>0</v>
      </c>
      <c r="G1405" s="104">
        <f>G928+M928</f>
        <v>1.0499994E-2</v>
      </c>
      <c r="H1405" s="104">
        <f t="shared" si="709"/>
        <v>-1.0499994E-2</v>
      </c>
      <c r="I1405" s="38">
        <f>'F4.2'!W451</f>
        <v>0</v>
      </c>
      <c r="J1405" s="38">
        <f>'F4.2'!AV451</f>
        <v>0</v>
      </c>
      <c r="K1405" s="104"/>
      <c r="L1405" s="104"/>
      <c r="M1405" s="104">
        <f t="shared" si="710"/>
        <v>0</v>
      </c>
      <c r="N1405" s="197">
        <f t="shared" si="712"/>
        <v>-1.0499994E-2</v>
      </c>
    </row>
    <row r="1406" spans="1:14" ht="21" outlineLevel="1" x14ac:dyDescent="0.25">
      <c r="A1406" s="89">
        <f t="shared" ref="A1406:E1406" si="769">A929</f>
        <v>0</v>
      </c>
      <c r="B1406" s="118" t="str">
        <f t="shared" si="769"/>
        <v>D) Non-DPR Schemes</v>
      </c>
      <c r="C1406" s="188">
        <f t="shared" si="769"/>
        <v>0</v>
      </c>
      <c r="D1406" s="189" t="str">
        <f t="shared" si="769"/>
        <v>-</v>
      </c>
      <c r="E1406" s="38">
        <f t="shared" si="769"/>
        <v>0</v>
      </c>
      <c r="F1406" s="104">
        <f t="shared" si="714"/>
        <v>0</v>
      </c>
      <c r="G1406" s="104">
        <f t="shared" ref="G1406:G1435" si="770">G929+M929</f>
        <v>0</v>
      </c>
      <c r="H1406" s="104">
        <f t="shared" si="709"/>
        <v>0</v>
      </c>
      <c r="I1406" s="38">
        <f>'F4.2'!W452</f>
        <v>0</v>
      </c>
      <c r="J1406" s="38">
        <f>'F4.2'!AV452</f>
        <v>0</v>
      </c>
      <c r="K1406" s="104"/>
      <c r="L1406" s="104"/>
      <c r="M1406" s="104">
        <f t="shared" si="710"/>
        <v>0</v>
      </c>
      <c r="N1406" s="197">
        <f t="shared" si="712"/>
        <v>0</v>
      </c>
    </row>
    <row r="1407" spans="1:14" ht="31.5" outlineLevel="1" x14ac:dyDescent="0.25">
      <c r="A1407" s="441">
        <f t="shared" ref="A1407:E1407" si="771">A930</f>
        <v>1</v>
      </c>
      <c r="B1407" s="586" t="str">
        <f t="shared" si="771"/>
        <v xml:space="preserve">Procurement of KLEP Unit for 'HCSD Pump
</v>
      </c>
      <c r="C1407" s="188">
        <f t="shared" si="771"/>
        <v>0</v>
      </c>
      <c r="D1407" s="189" t="str">
        <f t="shared" si="771"/>
        <v>-</v>
      </c>
      <c r="E1407" s="38">
        <f t="shared" si="771"/>
        <v>3.73</v>
      </c>
      <c r="F1407" s="104">
        <f t="shared" si="714"/>
        <v>3.73</v>
      </c>
      <c r="G1407" s="104">
        <f t="shared" si="770"/>
        <v>3.73</v>
      </c>
      <c r="H1407" s="104">
        <f t="shared" si="709"/>
        <v>0</v>
      </c>
      <c r="I1407" s="38">
        <f>'F4.2'!W453</f>
        <v>0</v>
      </c>
      <c r="J1407" s="38">
        <f>'F4.2'!AV453</f>
        <v>0</v>
      </c>
      <c r="K1407" s="104"/>
      <c r="L1407" s="104"/>
      <c r="M1407" s="104">
        <f t="shared" si="710"/>
        <v>0</v>
      </c>
      <c r="N1407" s="197">
        <f t="shared" si="712"/>
        <v>0</v>
      </c>
    </row>
    <row r="1408" spans="1:14" ht="31.5" outlineLevel="1" x14ac:dyDescent="0.25">
      <c r="A1408" s="310">
        <f t="shared" ref="A1408:E1408" si="772">A931</f>
        <v>2</v>
      </c>
      <c r="B1408" s="586" t="str">
        <f t="shared" si="772"/>
        <v>Restoration of Boiler Circulation Pump at 3X660MW KTPS, Koradi</v>
      </c>
      <c r="C1408" s="188">
        <f t="shared" si="772"/>
        <v>0</v>
      </c>
      <c r="D1408" s="189" t="str">
        <f t="shared" si="772"/>
        <v>-</v>
      </c>
      <c r="E1408" s="38">
        <f t="shared" si="772"/>
        <v>0</v>
      </c>
      <c r="F1408" s="104">
        <f t="shared" si="714"/>
        <v>0</v>
      </c>
      <c r="G1408" s="104">
        <f t="shared" si="770"/>
        <v>0</v>
      </c>
      <c r="H1408" s="104">
        <f t="shared" si="709"/>
        <v>0</v>
      </c>
      <c r="I1408" s="38">
        <f>'F4.2'!W454</f>
        <v>4.7300000000000004</v>
      </c>
      <c r="J1408" s="38">
        <f>'F4.2'!AV454</f>
        <v>4.7300000000000004</v>
      </c>
      <c r="K1408" s="104"/>
      <c r="L1408" s="104"/>
      <c r="M1408" s="104">
        <f t="shared" si="710"/>
        <v>4.7300000000000004</v>
      </c>
      <c r="N1408" s="197">
        <f t="shared" si="712"/>
        <v>0</v>
      </c>
    </row>
    <row r="1409" spans="1:14" ht="31.5" outlineLevel="1" x14ac:dyDescent="0.25">
      <c r="A1409" s="98">
        <f t="shared" ref="A1409:E1409" si="773">A932</f>
        <v>3</v>
      </c>
      <c r="B1409" s="586" t="str">
        <f t="shared" si="773"/>
        <v>Procurement of Coal Compartment Assemblies for Unit-10 at 3x660MW KTPS, Koradi.</v>
      </c>
      <c r="C1409" s="188">
        <f t="shared" si="773"/>
        <v>0</v>
      </c>
      <c r="D1409" s="189" t="str">
        <f t="shared" si="773"/>
        <v>-</v>
      </c>
      <c r="E1409" s="38">
        <f t="shared" si="773"/>
        <v>0</v>
      </c>
      <c r="F1409" s="104">
        <f t="shared" si="714"/>
        <v>0</v>
      </c>
      <c r="G1409" s="104">
        <f t="shared" si="770"/>
        <v>0</v>
      </c>
      <c r="H1409" s="104">
        <f t="shared" si="709"/>
        <v>0</v>
      </c>
      <c r="I1409" s="38">
        <f>'F4.2'!W455</f>
        <v>3.73</v>
      </c>
      <c r="J1409" s="38">
        <f>'F4.2'!AV455</f>
        <v>3.73</v>
      </c>
      <c r="K1409" s="104"/>
      <c r="L1409" s="104"/>
      <c r="M1409" s="104">
        <f t="shared" si="710"/>
        <v>3.73</v>
      </c>
      <c r="N1409" s="197">
        <f t="shared" si="712"/>
        <v>0</v>
      </c>
    </row>
    <row r="1410" spans="1:14" ht="31.5" outlineLevel="1" x14ac:dyDescent="0.25">
      <c r="A1410" s="310">
        <f t="shared" ref="A1410:E1410" si="774">A933</f>
        <v>4</v>
      </c>
      <c r="B1410" s="586" t="str">
        <f t="shared" si="774"/>
        <v>Repairing and Refurbishment of TDBFP cartridge Model FK6E40 installed at 3X660MW KTPS, Koradi</v>
      </c>
      <c r="C1410" s="188">
        <f t="shared" si="774"/>
        <v>0</v>
      </c>
      <c r="D1410" s="189" t="str">
        <f t="shared" si="774"/>
        <v>-</v>
      </c>
      <c r="E1410" s="38">
        <f t="shared" si="774"/>
        <v>0</v>
      </c>
      <c r="F1410" s="104">
        <f t="shared" si="714"/>
        <v>0</v>
      </c>
      <c r="G1410" s="104">
        <f t="shared" si="770"/>
        <v>0</v>
      </c>
      <c r="H1410" s="104">
        <f t="shared" ref="H1410:H1435" si="775">F1410-G1410</f>
        <v>0</v>
      </c>
      <c r="I1410" s="38">
        <f>'F4.2'!W456</f>
        <v>11.86</v>
      </c>
      <c r="J1410" s="38">
        <f>'F4.2'!AV456</f>
        <v>11.86</v>
      </c>
      <c r="K1410" s="104"/>
      <c r="L1410" s="104"/>
      <c r="M1410" s="104">
        <f t="shared" ref="M1410:M1435" si="776">SUM(J1410:L1410)</f>
        <v>11.86</v>
      </c>
      <c r="N1410" s="197">
        <f t="shared" si="712"/>
        <v>0</v>
      </c>
    </row>
    <row r="1411" spans="1:14" ht="47.25" outlineLevel="1" x14ac:dyDescent="0.25">
      <c r="A1411" s="98">
        <f t="shared" ref="A1411:E1411" si="777">A934</f>
        <v>5</v>
      </c>
      <c r="B1411" s="586" t="str">
        <f t="shared" si="777"/>
        <v>Non-DPR for Upgradation of Honeywell Make PLC for Mill Reject Handling System installed at 3x660MW Balance of Plant (BOP) Unit- 8, 9 &amp; 10 at Koradi TPS</v>
      </c>
      <c r="C1411" s="188">
        <f t="shared" si="777"/>
        <v>0</v>
      </c>
      <c r="D1411" s="189" t="str">
        <f t="shared" si="777"/>
        <v>-</v>
      </c>
      <c r="E1411" s="38">
        <f t="shared" si="777"/>
        <v>0</v>
      </c>
      <c r="F1411" s="104">
        <f t="shared" si="714"/>
        <v>0</v>
      </c>
      <c r="G1411" s="104">
        <f t="shared" si="770"/>
        <v>0</v>
      </c>
      <c r="H1411" s="104">
        <f t="shared" si="775"/>
        <v>0</v>
      </c>
      <c r="I1411" s="38">
        <f>'F4.2'!W457</f>
        <v>0.85</v>
      </c>
      <c r="J1411" s="38">
        <f>'F4.2'!AV457</f>
        <v>0.85</v>
      </c>
      <c r="K1411" s="104"/>
      <c r="L1411" s="104"/>
      <c r="M1411" s="104">
        <f t="shared" si="776"/>
        <v>0.85</v>
      </c>
      <c r="N1411" s="197">
        <f t="shared" ref="N1411:N1435" si="778">H1411+I1411-M1411</f>
        <v>0</v>
      </c>
    </row>
    <row r="1412" spans="1:14" ht="31.5" outlineLevel="1" x14ac:dyDescent="0.25">
      <c r="A1412" s="310">
        <f t="shared" ref="A1412:E1412" si="779">A935</f>
        <v>6</v>
      </c>
      <c r="B1412" s="586" t="str">
        <f t="shared" si="779"/>
        <v>Procurement of Sky Climber for furnace repairing at 3x660MW KTPS, Koradi</v>
      </c>
      <c r="C1412" s="188">
        <f t="shared" si="779"/>
        <v>0</v>
      </c>
      <c r="D1412" s="189" t="str">
        <f t="shared" si="779"/>
        <v>-</v>
      </c>
      <c r="E1412" s="38">
        <f t="shared" si="779"/>
        <v>0</v>
      </c>
      <c r="F1412" s="104">
        <f t="shared" ref="F1412:F1435" si="780">F935+I935</f>
        <v>0</v>
      </c>
      <c r="G1412" s="104">
        <f t="shared" si="770"/>
        <v>0</v>
      </c>
      <c r="H1412" s="104">
        <f t="shared" si="775"/>
        <v>0</v>
      </c>
      <c r="I1412" s="38">
        <f>'F4.2'!W458</f>
        <v>3.02</v>
      </c>
      <c r="J1412" s="38">
        <f>'F4.2'!AV458</f>
        <v>3.02</v>
      </c>
      <c r="K1412" s="104"/>
      <c r="L1412" s="104"/>
      <c r="M1412" s="104">
        <f t="shared" si="776"/>
        <v>3.02</v>
      </c>
      <c r="N1412" s="197">
        <f t="shared" si="778"/>
        <v>0</v>
      </c>
    </row>
    <row r="1413" spans="1:14" ht="15.75" outlineLevel="1" x14ac:dyDescent="0.25">
      <c r="A1413" s="98">
        <f t="shared" ref="A1413:E1413" si="781">A936</f>
        <v>7</v>
      </c>
      <c r="B1413" s="586" t="str">
        <f t="shared" si="781"/>
        <v>Double Roll Clinker Grinder</v>
      </c>
      <c r="C1413" s="188">
        <f t="shared" si="781"/>
        <v>0</v>
      </c>
      <c r="D1413" s="189" t="str">
        <f t="shared" si="781"/>
        <v>-</v>
      </c>
      <c r="E1413" s="38">
        <f t="shared" si="781"/>
        <v>0</v>
      </c>
      <c r="F1413" s="104">
        <f t="shared" si="780"/>
        <v>0</v>
      </c>
      <c r="G1413" s="104">
        <f t="shared" si="770"/>
        <v>0</v>
      </c>
      <c r="H1413" s="104">
        <f t="shared" si="775"/>
        <v>0</v>
      </c>
      <c r="I1413" s="38">
        <f>'F4.2'!W459</f>
        <v>1.68</v>
      </c>
      <c r="J1413" s="38">
        <f>'F4.2'!AV459</f>
        <v>1.68</v>
      </c>
      <c r="K1413" s="104"/>
      <c r="L1413" s="104"/>
      <c r="M1413" s="104">
        <f t="shared" si="776"/>
        <v>1.68</v>
      </c>
      <c r="N1413" s="197">
        <f t="shared" si="778"/>
        <v>0</v>
      </c>
    </row>
    <row r="1414" spans="1:14" ht="47.25" outlineLevel="1" x14ac:dyDescent="0.25">
      <c r="A1414" s="310">
        <f t="shared" ref="A1414:E1414" si="782">A937</f>
        <v>8</v>
      </c>
      <c r="B1414" s="586" t="str">
        <f t="shared" si="782"/>
        <v>Procurement along with Installation of Clear Water Booster Pump with Motor, Panel Cable and other allied accessories in Unit#10 bottom ash area at AHP, 3x660MW, KTPS, Koradi.</v>
      </c>
      <c r="C1414" s="188" t="str">
        <f t="shared" si="782"/>
        <v>N.A.</v>
      </c>
      <c r="D1414" s="189" t="str">
        <f t="shared" si="782"/>
        <v>-</v>
      </c>
      <c r="E1414" s="38">
        <f t="shared" si="782"/>
        <v>0</v>
      </c>
      <c r="F1414" s="104">
        <f t="shared" si="780"/>
        <v>0.25116406200000002</v>
      </c>
      <c r="G1414" s="104">
        <f t="shared" si="770"/>
        <v>0</v>
      </c>
      <c r="H1414" s="104">
        <f t="shared" si="775"/>
        <v>0.25116406200000002</v>
      </c>
      <c r="I1414" s="38">
        <f>'F4.2'!W460</f>
        <v>2.56</v>
      </c>
      <c r="J1414" s="38">
        <f>'F4.2'!AV460</f>
        <v>2.56</v>
      </c>
      <c r="K1414" s="104"/>
      <c r="L1414" s="104"/>
      <c r="M1414" s="104">
        <f t="shared" si="776"/>
        <v>2.56</v>
      </c>
      <c r="N1414" s="197">
        <f t="shared" si="778"/>
        <v>0.25116406199999997</v>
      </c>
    </row>
    <row r="1415" spans="1:14" ht="47.25" outlineLevel="1" x14ac:dyDescent="0.25">
      <c r="A1415" s="98">
        <f t="shared" ref="A1415:E1415" si="783">A938</f>
        <v>9</v>
      </c>
      <c r="B1415" s="586" t="str">
        <f t="shared" si="783"/>
        <v>Procurement of single Roll Clinker Grinder with Feed Pump &amp; Jet Pump Complete Assembly with modified metallurgy installed at AHP ,3x660MW Units, KTPs, Koradi</v>
      </c>
      <c r="C1415" s="188" t="str">
        <f t="shared" si="783"/>
        <v>N.A.</v>
      </c>
      <c r="D1415" s="189" t="str">
        <f t="shared" si="783"/>
        <v>-</v>
      </c>
      <c r="E1415" s="38">
        <f t="shared" si="783"/>
        <v>0</v>
      </c>
      <c r="F1415" s="104">
        <f t="shared" si="780"/>
        <v>1.166783331</v>
      </c>
      <c r="G1415" s="104">
        <f t="shared" si="770"/>
        <v>0</v>
      </c>
      <c r="H1415" s="104">
        <f t="shared" si="775"/>
        <v>1.166783331</v>
      </c>
      <c r="I1415" s="38">
        <f>'F4.2'!W461</f>
        <v>2.12</v>
      </c>
      <c r="J1415" s="38">
        <f>'F4.2'!AV461</f>
        <v>2.12</v>
      </c>
      <c r="K1415" s="104"/>
      <c r="L1415" s="104"/>
      <c r="M1415" s="104">
        <f t="shared" si="776"/>
        <v>2.12</v>
      </c>
      <c r="N1415" s="197">
        <f t="shared" si="778"/>
        <v>1.166783331</v>
      </c>
    </row>
    <row r="1416" spans="1:14" ht="47.25" outlineLevel="1" x14ac:dyDescent="0.25">
      <c r="A1416" s="310">
        <f t="shared" ref="A1416:E1416" si="784">A939</f>
        <v>10</v>
      </c>
      <c r="B1416" s="586" t="str">
        <f t="shared" si="784"/>
        <v>Work of Repairing and Refurbishment of HIP Rotor along with balancing and over speed trial for L&amp;T-MHI make turbine (Type: TC4F-30”) installed at 3X660MW KTPS, Koradi</v>
      </c>
      <c r="C1416" s="188" t="str">
        <f t="shared" si="784"/>
        <v>N.A.</v>
      </c>
      <c r="D1416" s="189" t="str">
        <f t="shared" si="784"/>
        <v>-</v>
      </c>
      <c r="E1416" s="38">
        <f t="shared" si="784"/>
        <v>0</v>
      </c>
      <c r="F1416" s="104">
        <f t="shared" si="780"/>
        <v>0.22316285400000002</v>
      </c>
      <c r="G1416" s="104">
        <f t="shared" si="770"/>
        <v>0</v>
      </c>
      <c r="H1416" s="104">
        <f t="shared" si="775"/>
        <v>0.22316285400000002</v>
      </c>
      <c r="I1416" s="38">
        <f>'F4.2'!W462</f>
        <v>7.13</v>
      </c>
      <c r="J1416" s="38">
        <f>'F4.2'!AV462</f>
        <v>7.13</v>
      </c>
      <c r="K1416" s="104"/>
      <c r="L1416" s="104"/>
      <c r="M1416" s="104">
        <f t="shared" si="776"/>
        <v>7.13</v>
      </c>
      <c r="N1416" s="197">
        <f t="shared" si="778"/>
        <v>0.22316285399999991</v>
      </c>
    </row>
    <row r="1417" spans="1:14" ht="47.25" outlineLevel="1" x14ac:dyDescent="0.25">
      <c r="A1417" s="98">
        <f t="shared" ref="A1417:E1417" si="785">A940</f>
        <v>11</v>
      </c>
      <c r="B1417" s="586" t="str">
        <f t="shared" si="785"/>
        <v>Procurement of spares for Flue gas distribution dampers, PA fan discharge dampers and Coal mill Hot PA Gate and Dampers at 3x660mw KTPS units through OEM</v>
      </c>
      <c r="C1417" s="188" t="str">
        <f t="shared" si="785"/>
        <v>N.A.</v>
      </c>
      <c r="D1417" s="189" t="str">
        <f t="shared" si="785"/>
        <v>-</v>
      </c>
      <c r="E1417" s="38">
        <f t="shared" si="785"/>
        <v>0</v>
      </c>
      <c r="F1417" s="104">
        <f t="shared" si="780"/>
        <v>0</v>
      </c>
      <c r="G1417" s="104">
        <f t="shared" si="770"/>
        <v>0</v>
      </c>
      <c r="H1417" s="104">
        <f t="shared" si="775"/>
        <v>0</v>
      </c>
      <c r="I1417" s="38">
        <f>'F4.2'!W463</f>
        <v>3.7</v>
      </c>
      <c r="J1417" s="38">
        <f>'F4.2'!AV463</f>
        <v>3.7</v>
      </c>
      <c r="K1417" s="104"/>
      <c r="L1417" s="104"/>
      <c r="M1417" s="104">
        <f t="shared" si="776"/>
        <v>3.7</v>
      </c>
      <c r="N1417" s="197">
        <f t="shared" si="778"/>
        <v>0</v>
      </c>
    </row>
    <row r="1418" spans="1:14" ht="47.25" outlineLevel="1" x14ac:dyDescent="0.25">
      <c r="A1418" s="310">
        <f t="shared" ref="A1418:E1418" si="786">A941</f>
        <v>12</v>
      </c>
      <c r="B1418" s="586" t="str">
        <f t="shared" si="786"/>
        <v>Work of Modification &amp; Installation of Take up trolley &amp; arrangement for take up lifting for conveyor BCN-13A at CHP 3X660MW,KTPS,Koradi</v>
      </c>
      <c r="C1418" s="188" t="str">
        <f t="shared" si="786"/>
        <v>N.A.</v>
      </c>
      <c r="D1418" s="189" t="str">
        <f t="shared" si="786"/>
        <v>-</v>
      </c>
      <c r="E1418" s="38">
        <f t="shared" si="786"/>
        <v>0</v>
      </c>
      <c r="F1418" s="104">
        <f t="shared" si="780"/>
        <v>355.88306729199996</v>
      </c>
      <c r="G1418" s="104">
        <f t="shared" si="770"/>
        <v>0</v>
      </c>
      <c r="H1418" s="104">
        <f t="shared" si="775"/>
        <v>355.88306729199996</v>
      </c>
      <c r="I1418" s="38">
        <f>'F4.2'!W464</f>
        <v>0.75</v>
      </c>
      <c r="J1418" s="38">
        <f>'F4.2'!AV464</f>
        <v>0.75</v>
      </c>
      <c r="K1418" s="104"/>
      <c r="L1418" s="104"/>
      <c r="M1418" s="104">
        <f t="shared" si="776"/>
        <v>0.75</v>
      </c>
      <c r="N1418" s="197">
        <f t="shared" si="778"/>
        <v>355.88306729199996</v>
      </c>
    </row>
    <row r="1419" spans="1:14" ht="47.25" outlineLevel="1" x14ac:dyDescent="0.25">
      <c r="A1419" s="98">
        <f t="shared" ref="A1419:E1419" si="787">A942</f>
        <v>13</v>
      </c>
      <c r="B1419" s="586" t="str">
        <f t="shared" si="787"/>
        <v>Work of Design, Modification &amp; streingthening of Tripper trolley structure with provision of Antiwear plates discharge chute box at CHP 3X660MW,KTPS,Koradi</v>
      </c>
      <c r="C1419" s="188" t="str">
        <f t="shared" si="787"/>
        <v>N.A.</v>
      </c>
      <c r="D1419" s="189" t="str">
        <f t="shared" si="787"/>
        <v>-</v>
      </c>
      <c r="E1419" s="38">
        <f t="shared" si="787"/>
        <v>0</v>
      </c>
      <c r="F1419" s="104">
        <f t="shared" si="780"/>
        <v>0</v>
      </c>
      <c r="G1419" s="104">
        <f t="shared" si="770"/>
        <v>0</v>
      </c>
      <c r="H1419" s="104">
        <f t="shared" si="775"/>
        <v>0</v>
      </c>
      <c r="I1419" s="38">
        <f>'F4.2'!W465</f>
        <v>1.1599999999999999</v>
      </c>
      <c r="J1419" s="38">
        <f>'F4.2'!AV465</f>
        <v>1.1599999999999999</v>
      </c>
      <c r="K1419" s="104"/>
      <c r="L1419" s="104"/>
      <c r="M1419" s="104">
        <f t="shared" si="776"/>
        <v>1.1599999999999999</v>
      </c>
      <c r="N1419" s="197">
        <f t="shared" si="778"/>
        <v>0</v>
      </c>
    </row>
    <row r="1420" spans="1:14" ht="47.25" outlineLevel="1" x14ac:dyDescent="0.25">
      <c r="A1420" s="310">
        <f t="shared" ref="A1420:E1420" si="788">A943</f>
        <v>14</v>
      </c>
      <c r="B1420" s="586" t="str">
        <f t="shared" si="788"/>
        <v>Upgradation of Management Information System (MIS) Server and Associated Software for C&amp;I at 3x660MW Unit- 8, 9 &amp; 10 at Koradi TPS</v>
      </c>
      <c r="C1420" s="188" t="str">
        <f t="shared" si="788"/>
        <v>N.A.</v>
      </c>
      <c r="D1420" s="189" t="str">
        <f t="shared" si="788"/>
        <v>-</v>
      </c>
      <c r="E1420" s="38">
        <f t="shared" si="788"/>
        <v>0</v>
      </c>
      <c r="F1420" s="104">
        <f t="shared" si="780"/>
        <v>0</v>
      </c>
      <c r="G1420" s="104">
        <f t="shared" si="770"/>
        <v>0</v>
      </c>
      <c r="H1420" s="104">
        <f t="shared" si="775"/>
        <v>0</v>
      </c>
      <c r="I1420" s="38">
        <f>'F4.2'!W466</f>
        <v>2.145</v>
      </c>
      <c r="J1420" s="38">
        <f>'F4.2'!AV466</f>
        <v>2.145</v>
      </c>
      <c r="K1420" s="104"/>
      <c r="L1420" s="104"/>
      <c r="M1420" s="104">
        <f t="shared" si="776"/>
        <v>2.145</v>
      </c>
      <c r="N1420" s="197">
        <f t="shared" si="778"/>
        <v>0</v>
      </c>
    </row>
    <row r="1421" spans="1:14" ht="31.5" outlineLevel="1" x14ac:dyDescent="0.25">
      <c r="A1421" s="98">
        <f t="shared" ref="A1421:E1421" si="789">A944</f>
        <v>15</v>
      </c>
      <c r="B1421" s="586" t="str">
        <f t="shared" si="789"/>
        <v>Procurement of Vibrating Tranfer chute with double exciter Drive for stacker reclaimer at CHP,3X660MW,KTPS ,Koradi</v>
      </c>
      <c r="C1421" s="188" t="str">
        <f t="shared" si="789"/>
        <v>N.A.</v>
      </c>
      <c r="D1421" s="189" t="str">
        <f t="shared" si="789"/>
        <v>-</v>
      </c>
      <c r="E1421" s="38">
        <f t="shared" si="789"/>
        <v>0</v>
      </c>
      <c r="F1421" s="104">
        <f t="shared" si="780"/>
        <v>0</v>
      </c>
      <c r="G1421" s="104">
        <f t="shared" si="770"/>
        <v>0</v>
      </c>
      <c r="H1421" s="104">
        <f t="shared" si="775"/>
        <v>0</v>
      </c>
      <c r="I1421" s="38">
        <f>'F4.2'!W467</f>
        <v>0.93400000000000005</v>
      </c>
      <c r="J1421" s="38">
        <f>'F4.2'!AV467</f>
        <v>0.93400000000000005</v>
      </c>
      <c r="K1421" s="104"/>
      <c r="L1421" s="104"/>
      <c r="M1421" s="104">
        <f t="shared" si="776"/>
        <v>0.93400000000000005</v>
      </c>
      <c r="N1421" s="197">
        <f t="shared" si="778"/>
        <v>0</v>
      </c>
    </row>
    <row r="1422" spans="1:14" ht="47.25" outlineLevel="1" x14ac:dyDescent="0.25">
      <c r="A1422" s="310">
        <f t="shared" ref="A1422:E1422" si="790">A945</f>
        <v>16</v>
      </c>
      <c r="B1422" s="586" t="str">
        <f t="shared" si="790"/>
        <v>Supply &amp; Installation of Ash Slurry Density Transmitter at High Concentrated Slurry Disposal (HCSD) System of BOP area of 3x660MW Unit- 8, 9 &amp; 10 at Koradi TPS</v>
      </c>
      <c r="C1422" s="188" t="str">
        <f t="shared" si="790"/>
        <v>N.A.</v>
      </c>
      <c r="D1422" s="189" t="str">
        <f t="shared" si="790"/>
        <v>-</v>
      </c>
      <c r="E1422" s="38">
        <f t="shared" si="790"/>
        <v>0</v>
      </c>
      <c r="F1422" s="104">
        <f t="shared" si="780"/>
        <v>0</v>
      </c>
      <c r="G1422" s="104">
        <f t="shared" si="770"/>
        <v>0</v>
      </c>
      <c r="H1422" s="104">
        <f t="shared" si="775"/>
        <v>0</v>
      </c>
      <c r="I1422" s="38">
        <f>'F4.2'!W468</f>
        <v>1.26</v>
      </c>
      <c r="J1422" s="38">
        <f>'F4.2'!AV468</f>
        <v>1.26</v>
      </c>
      <c r="K1422" s="104"/>
      <c r="L1422" s="104"/>
      <c r="M1422" s="104">
        <f t="shared" si="776"/>
        <v>1.26</v>
      </c>
      <c r="N1422" s="197">
        <f t="shared" si="778"/>
        <v>0</v>
      </c>
    </row>
    <row r="1423" spans="1:14" ht="31.5" outlineLevel="1" x14ac:dyDescent="0.25">
      <c r="A1423" s="214">
        <f t="shared" ref="A1423:E1423" si="791">A946</f>
        <v>17</v>
      </c>
      <c r="B1423" s="586" t="str">
        <f t="shared" si="791"/>
        <v>Supply &amp; Installation of Fiber Optic Sensing System for Conveyor Health Monitoring At CHP 3x660MW KTPS, Koradi</v>
      </c>
      <c r="C1423" s="188">
        <f t="shared" si="791"/>
        <v>0</v>
      </c>
      <c r="D1423" s="189" t="str">
        <f t="shared" si="791"/>
        <v>-</v>
      </c>
      <c r="E1423" s="38">
        <f t="shared" si="791"/>
        <v>0</v>
      </c>
      <c r="F1423" s="104">
        <f t="shared" si="780"/>
        <v>0</v>
      </c>
      <c r="G1423" s="104">
        <f t="shared" si="770"/>
        <v>0</v>
      </c>
      <c r="H1423" s="104">
        <f t="shared" si="775"/>
        <v>0</v>
      </c>
      <c r="I1423" s="38">
        <f>'F4.2'!W469</f>
        <v>0</v>
      </c>
      <c r="J1423" s="38">
        <f>'F4.2'!AV469</f>
        <v>0</v>
      </c>
      <c r="K1423" s="104"/>
      <c r="L1423" s="104"/>
      <c r="M1423" s="104">
        <f t="shared" si="776"/>
        <v>0</v>
      </c>
      <c r="N1423" s="197">
        <f t="shared" si="778"/>
        <v>0</v>
      </c>
    </row>
    <row r="1424" spans="1:14" ht="47.25" outlineLevel="1" x14ac:dyDescent="0.25">
      <c r="A1424" s="355">
        <f t="shared" ref="A1424:E1424" si="792">A947</f>
        <v>18</v>
      </c>
      <c r="B1424" s="586" t="str">
        <f t="shared" si="792"/>
        <v>Procurement of Leak- proof make complete Mechanical Seal Assembly for Concrete Volute CW Pump installed at 3X660MW KTPS,Koradi on OEM bASIS.</v>
      </c>
      <c r="C1424" s="188">
        <f t="shared" si="792"/>
        <v>0</v>
      </c>
      <c r="D1424" s="189" t="str">
        <f t="shared" si="792"/>
        <v>-</v>
      </c>
      <c r="E1424" s="38">
        <f t="shared" si="792"/>
        <v>0</v>
      </c>
      <c r="F1424" s="104">
        <f t="shared" si="780"/>
        <v>0</v>
      </c>
      <c r="G1424" s="104">
        <f t="shared" si="770"/>
        <v>0</v>
      </c>
      <c r="H1424" s="104">
        <f t="shared" si="775"/>
        <v>0</v>
      </c>
      <c r="I1424" s="38">
        <f>'F4.2'!W470</f>
        <v>1.94</v>
      </c>
      <c r="J1424" s="38">
        <f>'F4.2'!AV470</f>
        <v>1.94</v>
      </c>
      <c r="K1424" s="104"/>
      <c r="L1424" s="104"/>
      <c r="M1424" s="104">
        <f t="shared" si="776"/>
        <v>1.94</v>
      </c>
      <c r="N1424" s="197">
        <f t="shared" si="778"/>
        <v>0</v>
      </c>
    </row>
    <row r="1425" spans="1:14" ht="63" outlineLevel="1" x14ac:dyDescent="0.25">
      <c r="A1425" s="355">
        <f t="shared" ref="A1425:E1425" si="793">A948</f>
        <v>19</v>
      </c>
      <c r="B1425" s="586" t="str">
        <f t="shared" si="793"/>
        <v>Work of Design , Engineering , Manufacturing , Supply Erection &amp; Commissioning of Conveyor Belt From Discharge of RBF 1 &amp;2 at Crusher House to Stack Yard At CHP 3x660MW KTPS, Koradi .</v>
      </c>
      <c r="C1425" s="188">
        <f t="shared" si="793"/>
        <v>0</v>
      </c>
      <c r="D1425" s="189" t="str">
        <f t="shared" si="793"/>
        <v>-</v>
      </c>
      <c r="E1425" s="38">
        <f t="shared" si="793"/>
        <v>0</v>
      </c>
      <c r="F1425" s="104">
        <f t="shared" si="780"/>
        <v>0</v>
      </c>
      <c r="G1425" s="104">
        <f t="shared" si="770"/>
        <v>0</v>
      </c>
      <c r="H1425" s="104">
        <f t="shared" si="775"/>
        <v>0</v>
      </c>
      <c r="I1425" s="38">
        <f>'F4.2'!W471</f>
        <v>0</v>
      </c>
      <c r="J1425" s="38">
        <f>'F4.2'!AV471</f>
        <v>0</v>
      </c>
      <c r="K1425" s="104"/>
      <c r="L1425" s="104"/>
      <c r="M1425" s="104">
        <f t="shared" si="776"/>
        <v>0</v>
      </c>
      <c r="N1425" s="197">
        <f t="shared" si="778"/>
        <v>0</v>
      </c>
    </row>
    <row r="1426" spans="1:14" ht="47.25" outlineLevel="1" x14ac:dyDescent="0.25">
      <c r="A1426" s="214">
        <f t="shared" ref="A1426:E1426" si="794">A949</f>
        <v>20</v>
      </c>
      <c r="B1426" s="586" t="str">
        <f t="shared" si="794"/>
        <v>Supply &amp; Installation of Artificial Intelligence PMMS Accurex Diagnostic matrix based vibration &amp; temperature monitoring for critical auxiliaries at CHP 3x660MW KTPS, Koradi.</v>
      </c>
      <c r="C1426" s="188">
        <f t="shared" si="794"/>
        <v>0</v>
      </c>
      <c r="D1426" s="189" t="str">
        <f t="shared" si="794"/>
        <v>-</v>
      </c>
      <c r="E1426" s="38">
        <f t="shared" si="794"/>
        <v>0</v>
      </c>
      <c r="F1426" s="104">
        <f t="shared" si="780"/>
        <v>0</v>
      </c>
      <c r="G1426" s="104">
        <f t="shared" si="770"/>
        <v>0</v>
      </c>
      <c r="H1426" s="104">
        <f t="shared" si="775"/>
        <v>0</v>
      </c>
      <c r="I1426" s="38">
        <f>'F4.2'!W472</f>
        <v>0</v>
      </c>
      <c r="J1426" s="38">
        <f>'F4.2'!AV472</f>
        <v>0</v>
      </c>
      <c r="K1426" s="104"/>
      <c r="L1426" s="104"/>
      <c r="M1426" s="104">
        <f t="shared" si="776"/>
        <v>0</v>
      </c>
      <c r="N1426" s="197">
        <f t="shared" si="778"/>
        <v>0</v>
      </c>
    </row>
    <row r="1427" spans="1:14" ht="15.75" outlineLevel="1" x14ac:dyDescent="0.25">
      <c r="A1427" s="355">
        <f t="shared" ref="A1427:E1427" si="795">A950</f>
        <v>21</v>
      </c>
      <c r="B1427" s="586" t="str">
        <f t="shared" si="795"/>
        <v>Restoration of online dissolved gas analysers of Unit 8,9,10</v>
      </c>
      <c r="C1427" s="188">
        <f t="shared" si="795"/>
        <v>0</v>
      </c>
      <c r="D1427" s="189" t="str">
        <f t="shared" si="795"/>
        <v>-</v>
      </c>
      <c r="E1427" s="38">
        <f t="shared" si="795"/>
        <v>0</v>
      </c>
      <c r="F1427" s="104">
        <f t="shared" si="780"/>
        <v>0</v>
      </c>
      <c r="G1427" s="104">
        <f t="shared" si="770"/>
        <v>0</v>
      </c>
      <c r="H1427" s="104">
        <f t="shared" si="775"/>
        <v>0</v>
      </c>
      <c r="I1427" s="38">
        <f>'F4.2'!W473</f>
        <v>0</v>
      </c>
      <c r="J1427" s="38">
        <f>'F4.2'!AV473</f>
        <v>0</v>
      </c>
      <c r="K1427" s="104"/>
      <c r="L1427" s="104"/>
      <c r="M1427" s="104">
        <f t="shared" si="776"/>
        <v>0</v>
      </c>
      <c r="N1427" s="197">
        <f t="shared" si="778"/>
        <v>0</v>
      </c>
    </row>
    <row r="1428" spans="1:14" ht="78.75" outlineLevel="1" x14ac:dyDescent="0.25">
      <c r="A1428" s="355">
        <f t="shared" ref="A1428:E1428" si="796">A951</f>
        <v>22</v>
      </c>
      <c r="B1428" s="586" t="str">
        <f t="shared" si="796"/>
        <v>Complete Replacement of Existing Water Separator Drain Tank Control (WDC) Valves with New Valves of modified trim design along with hydraulic Actuators, Power Pack assembly, necessary instrumentation, erection &amp; commissioning 3X660MW KTPS, Koradi.</v>
      </c>
      <c r="C1428" s="188">
        <f t="shared" si="796"/>
        <v>0</v>
      </c>
      <c r="D1428" s="189" t="str">
        <f t="shared" si="796"/>
        <v>-</v>
      </c>
      <c r="E1428" s="38">
        <f t="shared" si="796"/>
        <v>0</v>
      </c>
      <c r="F1428" s="104">
        <f t="shared" si="780"/>
        <v>0</v>
      </c>
      <c r="G1428" s="104">
        <f t="shared" si="770"/>
        <v>0</v>
      </c>
      <c r="H1428" s="104">
        <f t="shared" si="775"/>
        <v>0</v>
      </c>
      <c r="I1428" s="38">
        <f>'F4.2'!W474</f>
        <v>0</v>
      </c>
      <c r="J1428" s="38">
        <f>'F4.2'!AV474</f>
        <v>0</v>
      </c>
      <c r="K1428" s="104"/>
      <c r="L1428" s="104"/>
      <c r="M1428" s="104">
        <f t="shared" si="776"/>
        <v>0</v>
      </c>
      <c r="N1428" s="197">
        <f t="shared" si="778"/>
        <v>0</v>
      </c>
    </row>
    <row r="1429" spans="1:14" ht="47.25" outlineLevel="1" x14ac:dyDescent="0.25">
      <c r="A1429" s="214">
        <f t="shared" ref="A1429:E1429" si="797">A952</f>
        <v>23</v>
      </c>
      <c r="B1429" s="586" t="str">
        <f t="shared" si="797"/>
        <v>Procurement of mandatory set of Hydraulic system internals for Wagon Tippler Drive &amp; side arm charger Drive at CHP,3X660MW,KTPS ,Koradi</v>
      </c>
      <c r="C1429" s="188">
        <f t="shared" si="797"/>
        <v>0</v>
      </c>
      <c r="D1429" s="189" t="str">
        <f t="shared" si="797"/>
        <v>-</v>
      </c>
      <c r="E1429" s="38">
        <f t="shared" si="797"/>
        <v>0</v>
      </c>
      <c r="F1429" s="104">
        <f t="shared" si="780"/>
        <v>0</v>
      </c>
      <c r="G1429" s="104">
        <f t="shared" si="770"/>
        <v>0</v>
      </c>
      <c r="H1429" s="104">
        <f t="shared" si="775"/>
        <v>0</v>
      </c>
      <c r="I1429" s="38">
        <f>'F4.2'!W475</f>
        <v>0</v>
      </c>
      <c r="J1429" s="38">
        <f>'F4.2'!AV475</f>
        <v>0</v>
      </c>
      <c r="K1429" s="104"/>
      <c r="L1429" s="104"/>
      <c r="M1429" s="104">
        <f t="shared" si="776"/>
        <v>0</v>
      </c>
      <c r="N1429" s="197">
        <f t="shared" si="778"/>
        <v>0</v>
      </c>
    </row>
    <row r="1430" spans="1:14" ht="47.25" outlineLevel="1" x14ac:dyDescent="0.25">
      <c r="A1430" s="355">
        <f t="shared" ref="A1430:E1430" si="798">A953</f>
        <v>24</v>
      </c>
      <c r="B1430" s="586" t="str">
        <f t="shared" si="798"/>
        <v>"Supply &amp; installation of Anodized winding Oil cooled over band magnetic separator &amp; control panel for conveyor 5A,5B &amp;13C at CHP 3x660MW KTPS, Koradi.</v>
      </c>
      <c r="C1430" s="188">
        <f t="shared" si="798"/>
        <v>0</v>
      </c>
      <c r="D1430" s="189" t="str">
        <f t="shared" si="798"/>
        <v>-</v>
      </c>
      <c r="E1430" s="38">
        <f t="shared" si="798"/>
        <v>0</v>
      </c>
      <c r="F1430" s="104">
        <f t="shared" si="780"/>
        <v>0</v>
      </c>
      <c r="G1430" s="104">
        <f t="shared" si="770"/>
        <v>0</v>
      </c>
      <c r="H1430" s="104">
        <f t="shared" si="775"/>
        <v>0</v>
      </c>
      <c r="I1430" s="38">
        <f>'F4.2'!W476</f>
        <v>1.8959999999999999</v>
      </c>
      <c r="J1430" s="38">
        <f>'F4.2'!AV476</f>
        <v>1.8959999999999999</v>
      </c>
      <c r="K1430" s="104"/>
      <c r="L1430" s="104"/>
      <c r="M1430" s="104">
        <f t="shared" si="776"/>
        <v>1.8959999999999999</v>
      </c>
      <c r="N1430" s="197">
        <f t="shared" si="778"/>
        <v>0</v>
      </c>
    </row>
    <row r="1431" spans="1:14" ht="31.5" outlineLevel="1" x14ac:dyDescent="0.25">
      <c r="A1431" s="355">
        <f t="shared" ref="A1431:E1431" si="799">A954</f>
        <v>25</v>
      </c>
      <c r="B1431" s="586" t="str">
        <f t="shared" si="799"/>
        <v xml:space="preserve">Procurement of Grinding Wall Assembly for Impact Crusher At CHP 3x660MW KTPS, Koradi </v>
      </c>
      <c r="C1431" s="188">
        <f t="shared" si="799"/>
        <v>0</v>
      </c>
      <c r="D1431" s="189" t="str">
        <f t="shared" si="799"/>
        <v>-</v>
      </c>
      <c r="E1431" s="38">
        <f t="shared" si="799"/>
        <v>0</v>
      </c>
      <c r="F1431" s="104">
        <f t="shared" si="780"/>
        <v>0</v>
      </c>
      <c r="G1431" s="104">
        <f t="shared" si="770"/>
        <v>0</v>
      </c>
      <c r="H1431" s="104">
        <f t="shared" si="775"/>
        <v>0</v>
      </c>
      <c r="I1431" s="38">
        <f>'F4.2'!W477</f>
        <v>2.0099999999999998</v>
      </c>
      <c r="J1431" s="38">
        <f>'F4.2'!AV477</f>
        <v>2.0099999999999998</v>
      </c>
      <c r="K1431" s="104"/>
      <c r="L1431" s="104"/>
      <c r="M1431" s="104">
        <f t="shared" si="776"/>
        <v>2.0099999999999998</v>
      </c>
      <c r="N1431" s="197">
        <f t="shared" si="778"/>
        <v>0</v>
      </c>
    </row>
    <row r="1432" spans="1:14" ht="31.5" outlineLevel="1" x14ac:dyDescent="0.25">
      <c r="A1432" s="214">
        <f t="shared" ref="A1432:E1432" si="800">A955</f>
        <v>26</v>
      </c>
      <c r="B1432" s="586" t="str">
        <f t="shared" si="800"/>
        <v>Restoration of Boiler Circulation Pump of U10 at 3X660MW KTPS, Koradi</v>
      </c>
      <c r="C1432" s="188">
        <f t="shared" si="800"/>
        <v>0</v>
      </c>
      <c r="D1432" s="189" t="str">
        <f t="shared" si="800"/>
        <v>-</v>
      </c>
      <c r="E1432" s="38">
        <f t="shared" si="800"/>
        <v>0</v>
      </c>
      <c r="F1432" s="104">
        <f t="shared" si="780"/>
        <v>0</v>
      </c>
      <c r="G1432" s="104">
        <f t="shared" si="770"/>
        <v>0</v>
      </c>
      <c r="H1432" s="104">
        <f t="shared" si="775"/>
        <v>0</v>
      </c>
      <c r="I1432" s="38">
        <f>'F4.2'!W478</f>
        <v>0</v>
      </c>
      <c r="J1432" s="38">
        <f>'F4.2'!AV478</f>
        <v>0</v>
      </c>
      <c r="K1432" s="104"/>
      <c r="L1432" s="104"/>
      <c r="M1432" s="104">
        <f t="shared" si="776"/>
        <v>0</v>
      </c>
      <c r="N1432" s="197">
        <f t="shared" si="778"/>
        <v>0</v>
      </c>
    </row>
    <row r="1433" spans="1:14" ht="78.75" outlineLevel="1" x14ac:dyDescent="0.25">
      <c r="A1433" s="355">
        <f t="shared" ref="A1433:E1433" si="801">A956</f>
        <v>27</v>
      </c>
      <c r="B1433" s="586" t="str">
        <f t="shared" si="801"/>
        <v>Design,Engineering,Customization,Implementation,Installation &amp; testing of Data Analytical/Artificial Intellegence softwae for automated monitoring &amp; diagnostics system to improve Power plant reliability &amp; efficiency,at one unit of 3X660MW KTPS, Koradi.</v>
      </c>
      <c r="C1433" s="188">
        <f t="shared" si="801"/>
        <v>0</v>
      </c>
      <c r="D1433" s="189" t="str">
        <f t="shared" si="801"/>
        <v>-</v>
      </c>
      <c r="E1433" s="38">
        <f t="shared" si="801"/>
        <v>0</v>
      </c>
      <c r="F1433" s="104">
        <f t="shared" si="780"/>
        <v>0</v>
      </c>
      <c r="G1433" s="104">
        <f t="shared" si="770"/>
        <v>0</v>
      </c>
      <c r="H1433" s="104">
        <f t="shared" si="775"/>
        <v>0</v>
      </c>
      <c r="I1433" s="38">
        <f>'F4.2'!W479</f>
        <v>3.27</v>
      </c>
      <c r="J1433" s="38">
        <f>'F4.2'!AV479</f>
        <v>3.27</v>
      </c>
      <c r="K1433" s="104"/>
      <c r="L1433" s="104"/>
      <c r="M1433" s="104">
        <f t="shared" si="776"/>
        <v>3.27</v>
      </c>
      <c r="N1433" s="197">
        <f t="shared" si="778"/>
        <v>0</v>
      </c>
    </row>
    <row r="1434" spans="1:14" ht="47.25" outlineLevel="1" x14ac:dyDescent="0.25">
      <c r="A1434" s="214">
        <f t="shared" ref="A1434:E1434" si="802">A957</f>
        <v>28</v>
      </c>
      <c r="B1434" s="583" t="str">
        <f t="shared" si="802"/>
        <v>Supply of Feed Gate Complete Assembly along with installation to enhance the performance of Feed Gate at Ash Handling Plant, 3x660MW, KTPS, Koradi.</v>
      </c>
      <c r="C1434" s="188">
        <f t="shared" si="802"/>
        <v>0</v>
      </c>
      <c r="D1434" s="189" t="str">
        <f t="shared" si="802"/>
        <v>-</v>
      </c>
      <c r="E1434" s="38">
        <f t="shared" si="802"/>
        <v>0</v>
      </c>
      <c r="F1434" s="104">
        <f t="shared" si="780"/>
        <v>0</v>
      </c>
      <c r="G1434" s="104">
        <f t="shared" si="770"/>
        <v>0</v>
      </c>
      <c r="H1434" s="104">
        <f t="shared" si="775"/>
        <v>0</v>
      </c>
      <c r="I1434" s="38">
        <f>'F4.2'!W480</f>
        <v>0</v>
      </c>
      <c r="J1434" s="38">
        <f>'F4.2'!AV480</f>
        <v>0</v>
      </c>
      <c r="K1434" s="104"/>
      <c r="L1434" s="104"/>
      <c r="M1434" s="104">
        <f t="shared" si="776"/>
        <v>0</v>
      </c>
      <c r="N1434" s="197">
        <f t="shared" si="778"/>
        <v>0</v>
      </c>
    </row>
    <row r="1435" spans="1:14" ht="63" outlineLevel="1" x14ac:dyDescent="0.25">
      <c r="A1435" s="355">
        <f t="shared" ref="A1435:E1435" si="803">A958</f>
        <v>29</v>
      </c>
      <c r="B1435" s="583" t="str">
        <f t="shared" si="803"/>
        <v>Design, Supply, Installation &amp; Commissioning of Instrument Air Dryer Assembly with Prefilters &amp; Stainless steel piping along with valves suitable for Instrument Air Compressors at AHP, 3x660MW Units, KTPS, Koradi</v>
      </c>
      <c r="C1435" s="188">
        <f t="shared" si="803"/>
        <v>0</v>
      </c>
      <c r="D1435" s="189" t="str">
        <f t="shared" si="803"/>
        <v>-</v>
      </c>
      <c r="E1435" s="38">
        <f t="shared" si="803"/>
        <v>0</v>
      </c>
      <c r="F1435" s="104">
        <f t="shared" si="780"/>
        <v>0</v>
      </c>
      <c r="G1435" s="104">
        <f t="shared" si="770"/>
        <v>0</v>
      </c>
      <c r="H1435" s="104">
        <f t="shared" si="775"/>
        <v>0</v>
      </c>
      <c r="I1435" s="38">
        <f>'F4.2'!W481</f>
        <v>0</v>
      </c>
      <c r="J1435" s="38">
        <f>'F4.2'!AV481</f>
        <v>0</v>
      </c>
      <c r="K1435" s="104"/>
      <c r="L1435" s="104"/>
      <c r="M1435" s="104">
        <f t="shared" si="776"/>
        <v>0</v>
      </c>
      <c r="N1435" s="197">
        <f t="shared" si="778"/>
        <v>0</v>
      </c>
    </row>
    <row r="1436" spans="1:14" ht="16.5" thickBot="1" x14ac:dyDescent="0.3">
      <c r="A1436" s="198"/>
      <c r="B1436" s="199" t="str">
        <f>B959</f>
        <v>Total</v>
      </c>
      <c r="C1436" s="145"/>
      <c r="D1436" s="146"/>
      <c r="E1436" s="105"/>
      <c r="F1436" s="105">
        <f>SUM(F962:F1435)</f>
        <v>1109.2275244480002</v>
      </c>
      <c r="G1436" s="105">
        <f t="shared" ref="G1436:N1436" si="804">SUM(G962:G1435)</f>
        <v>794.8397878210003</v>
      </c>
      <c r="H1436" s="105">
        <f t="shared" si="804"/>
        <v>314.38773662699992</v>
      </c>
      <c r="I1436" s="105">
        <f t="shared" si="804"/>
        <v>574.30879999999979</v>
      </c>
      <c r="J1436" s="105">
        <f t="shared" si="804"/>
        <v>574.30879999999979</v>
      </c>
      <c r="K1436" s="105">
        <f t="shared" si="804"/>
        <v>0</v>
      </c>
      <c r="L1436" s="105">
        <f t="shared" si="804"/>
        <v>0</v>
      </c>
      <c r="M1436" s="105">
        <f t="shared" si="804"/>
        <v>574.30879999999979</v>
      </c>
      <c r="N1436" s="105">
        <f t="shared" si="804"/>
        <v>314.38773662699992</v>
      </c>
    </row>
    <row r="1437" spans="1:14" ht="15.75" thickBot="1" x14ac:dyDescent="0.3"/>
    <row r="1438" spans="1:14" x14ac:dyDescent="0.25">
      <c r="A1438" s="190"/>
      <c r="B1438" s="191" t="s">
        <v>360</v>
      </c>
      <c r="C1438" s="192"/>
      <c r="D1438" s="193"/>
      <c r="E1438" s="194"/>
      <c r="F1438" s="194"/>
      <c r="G1438" s="194"/>
      <c r="H1438" s="194"/>
      <c r="I1438" s="194"/>
      <c r="J1438" s="194"/>
      <c r="K1438" s="194"/>
      <c r="L1438" s="194"/>
      <c r="M1438" s="194"/>
      <c r="N1438" s="195"/>
    </row>
    <row r="1439" spans="1:14" ht="21" outlineLevel="1" x14ac:dyDescent="0.25">
      <c r="A1439" s="122">
        <f t="shared" ref="A1439:E1448" si="805">A962</f>
        <v>0</v>
      </c>
      <c r="B1439" s="118" t="str">
        <f t="shared" si="805"/>
        <v>A) Approved Add cap:</v>
      </c>
      <c r="C1439" s="31">
        <f t="shared" si="805"/>
        <v>0</v>
      </c>
      <c r="D1439" s="29" t="str">
        <f t="shared" si="805"/>
        <v>-</v>
      </c>
      <c r="E1439" s="38">
        <f t="shared" si="805"/>
        <v>0</v>
      </c>
      <c r="F1439" s="38">
        <f t="shared" ref="F1439:F1470" si="806">F962+I962</f>
        <v>0</v>
      </c>
      <c r="G1439" s="38"/>
      <c r="H1439" s="38"/>
      <c r="I1439" s="38"/>
      <c r="J1439" s="38"/>
      <c r="K1439" s="38"/>
      <c r="L1439" s="38"/>
      <c r="M1439" s="38"/>
      <c r="N1439" s="196"/>
    </row>
    <row r="1440" spans="1:14" ht="18.75" outlineLevel="1" x14ac:dyDescent="0.25">
      <c r="A1440" s="164" t="str">
        <f t="shared" si="805"/>
        <v>A</v>
      </c>
      <c r="B1440" s="165" t="str">
        <f t="shared" si="805"/>
        <v>BoP</v>
      </c>
      <c r="C1440" s="188">
        <f t="shared" si="805"/>
        <v>0</v>
      </c>
      <c r="D1440" s="189" t="str">
        <f t="shared" si="805"/>
        <v>-</v>
      </c>
      <c r="E1440" s="38">
        <f t="shared" si="805"/>
        <v>246.34</v>
      </c>
      <c r="F1440" s="104">
        <f t="shared" si="806"/>
        <v>103.68041751499999</v>
      </c>
      <c r="G1440" s="104">
        <f t="shared" ref="G1440:G1471" si="807">G963+M963</f>
        <v>232.69288586599998</v>
      </c>
      <c r="H1440" s="104">
        <f t="shared" ref="H1440:H1503" si="808">F1440-G1440</f>
        <v>-129.012468351</v>
      </c>
      <c r="I1440" s="38">
        <f>'F4.2'!X9</f>
        <v>0</v>
      </c>
      <c r="J1440" s="38">
        <f>'F4.2'!AW9</f>
        <v>0</v>
      </c>
      <c r="K1440" s="104"/>
      <c r="L1440" s="104"/>
      <c r="M1440" s="104">
        <f t="shared" ref="M1440:M1503" si="809">SUM(J1440:L1440)</f>
        <v>0</v>
      </c>
      <c r="N1440" s="197">
        <f t="shared" ref="N1440:N1503" si="810">H1440+I1440-M1440</f>
        <v>-129.012468351</v>
      </c>
    </row>
    <row r="1441" spans="1:14" ht="18.75" outlineLevel="1" x14ac:dyDescent="0.25">
      <c r="A1441" s="164" t="str">
        <f t="shared" si="805"/>
        <v>B</v>
      </c>
      <c r="B1441" s="165" t="str">
        <f t="shared" si="805"/>
        <v>BTG</v>
      </c>
      <c r="C1441" s="188">
        <f t="shared" si="805"/>
        <v>0</v>
      </c>
      <c r="D1441" s="189" t="str">
        <f t="shared" si="805"/>
        <v>-</v>
      </c>
      <c r="E1441" s="38">
        <f t="shared" si="805"/>
        <v>44.15</v>
      </c>
      <c r="F1441" s="104">
        <f t="shared" si="806"/>
        <v>0</v>
      </c>
      <c r="G1441" s="104">
        <f t="shared" si="807"/>
        <v>0</v>
      </c>
      <c r="H1441" s="104">
        <f t="shared" si="808"/>
        <v>0</v>
      </c>
      <c r="I1441" s="38">
        <f>'F4.2'!X10</f>
        <v>0</v>
      </c>
      <c r="J1441" s="38">
        <f>'F4.2'!AW10</f>
        <v>0</v>
      </c>
      <c r="K1441" s="104"/>
      <c r="L1441" s="104"/>
      <c r="M1441" s="104">
        <f t="shared" si="809"/>
        <v>0</v>
      </c>
      <c r="N1441" s="197">
        <f t="shared" si="810"/>
        <v>0</v>
      </c>
    </row>
    <row r="1442" spans="1:14" ht="15.75" outlineLevel="1" x14ac:dyDescent="0.25">
      <c r="A1442" s="122" t="str">
        <f t="shared" si="805"/>
        <v>B1</v>
      </c>
      <c r="B1442" s="141" t="str">
        <f t="shared" si="805"/>
        <v>Supply</v>
      </c>
      <c r="C1442" s="188">
        <f t="shared" si="805"/>
        <v>0</v>
      </c>
      <c r="D1442" s="189" t="str">
        <f t="shared" si="805"/>
        <v>-</v>
      </c>
      <c r="E1442" s="38">
        <f t="shared" si="805"/>
        <v>13.33</v>
      </c>
      <c r="F1442" s="104">
        <f t="shared" si="806"/>
        <v>0</v>
      </c>
      <c r="G1442" s="104">
        <f t="shared" si="807"/>
        <v>13.33</v>
      </c>
      <c r="H1442" s="104">
        <f t="shared" si="808"/>
        <v>-13.33</v>
      </c>
      <c r="I1442" s="38">
        <f>'F4.2'!X11</f>
        <v>0</v>
      </c>
      <c r="J1442" s="38">
        <f>'F4.2'!AW11</f>
        <v>0</v>
      </c>
      <c r="K1442" s="104"/>
      <c r="L1442" s="104"/>
      <c r="M1442" s="104">
        <f t="shared" si="809"/>
        <v>0</v>
      </c>
      <c r="N1442" s="197">
        <f t="shared" si="810"/>
        <v>-13.33</v>
      </c>
    </row>
    <row r="1443" spans="1:14" ht="15.75" outlineLevel="1" x14ac:dyDescent="0.25">
      <c r="A1443" s="122" t="str">
        <f t="shared" si="805"/>
        <v>B2</v>
      </c>
      <c r="B1443" s="141" t="str">
        <f t="shared" si="805"/>
        <v>Works</v>
      </c>
      <c r="C1443" s="188">
        <f t="shared" si="805"/>
        <v>0</v>
      </c>
      <c r="D1443" s="189" t="str">
        <f t="shared" si="805"/>
        <v>-</v>
      </c>
      <c r="E1443" s="38">
        <f t="shared" si="805"/>
        <v>0.98</v>
      </c>
      <c r="F1443" s="104">
        <f t="shared" si="806"/>
        <v>0</v>
      </c>
      <c r="G1443" s="104">
        <f t="shared" si="807"/>
        <v>0</v>
      </c>
      <c r="H1443" s="104">
        <f t="shared" si="808"/>
        <v>0</v>
      </c>
      <c r="I1443" s="38">
        <f>'F4.2'!X12</f>
        <v>0</v>
      </c>
      <c r="J1443" s="38">
        <f>'F4.2'!AW12</f>
        <v>0</v>
      </c>
      <c r="K1443" s="104"/>
      <c r="L1443" s="104"/>
      <c r="M1443" s="104">
        <f t="shared" si="809"/>
        <v>0</v>
      </c>
      <c r="N1443" s="197">
        <f t="shared" si="810"/>
        <v>0</v>
      </c>
    </row>
    <row r="1444" spans="1:14" ht="15.75" outlineLevel="1" x14ac:dyDescent="0.25">
      <c r="A1444" s="122" t="str">
        <f t="shared" si="805"/>
        <v>B3</v>
      </c>
      <c r="B1444" s="141" t="str">
        <f t="shared" si="805"/>
        <v>Taxes and duties</v>
      </c>
      <c r="C1444" s="188">
        <f t="shared" si="805"/>
        <v>0</v>
      </c>
      <c r="D1444" s="189" t="str">
        <f t="shared" si="805"/>
        <v>-</v>
      </c>
      <c r="E1444" s="38">
        <f t="shared" si="805"/>
        <v>23.29</v>
      </c>
      <c r="F1444" s="104">
        <f t="shared" si="806"/>
        <v>0</v>
      </c>
      <c r="G1444" s="104">
        <f t="shared" si="807"/>
        <v>0</v>
      </c>
      <c r="H1444" s="104">
        <f t="shared" si="808"/>
        <v>0</v>
      </c>
      <c r="I1444" s="38">
        <f>'F4.2'!X13</f>
        <v>0</v>
      </c>
      <c r="J1444" s="38">
        <f>'F4.2'!AW13</f>
        <v>0</v>
      </c>
      <c r="K1444" s="104"/>
      <c r="L1444" s="104"/>
      <c r="M1444" s="104">
        <f t="shared" si="809"/>
        <v>0</v>
      </c>
      <c r="N1444" s="197">
        <f t="shared" si="810"/>
        <v>0</v>
      </c>
    </row>
    <row r="1445" spans="1:14" ht="15.75" outlineLevel="1" x14ac:dyDescent="0.25">
      <c r="A1445" s="122" t="str">
        <f t="shared" si="805"/>
        <v>B4</v>
      </c>
      <c r="B1445" s="141" t="str">
        <f t="shared" si="805"/>
        <v>Civil</v>
      </c>
      <c r="C1445" s="188">
        <f t="shared" si="805"/>
        <v>0</v>
      </c>
      <c r="D1445" s="189" t="str">
        <f t="shared" si="805"/>
        <v>-</v>
      </c>
      <c r="E1445" s="38">
        <f t="shared" si="805"/>
        <v>0.19</v>
      </c>
      <c r="F1445" s="104">
        <f t="shared" si="806"/>
        <v>0.19</v>
      </c>
      <c r="G1445" s="104">
        <f t="shared" si="807"/>
        <v>0</v>
      </c>
      <c r="H1445" s="104">
        <f t="shared" si="808"/>
        <v>0.19</v>
      </c>
      <c r="I1445" s="38">
        <f>'F4.2'!X14</f>
        <v>0</v>
      </c>
      <c r="J1445" s="38">
        <f>'F4.2'!AW14</f>
        <v>0</v>
      </c>
      <c r="K1445" s="104"/>
      <c r="L1445" s="104"/>
      <c r="M1445" s="104">
        <f t="shared" si="809"/>
        <v>0</v>
      </c>
      <c r="N1445" s="197">
        <f t="shared" si="810"/>
        <v>0.19</v>
      </c>
    </row>
    <row r="1446" spans="1:14" ht="15.75" outlineLevel="1" x14ac:dyDescent="0.25">
      <c r="A1446" s="122" t="str">
        <f t="shared" si="805"/>
        <v>B5</v>
      </c>
      <c r="B1446" s="141" t="str">
        <f t="shared" si="805"/>
        <v>Mandatory Spares</v>
      </c>
      <c r="C1446" s="188">
        <f t="shared" si="805"/>
        <v>0</v>
      </c>
      <c r="D1446" s="189" t="str">
        <f t="shared" si="805"/>
        <v>-</v>
      </c>
      <c r="E1446" s="38">
        <f t="shared" si="805"/>
        <v>5.03</v>
      </c>
      <c r="F1446" s="104">
        <f t="shared" si="806"/>
        <v>1.29</v>
      </c>
      <c r="G1446" s="104">
        <f t="shared" si="807"/>
        <v>6.32</v>
      </c>
      <c r="H1446" s="104">
        <f t="shared" si="808"/>
        <v>-5.03</v>
      </c>
      <c r="I1446" s="38">
        <f>'F4.2'!X15</f>
        <v>0</v>
      </c>
      <c r="J1446" s="38">
        <f>'F4.2'!AW15</f>
        <v>0</v>
      </c>
      <c r="K1446" s="104"/>
      <c r="L1446" s="104"/>
      <c r="M1446" s="104">
        <f t="shared" si="809"/>
        <v>0</v>
      </c>
      <c r="N1446" s="197">
        <f t="shared" si="810"/>
        <v>-5.03</v>
      </c>
    </row>
    <row r="1447" spans="1:14" ht="15.75" outlineLevel="1" x14ac:dyDescent="0.25">
      <c r="A1447" s="122" t="str">
        <f t="shared" si="805"/>
        <v>B6</v>
      </c>
      <c r="B1447" s="141" t="str">
        <f t="shared" si="805"/>
        <v>BTG (L&amp;T) Work</v>
      </c>
      <c r="C1447" s="188">
        <f t="shared" si="805"/>
        <v>0</v>
      </c>
      <c r="D1447" s="189" t="str">
        <f t="shared" si="805"/>
        <v>-</v>
      </c>
      <c r="E1447" s="38">
        <f t="shared" si="805"/>
        <v>1.33</v>
      </c>
      <c r="F1447" s="104">
        <f t="shared" si="806"/>
        <v>0</v>
      </c>
      <c r="G1447" s="104">
        <f t="shared" si="807"/>
        <v>0</v>
      </c>
      <c r="H1447" s="104">
        <f t="shared" si="808"/>
        <v>0</v>
      </c>
      <c r="I1447" s="38">
        <f>'F4.2'!X16</f>
        <v>0</v>
      </c>
      <c r="J1447" s="38">
        <f>'F4.2'!AW16</f>
        <v>0</v>
      </c>
      <c r="K1447" s="104"/>
      <c r="L1447" s="104"/>
      <c r="M1447" s="104">
        <f t="shared" si="809"/>
        <v>0</v>
      </c>
      <c r="N1447" s="197">
        <f t="shared" si="810"/>
        <v>0</v>
      </c>
    </row>
    <row r="1448" spans="1:14" ht="18.75" outlineLevel="1" x14ac:dyDescent="0.25">
      <c r="A1448" s="164" t="str">
        <f t="shared" si="805"/>
        <v>C</v>
      </c>
      <c r="B1448" s="165" t="str">
        <f t="shared" si="805"/>
        <v>Other Works (Plant)</v>
      </c>
      <c r="C1448" s="188">
        <f t="shared" si="805"/>
        <v>0</v>
      </c>
      <c r="D1448" s="189" t="str">
        <f t="shared" si="805"/>
        <v>-</v>
      </c>
      <c r="E1448" s="38">
        <f t="shared" si="805"/>
        <v>136.32999999999998</v>
      </c>
      <c r="F1448" s="104">
        <f t="shared" si="806"/>
        <v>0</v>
      </c>
      <c r="G1448" s="104">
        <f t="shared" si="807"/>
        <v>0</v>
      </c>
      <c r="H1448" s="104">
        <f t="shared" si="808"/>
        <v>0</v>
      </c>
      <c r="I1448" s="38">
        <f>'F4.2'!X17</f>
        <v>0</v>
      </c>
      <c r="J1448" s="38">
        <f>'F4.2'!AW17</f>
        <v>0</v>
      </c>
      <c r="K1448" s="104"/>
      <c r="L1448" s="104"/>
      <c r="M1448" s="104">
        <f t="shared" si="809"/>
        <v>0</v>
      </c>
      <c r="N1448" s="197">
        <f t="shared" si="810"/>
        <v>0</v>
      </c>
    </row>
    <row r="1449" spans="1:14" ht="15.75" outlineLevel="1" x14ac:dyDescent="0.25">
      <c r="A1449" s="122" t="str">
        <f t="shared" ref="A1449:E1458" si="811">A972</f>
        <v>C1</v>
      </c>
      <c r="B1449" s="141" t="str">
        <f t="shared" si="811"/>
        <v>Fully Integrated Security System</v>
      </c>
      <c r="C1449" s="188">
        <f t="shared" si="811"/>
        <v>0</v>
      </c>
      <c r="D1449" s="189" t="str">
        <f t="shared" si="811"/>
        <v>-</v>
      </c>
      <c r="E1449" s="38">
        <f t="shared" si="811"/>
        <v>27.36</v>
      </c>
      <c r="F1449" s="104">
        <f t="shared" si="806"/>
        <v>31.461495462000002</v>
      </c>
      <c r="G1449" s="104">
        <f t="shared" si="807"/>
        <v>31.461495462000002</v>
      </c>
      <c r="H1449" s="104">
        <f t="shared" si="808"/>
        <v>0</v>
      </c>
      <c r="I1449" s="38">
        <f>'F4.2'!X18</f>
        <v>0</v>
      </c>
      <c r="J1449" s="38">
        <f>'F4.2'!AW18</f>
        <v>0</v>
      </c>
      <c r="K1449" s="104"/>
      <c r="L1449" s="104"/>
      <c r="M1449" s="104">
        <f t="shared" si="809"/>
        <v>0</v>
      </c>
      <c r="N1449" s="197">
        <f t="shared" si="810"/>
        <v>0</v>
      </c>
    </row>
    <row r="1450" spans="1:14" ht="15.75" outlineLevel="1" x14ac:dyDescent="0.25">
      <c r="A1450" s="122" t="str">
        <f t="shared" si="811"/>
        <v>C2</v>
      </c>
      <c r="B1450" s="141" t="str">
        <f t="shared" si="811"/>
        <v>Administrative Expenses and overhead</v>
      </c>
      <c r="C1450" s="188">
        <f t="shared" si="811"/>
        <v>0</v>
      </c>
      <c r="D1450" s="189" t="str">
        <f t="shared" si="811"/>
        <v>-</v>
      </c>
      <c r="E1450" s="38">
        <f t="shared" si="811"/>
        <v>7.25</v>
      </c>
      <c r="F1450" s="104">
        <f t="shared" si="806"/>
        <v>6.6899999999999995</v>
      </c>
      <c r="G1450" s="104">
        <f t="shared" si="807"/>
        <v>0</v>
      </c>
      <c r="H1450" s="104">
        <f t="shared" si="808"/>
        <v>6.6899999999999995</v>
      </c>
      <c r="I1450" s="38">
        <f>'F4.2'!X19</f>
        <v>0</v>
      </c>
      <c r="J1450" s="38">
        <f>'F4.2'!AW19</f>
        <v>0</v>
      </c>
      <c r="K1450" s="104"/>
      <c r="L1450" s="104"/>
      <c r="M1450" s="104">
        <f t="shared" si="809"/>
        <v>0</v>
      </c>
      <c r="N1450" s="197">
        <f t="shared" si="810"/>
        <v>6.6899999999999995</v>
      </c>
    </row>
    <row r="1451" spans="1:14" ht="15.75" outlineLevel="1" x14ac:dyDescent="0.25">
      <c r="A1451" s="122" t="str">
        <f t="shared" si="811"/>
        <v>C3</v>
      </c>
      <c r="B1451" s="135" t="str">
        <f t="shared" si="811"/>
        <v>Contingencies E&amp;M</v>
      </c>
      <c r="C1451" s="188">
        <f t="shared" si="811"/>
        <v>0</v>
      </c>
      <c r="D1451" s="189" t="str">
        <f t="shared" si="811"/>
        <v>-</v>
      </c>
      <c r="E1451" s="38">
        <f t="shared" si="811"/>
        <v>0.04</v>
      </c>
      <c r="F1451" s="104">
        <f t="shared" si="806"/>
        <v>0.04</v>
      </c>
      <c r="G1451" s="104">
        <f t="shared" si="807"/>
        <v>0</v>
      </c>
      <c r="H1451" s="104">
        <f t="shared" si="808"/>
        <v>0.04</v>
      </c>
      <c r="I1451" s="38">
        <f>'F4.2'!X20</f>
        <v>0</v>
      </c>
      <c r="J1451" s="38">
        <f>'F4.2'!AW20</f>
        <v>0</v>
      </c>
      <c r="K1451" s="104"/>
      <c r="L1451" s="104"/>
      <c r="M1451" s="104">
        <f t="shared" si="809"/>
        <v>0</v>
      </c>
      <c r="N1451" s="197">
        <f t="shared" si="810"/>
        <v>0.04</v>
      </c>
    </row>
    <row r="1452" spans="1:14" ht="31.5" outlineLevel="1" x14ac:dyDescent="0.25">
      <c r="A1452" s="122" t="str">
        <f t="shared" si="811"/>
        <v>C4</v>
      </c>
      <c r="B1452" s="141" t="str">
        <f t="shared" si="811"/>
        <v>Mobile storage racks, fork lifts, hoists &amp; hydra for
material handling in major stores shed</v>
      </c>
      <c r="C1452" s="188">
        <f t="shared" si="811"/>
        <v>0</v>
      </c>
      <c r="D1452" s="189" t="str">
        <f t="shared" si="811"/>
        <v>-</v>
      </c>
      <c r="E1452" s="38">
        <f t="shared" si="811"/>
        <v>0.95</v>
      </c>
      <c r="F1452" s="104">
        <f t="shared" si="806"/>
        <v>0.93645040000000002</v>
      </c>
      <c r="G1452" s="104">
        <f t="shared" si="807"/>
        <v>0.93645040000000002</v>
      </c>
      <c r="H1452" s="104">
        <f t="shared" si="808"/>
        <v>0</v>
      </c>
      <c r="I1452" s="38">
        <f>'F4.2'!X21</f>
        <v>0</v>
      </c>
      <c r="J1452" s="38">
        <f>'F4.2'!AW21</f>
        <v>0</v>
      </c>
      <c r="K1452" s="104"/>
      <c r="L1452" s="104"/>
      <c r="M1452" s="104">
        <f t="shared" si="809"/>
        <v>0</v>
      </c>
      <c r="N1452" s="197">
        <f t="shared" si="810"/>
        <v>0</v>
      </c>
    </row>
    <row r="1453" spans="1:14" ht="47.25" outlineLevel="1" x14ac:dyDescent="0.25">
      <c r="A1453" s="122" t="str">
        <f t="shared" si="811"/>
        <v>C5</v>
      </c>
      <c r="B1453" s="141" t="str">
        <f t="shared" si="811"/>
        <v>Development of working models of Plant Layout, Boiler, Turbine- Generetaor, Coal mill, Fans, etc. at
KTC, Koradi.</v>
      </c>
      <c r="C1453" s="188">
        <f t="shared" si="811"/>
        <v>0</v>
      </c>
      <c r="D1453" s="189" t="str">
        <f t="shared" si="811"/>
        <v>-</v>
      </c>
      <c r="E1453" s="38">
        <f t="shared" si="811"/>
        <v>1.2</v>
      </c>
      <c r="F1453" s="104">
        <f t="shared" si="806"/>
        <v>1.2</v>
      </c>
      <c r="G1453" s="104">
        <f t="shared" si="807"/>
        <v>0.98603999999999992</v>
      </c>
      <c r="H1453" s="104">
        <f t="shared" si="808"/>
        <v>0.21396000000000004</v>
      </c>
      <c r="I1453" s="38">
        <f>'F4.2'!X22</f>
        <v>0</v>
      </c>
      <c r="J1453" s="38">
        <f>'F4.2'!AW22</f>
        <v>0</v>
      </c>
      <c r="K1453" s="104"/>
      <c r="L1453" s="104"/>
      <c r="M1453" s="104">
        <f t="shared" si="809"/>
        <v>0</v>
      </c>
      <c r="N1453" s="197">
        <f t="shared" si="810"/>
        <v>0.21396000000000004</v>
      </c>
    </row>
    <row r="1454" spans="1:14" ht="15.75" outlineLevel="1" x14ac:dyDescent="0.25">
      <c r="A1454" s="122" t="str">
        <f t="shared" si="811"/>
        <v>C6</v>
      </c>
      <c r="B1454" s="141" t="str">
        <f t="shared" si="811"/>
        <v>Workshop equipment</v>
      </c>
      <c r="C1454" s="188">
        <f t="shared" si="811"/>
        <v>0</v>
      </c>
      <c r="D1454" s="189" t="str">
        <f t="shared" si="811"/>
        <v>-</v>
      </c>
      <c r="E1454" s="38">
        <f t="shared" si="811"/>
        <v>0.26</v>
      </c>
      <c r="F1454" s="104">
        <f t="shared" si="806"/>
        <v>0.26192359999999998</v>
      </c>
      <c r="G1454" s="104">
        <f t="shared" si="807"/>
        <v>0.26192359999999998</v>
      </c>
      <c r="H1454" s="104">
        <f t="shared" si="808"/>
        <v>0</v>
      </c>
      <c r="I1454" s="38">
        <f>'F4.2'!X23</f>
        <v>0</v>
      </c>
      <c r="J1454" s="38">
        <f>'F4.2'!AW23</f>
        <v>0</v>
      </c>
      <c r="K1454" s="104"/>
      <c r="L1454" s="104"/>
      <c r="M1454" s="104">
        <f t="shared" si="809"/>
        <v>0</v>
      </c>
      <c r="N1454" s="197">
        <f t="shared" si="810"/>
        <v>0</v>
      </c>
    </row>
    <row r="1455" spans="1:14" ht="47.25" outlineLevel="1" x14ac:dyDescent="0.25">
      <c r="A1455" s="122" t="str">
        <f t="shared" si="811"/>
        <v>C7</v>
      </c>
      <c r="B1455" s="141" t="str">
        <f t="shared" si="811"/>
        <v>Design, engg, manufacture, supply , erection, testing &amp; commissioning of Ozonization Plant for circulating
cooling water system</v>
      </c>
      <c r="C1455" s="188">
        <f t="shared" si="811"/>
        <v>0</v>
      </c>
      <c r="D1455" s="189" t="str">
        <f t="shared" si="811"/>
        <v>-</v>
      </c>
      <c r="E1455" s="38">
        <f t="shared" si="811"/>
        <v>54.05</v>
      </c>
      <c r="F1455" s="104">
        <f t="shared" si="806"/>
        <v>31.768288600000002</v>
      </c>
      <c r="G1455" s="104">
        <f t="shared" si="807"/>
        <v>31.614404399999998</v>
      </c>
      <c r="H1455" s="104">
        <f t="shared" si="808"/>
        <v>0.1538842000000038</v>
      </c>
      <c r="I1455" s="38">
        <f>'F4.2'!X24</f>
        <v>0</v>
      </c>
      <c r="J1455" s="38">
        <f>'F4.2'!AW24</f>
        <v>0</v>
      </c>
      <c r="K1455" s="104"/>
      <c r="L1455" s="104"/>
      <c r="M1455" s="104">
        <f t="shared" si="809"/>
        <v>0</v>
      </c>
      <c r="N1455" s="197">
        <f t="shared" si="810"/>
        <v>0.1538842000000038</v>
      </c>
    </row>
    <row r="1456" spans="1:14" ht="47.25" outlineLevel="1" x14ac:dyDescent="0.25">
      <c r="A1456" s="122" t="str">
        <f t="shared" si="811"/>
        <v>C8</v>
      </c>
      <c r="B1456" s="135" t="str">
        <f t="shared" si="811"/>
        <v>Supply, installation &amp; commissioning of water flow meters including required SCADA software and other accessories for water management system</v>
      </c>
      <c r="C1456" s="188">
        <f t="shared" si="811"/>
        <v>0</v>
      </c>
      <c r="D1456" s="189" t="str">
        <f t="shared" si="811"/>
        <v>-</v>
      </c>
      <c r="E1456" s="38">
        <f t="shared" si="811"/>
        <v>5.08</v>
      </c>
      <c r="F1456" s="104">
        <f t="shared" si="806"/>
        <v>0</v>
      </c>
      <c r="G1456" s="104">
        <f t="shared" si="807"/>
        <v>0</v>
      </c>
      <c r="H1456" s="104">
        <f t="shared" si="808"/>
        <v>0</v>
      </c>
      <c r="I1456" s="38">
        <f>'F4.2'!X25</f>
        <v>0</v>
      </c>
      <c r="J1456" s="38">
        <f>'F4.2'!AW25</f>
        <v>0</v>
      </c>
      <c r="K1456" s="104"/>
      <c r="L1456" s="104"/>
      <c r="M1456" s="104">
        <f t="shared" si="809"/>
        <v>0</v>
      </c>
      <c r="N1456" s="197">
        <f t="shared" si="810"/>
        <v>0</v>
      </c>
    </row>
    <row r="1457" spans="1:14" ht="31.5" outlineLevel="1" x14ac:dyDescent="0.25">
      <c r="A1457" s="122" t="str">
        <f t="shared" si="811"/>
        <v>C9</v>
      </c>
      <c r="B1457" s="135" t="str">
        <f t="shared" si="811"/>
        <v>Provision of wet ash evacuation system for first two
rows of ESP for Unit-8,9 &amp; 19</v>
      </c>
      <c r="C1457" s="188">
        <f t="shared" si="811"/>
        <v>0</v>
      </c>
      <c r="D1457" s="189" t="str">
        <f t="shared" si="811"/>
        <v>-</v>
      </c>
      <c r="E1457" s="38">
        <f t="shared" si="811"/>
        <v>26.59</v>
      </c>
      <c r="F1457" s="104">
        <f t="shared" si="806"/>
        <v>21.689999999999998</v>
      </c>
      <c r="G1457" s="104">
        <f t="shared" si="807"/>
        <v>26.318098199999998</v>
      </c>
      <c r="H1457" s="104">
        <f t="shared" si="808"/>
        <v>-4.6280982000000002</v>
      </c>
      <c r="I1457" s="38">
        <f>'F4.2'!X26</f>
        <v>0</v>
      </c>
      <c r="J1457" s="38">
        <f>'F4.2'!AW26</f>
        <v>0</v>
      </c>
      <c r="K1457" s="104"/>
      <c r="L1457" s="104"/>
      <c r="M1457" s="104">
        <f t="shared" si="809"/>
        <v>0</v>
      </c>
      <c r="N1457" s="197">
        <f t="shared" si="810"/>
        <v>-4.6280982000000002</v>
      </c>
    </row>
    <row r="1458" spans="1:14" ht="31.5" outlineLevel="1" x14ac:dyDescent="0.25">
      <c r="A1458" s="122" t="str">
        <f t="shared" si="811"/>
        <v>C10</v>
      </c>
      <c r="B1458" s="135" t="str">
        <f t="shared" si="811"/>
        <v>Procurement of portable mercury analyser for flue gas monitoring</v>
      </c>
      <c r="C1458" s="188">
        <f t="shared" si="811"/>
        <v>0</v>
      </c>
      <c r="D1458" s="189" t="str">
        <f t="shared" si="811"/>
        <v>-</v>
      </c>
      <c r="E1458" s="38">
        <f t="shared" si="811"/>
        <v>6.2</v>
      </c>
      <c r="F1458" s="104">
        <f t="shared" si="806"/>
        <v>0</v>
      </c>
      <c r="G1458" s="104">
        <f t="shared" si="807"/>
        <v>0</v>
      </c>
      <c r="H1458" s="104">
        <f t="shared" si="808"/>
        <v>0</v>
      </c>
      <c r="I1458" s="38">
        <f>'F4.2'!X27</f>
        <v>0</v>
      </c>
      <c r="J1458" s="38">
        <f>'F4.2'!AW27</f>
        <v>0</v>
      </c>
      <c r="K1458" s="104"/>
      <c r="L1458" s="104"/>
      <c r="M1458" s="104">
        <f t="shared" si="809"/>
        <v>0</v>
      </c>
      <c r="N1458" s="197">
        <f t="shared" si="810"/>
        <v>0</v>
      </c>
    </row>
    <row r="1459" spans="1:14" ht="15.75" outlineLevel="1" x14ac:dyDescent="0.25">
      <c r="A1459" s="122" t="str">
        <f t="shared" ref="A1459:E1468" si="812">A982</f>
        <v>C11</v>
      </c>
      <c r="B1459" s="141" t="str">
        <f t="shared" si="812"/>
        <v>Administrative Expenses and overhead</v>
      </c>
      <c r="C1459" s="188">
        <f t="shared" si="812"/>
        <v>0</v>
      </c>
      <c r="D1459" s="189" t="str">
        <f t="shared" si="812"/>
        <v>-</v>
      </c>
      <c r="E1459" s="38">
        <f t="shared" si="812"/>
        <v>5</v>
      </c>
      <c r="F1459" s="104">
        <f t="shared" si="806"/>
        <v>21.0000754</v>
      </c>
      <c r="G1459" s="104">
        <f t="shared" si="807"/>
        <v>0</v>
      </c>
      <c r="H1459" s="104">
        <f t="shared" si="808"/>
        <v>21.0000754</v>
      </c>
      <c r="I1459" s="38">
        <f>'F4.2'!X28</f>
        <v>0</v>
      </c>
      <c r="J1459" s="38">
        <f>'F4.2'!AW28</f>
        <v>0</v>
      </c>
      <c r="K1459" s="104"/>
      <c r="L1459" s="104"/>
      <c r="M1459" s="104">
        <f t="shared" si="809"/>
        <v>0</v>
      </c>
      <c r="N1459" s="197">
        <f t="shared" si="810"/>
        <v>21.0000754</v>
      </c>
    </row>
    <row r="1460" spans="1:14" ht="15.75" outlineLevel="1" x14ac:dyDescent="0.25">
      <c r="A1460" s="122" t="str">
        <f t="shared" si="812"/>
        <v>C12</v>
      </c>
      <c r="B1460" s="141" t="str">
        <f t="shared" si="812"/>
        <v>Compressor of Hydrogen plant</v>
      </c>
      <c r="C1460" s="188">
        <f t="shared" si="812"/>
        <v>0</v>
      </c>
      <c r="D1460" s="189" t="str">
        <f t="shared" si="812"/>
        <v>-</v>
      </c>
      <c r="E1460" s="38">
        <f t="shared" si="812"/>
        <v>1.5</v>
      </c>
      <c r="F1460" s="104">
        <f t="shared" si="806"/>
        <v>1.5</v>
      </c>
      <c r="G1460" s="104">
        <f t="shared" si="807"/>
        <v>0</v>
      </c>
      <c r="H1460" s="104">
        <f t="shared" si="808"/>
        <v>1.5</v>
      </c>
      <c r="I1460" s="38">
        <f>'F4.2'!X29</f>
        <v>0</v>
      </c>
      <c r="J1460" s="38">
        <f>'F4.2'!AW29</f>
        <v>0</v>
      </c>
      <c r="K1460" s="104"/>
      <c r="L1460" s="104"/>
      <c r="M1460" s="104">
        <f t="shared" si="809"/>
        <v>0</v>
      </c>
      <c r="N1460" s="197">
        <f t="shared" si="810"/>
        <v>1.5</v>
      </c>
    </row>
    <row r="1461" spans="1:14" ht="15.75" outlineLevel="1" x14ac:dyDescent="0.25">
      <c r="A1461" s="122" t="str">
        <f t="shared" si="812"/>
        <v>C13</v>
      </c>
      <c r="B1461" s="141" t="str">
        <f t="shared" si="812"/>
        <v>Rail Cum road stone grabbler</v>
      </c>
      <c r="C1461" s="188">
        <f t="shared" si="812"/>
        <v>0</v>
      </c>
      <c r="D1461" s="189" t="str">
        <f t="shared" si="812"/>
        <v>-</v>
      </c>
      <c r="E1461" s="38">
        <f t="shared" si="812"/>
        <v>0.85</v>
      </c>
      <c r="F1461" s="104">
        <f t="shared" si="806"/>
        <v>0.85</v>
      </c>
      <c r="G1461" s="104">
        <f t="shared" si="807"/>
        <v>0</v>
      </c>
      <c r="H1461" s="104">
        <f t="shared" si="808"/>
        <v>0.85</v>
      </c>
      <c r="I1461" s="38">
        <f>'F4.2'!X30</f>
        <v>0</v>
      </c>
      <c r="J1461" s="38">
        <f>'F4.2'!AW30</f>
        <v>0</v>
      </c>
      <c r="K1461" s="104"/>
      <c r="L1461" s="104"/>
      <c r="M1461" s="104">
        <f t="shared" si="809"/>
        <v>0</v>
      </c>
      <c r="N1461" s="197">
        <f t="shared" si="810"/>
        <v>0.85</v>
      </c>
    </row>
    <row r="1462" spans="1:14" ht="18.75" outlineLevel="1" x14ac:dyDescent="0.25">
      <c r="A1462" s="164" t="str">
        <f t="shared" si="812"/>
        <v>D</v>
      </c>
      <c r="B1462" s="165" t="str">
        <f t="shared" si="812"/>
        <v>Other Works (Civil)</v>
      </c>
      <c r="C1462" s="188">
        <f t="shared" si="812"/>
        <v>0</v>
      </c>
      <c r="D1462" s="189" t="str">
        <f t="shared" si="812"/>
        <v>-</v>
      </c>
      <c r="E1462" s="38">
        <f t="shared" si="812"/>
        <v>103.19</v>
      </c>
      <c r="F1462" s="104">
        <f t="shared" si="806"/>
        <v>0</v>
      </c>
      <c r="G1462" s="104">
        <f t="shared" si="807"/>
        <v>0</v>
      </c>
      <c r="H1462" s="104">
        <f t="shared" si="808"/>
        <v>0</v>
      </c>
      <c r="I1462" s="38">
        <f>'F4.2'!X31</f>
        <v>0</v>
      </c>
      <c r="J1462" s="38">
        <f>'F4.2'!AW31</f>
        <v>0</v>
      </c>
      <c r="K1462" s="104"/>
      <c r="L1462" s="104"/>
      <c r="M1462" s="104">
        <f t="shared" si="809"/>
        <v>0</v>
      </c>
      <c r="N1462" s="197">
        <f t="shared" si="810"/>
        <v>0</v>
      </c>
    </row>
    <row r="1463" spans="1:14" ht="15.75" outlineLevel="1" x14ac:dyDescent="0.25">
      <c r="A1463" s="98" t="str">
        <f t="shared" si="812"/>
        <v>D1</v>
      </c>
      <c r="B1463" s="141" t="str">
        <f t="shared" si="812"/>
        <v>Road, Bridges railway system</v>
      </c>
      <c r="C1463" s="188">
        <f t="shared" si="812"/>
        <v>0</v>
      </c>
      <c r="D1463" s="189" t="str">
        <f t="shared" si="812"/>
        <v>-</v>
      </c>
      <c r="E1463" s="38">
        <f t="shared" si="812"/>
        <v>20.100000000000001</v>
      </c>
      <c r="F1463" s="104">
        <f t="shared" si="806"/>
        <v>0.10805670000000001</v>
      </c>
      <c r="G1463" s="104">
        <f t="shared" si="807"/>
        <v>0</v>
      </c>
      <c r="H1463" s="104">
        <f t="shared" si="808"/>
        <v>0.10805670000000001</v>
      </c>
      <c r="I1463" s="38">
        <f>'F4.2'!X32</f>
        <v>0</v>
      </c>
      <c r="J1463" s="38">
        <f>'F4.2'!AW32</f>
        <v>0</v>
      </c>
      <c r="K1463" s="104"/>
      <c r="L1463" s="104"/>
      <c r="M1463" s="104">
        <f t="shared" si="809"/>
        <v>0</v>
      </c>
      <c r="N1463" s="197">
        <f t="shared" si="810"/>
        <v>0.10805670000000001</v>
      </c>
    </row>
    <row r="1464" spans="1:14" ht="15.75" outlineLevel="1" x14ac:dyDescent="0.25">
      <c r="A1464" s="98">
        <f t="shared" si="812"/>
        <v>0</v>
      </c>
      <c r="B1464" s="141" t="str">
        <f t="shared" si="812"/>
        <v>S&amp;T System with Panel Interlocking System</v>
      </c>
      <c r="C1464" s="188">
        <f t="shared" si="812"/>
        <v>0</v>
      </c>
      <c r="D1464" s="189" t="str">
        <f t="shared" si="812"/>
        <v>-</v>
      </c>
      <c r="E1464" s="38">
        <f t="shared" si="812"/>
        <v>0</v>
      </c>
      <c r="F1464" s="104">
        <f t="shared" si="806"/>
        <v>10.458465775000001</v>
      </c>
      <c r="G1464" s="104">
        <f t="shared" si="807"/>
        <v>10.459626418999999</v>
      </c>
      <c r="H1464" s="104">
        <f t="shared" si="808"/>
        <v>-1.1606439999987117E-3</v>
      </c>
      <c r="I1464" s="38">
        <f>'F4.2'!X33</f>
        <v>0</v>
      </c>
      <c r="J1464" s="38">
        <f>'F4.2'!AW33</f>
        <v>0</v>
      </c>
      <c r="K1464" s="104"/>
      <c r="L1464" s="104"/>
      <c r="M1464" s="104">
        <f t="shared" si="809"/>
        <v>0</v>
      </c>
      <c r="N1464" s="197">
        <f t="shared" si="810"/>
        <v>-1.1606439999987117E-3</v>
      </c>
    </row>
    <row r="1465" spans="1:14" ht="15.75" outlineLevel="1" x14ac:dyDescent="0.25">
      <c r="A1465" s="122" t="str">
        <f t="shared" si="812"/>
        <v>D2</v>
      </c>
      <c r="B1465" s="141" t="str">
        <f t="shared" si="812"/>
        <v>Staff quarters</v>
      </c>
      <c r="C1465" s="188">
        <f t="shared" si="812"/>
        <v>0</v>
      </c>
      <c r="D1465" s="189" t="str">
        <f t="shared" si="812"/>
        <v>-</v>
      </c>
      <c r="E1465" s="38">
        <f t="shared" si="812"/>
        <v>5.25</v>
      </c>
      <c r="F1465" s="104">
        <f t="shared" si="806"/>
        <v>0</v>
      </c>
      <c r="G1465" s="104">
        <f t="shared" si="807"/>
        <v>0</v>
      </c>
      <c r="H1465" s="104">
        <f t="shared" si="808"/>
        <v>0</v>
      </c>
      <c r="I1465" s="38">
        <f>'F4.2'!X34</f>
        <v>0</v>
      </c>
      <c r="J1465" s="38">
        <f>'F4.2'!AW34</f>
        <v>0</v>
      </c>
      <c r="K1465" s="104"/>
      <c r="L1465" s="104"/>
      <c r="M1465" s="104">
        <f t="shared" si="809"/>
        <v>0</v>
      </c>
      <c r="N1465" s="197">
        <f t="shared" si="810"/>
        <v>0</v>
      </c>
    </row>
    <row r="1466" spans="1:14" ht="15.75" outlineLevel="1" x14ac:dyDescent="0.25">
      <c r="A1466" s="98" t="str">
        <f t="shared" si="812"/>
        <v>D3</v>
      </c>
      <c r="B1466" s="141" t="str">
        <f t="shared" si="812"/>
        <v>Other Misc &amp; Unforseen Item</v>
      </c>
      <c r="C1466" s="188">
        <f t="shared" si="812"/>
        <v>0</v>
      </c>
      <c r="D1466" s="189" t="str">
        <f t="shared" si="812"/>
        <v>-</v>
      </c>
      <c r="E1466" s="38">
        <f t="shared" si="812"/>
        <v>25.79</v>
      </c>
      <c r="F1466" s="104">
        <f t="shared" si="806"/>
        <v>9.3000000000000007</v>
      </c>
      <c r="G1466" s="104">
        <f t="shared" si="807"/>
        <v>7.53</v>
      </c>
      <c r="H1466" s="104">
        <f t="shared" si="808"/>
        <v>1.7700000000000005</v>
      </c>
      <c r="I1466" s="38">
        <f>'F4.2'!X35</f>
        <v>0</v>
      </c>
      <c r="J1466" s="38">
        <f>'F4.2'!AW35</f>
        <v>0</v>
      </c>
      <c r="K1466" s="104"/>
      <c r="L1466" s="104"/>
      <c r="M1466" s="104">
        <f t="shared" si="809"/>
        <v>0</v>
      </c>
      <c r="N1466" s="197">
        <f t="shared" si="810"/>
        <v>1.7700000000000005</v>
      </c>
    </row>
    <row r="1467" spans="1:14" ht="15.75" outlineLevel="1" x14ac:dyDescent="0.25">
      <c r="A1467" s="122">
        <f t="shared" si="812"/>
        <v>0</v>
      </c>
      <c r="B1467" s="141" t="str">
        <f t="shared" si="812"/>
        <v xml:space="preserve">Check Post, Inspection Office &amp; Facility Complex </v>
      </c>
      <c r="C1467" s="188">
        <f t="shared" si="812"/>
        <v>0</v>
      </c>
      <c r="D1467" s="189" t="str">
        <f t="shared" si="812"/>
        <v>-</v>
      </c>
      <c r="E1467" s="38">
        <f t="shared" si="812"/>
        <v>0</v>
      </c>
      <c r="F1467" s="104">
        <f t="shared" si="806"/>
        <v>3.6844303479999998</v>
      </c>
      <c r="G1467" s="104">
        <f t="shared" si="807"/>
        <v>3.6815614030000003</v>
      </c>
      <c r="H1467" s="104">
        <f t="shared" si="808"/>
        <v>2.8689449999994565E-3</v>
      </c>
      <c r="I1467" s="38">
        <f>'F4.2'!X36</f>
        <v>0</v>
      </c>
      <c r="J1467" s="38">
        <f>'F4.2'!AW36</f>
        <v>0</v>
      </c>
      <c r="K1467" s="104"/>
      <c r="L1467" s="104"/>
      <c r="M1467" s="104">
        <f t="shared" si="809"/>
        <v>0</v>
      </c>
      <c r="N1467" s="197">
        <f t="shared" si="810"/>
        <v>2.8689449999994565E-3</v>
      </c>
    </row>
    <row r="1468" spans="1:14" ht="15.75" outlineLevel="1" x14ac:dyDescent="0.25">
      <c r="A1468" s="98">
        <f t="shared" si="812"/>
        <v>0</v>
      </c>
      <c r="B1468" s="141" t="str">
        <f t="shared" si="812"/>
        <v>CPRI Building</v>
      </c>
      <c r="C1468" s="188">
        <f t="shared" si="812"/>
        <v>0</v>
      </c>
      <c r="D1468" s="189" t="str">
        <f t="shared" si="812"/>
        <v>-</v>
      </c>
      <c r="E1468" s="38">
        <f t="shared" si="812"/>
        <v>0</v>
      </c>
      <c r="F1468" s="104">
        <f t="shared" si="806"/>
        <v>6.2046176410000005</v>
      </c>
      <c r="G1468" s="104">
        <f t="shared" si="807"/>
        <v>6.2046176410000005</v>
      </c>
      <c r="H1468" s="104">
        <f t="shared" si="808"/>
        <v>0</v>
      </c>
      <c r="I1468" s="38">
        <f>'F4.2'!X37</f>
        <v>0</v>
      </c>
      <c r="J1468" s="38">
        <f>'F4.2'!AW37</f>
        <v>0</v>
      </c>
      <c r="K1468" s="104"/>
      <c r="L1468" s="104"/>
      <c r="M1468" s="104">
        <f t="shared" si="809"/>
        <v>0</v>
      </c>
      <c r="N1468" s="197">
        <f t="shared" si="810"/>
        <v>0</v>
      </c>
    </row>
    <row r="1469" spans="1:14" ht="15.75" outlineLevel="1" x14ac:dyDescent="0.25">
      <c r="A1469" s="98">
        <f t="shared" ref="A1469:E1478" si="813">A992</f>
        <v>0</v>
      </c>
      <c r="B1469" s="141" t="str">
        <f t="shared" si="813"/>
        <v>Foam cum DCP fire tender- 1</v>
      </c>
      <c r="C1469" s="188">
        <f t="shared" si="813"/>
        <v>0</v>
      </c>
      <c r="D1469" s="189" t="str">
        <f t="shared" si="813"/>
        <v>-</v>
      </c>
      <c r="E1469" s="38">
        <f t="shared" si="813"/>
        <v>0</v>
      </c>
      <c r="F1469" s="104">
        <f t="shared" si="806"/>
        <v>0</v>
      </c>
      <c r="G1469" s="104">
        <f t="shared" si="807"/>
        <v>0.76925619999999995</v>
      </c>
      <c r="H1469" s="104">
        <f t="shared" si="808"/>
        <v>-0.76925619999999995</v>
      </c>
      <c r="I1469" s="38">
        <f>'F4.2'!X38</f>
        <v>0</v>
      </c>
      <c r="J1469" s="38">
        <f>'F4.2'!AW38</f>
        <v>0</v>
      </c>
      <c r="K1469" s="104"/>
      <c r="L1469" s="104"/>
      <c r="M1469" s="104">
        <f t="shared" si="809"/>
        <v>0</v>
      </c>
      <c r="N1469" s="197">
        <f t="shared" si="810"/>
        <v>-0.76925619999999995</v>
      </c>
    </row>
    <row r="1470" spans="1:14" ht="15.75" outlineLevel="1" x14ac:dyDescent="0.25">
      <c r="A1470" s="98">
        <f t="shared" si="813"/>
        <v>0</v>
      </c>
      <c r="B1470" s="141" t="str">
        <f t="shared" si="813"/>
        <v>Fire water Bowser-cum-fire Tender- 1No.</v>
      </c>
      <c r="C1470" s="188">
        <f t="shared" si="813"/>
        <v>0</v>
      </c>
      <c r="D1470" s="189" t="str">
        <f t="shared" si="813"/>
        <v>-</v>
      </c>
      <c r="E1470" s="38">
        <f t="shared" si="813"/>
        <v>0</v>
      </c>
      <c r="F1470" s="104">
        <f t="shared" si="806"/>
        <v>0.73536990000000002</v>
      </c>
      <c r="G1470" s="104">
        <f t="shared" si="807"/>
        <v>0.73536990000000002</v>
      </c>
      <c r="H1470" s="104">
        <f t="shared" si="808"/>
        <v>0</v>
      </c>
      <c r="I1470" s="38">
        <f>'F4.2'!X39</f>
        <v>0</v>
      </c>
      <c r="J1470" s="38">
        <f>'F4.2'!AW39</f>
        <v>0</v>
      </c>
      <c r="K1470" s="104"/>
      <c r="L1470" s="104"/>
      <c r="M1470" s="104">
        <f t="shared" si="809"/>
        <v>0</v>
      </c>
      <c r="N1470" s="197">
        <f t="shared" si="810"/>
        <v>0</v>
      </c>
    </row>
    <row r="1471" spans="1:14" ht="15.75" outlineLevel="1" x14ac:dyDescent="0.25">
      <c r="A1471" s="122" t="str">
        <f t="shared" si="813"/>
        <v>D4</v>
      </c>
      <c r="B1471" s="141" t="str">
        <f t="shared" si="813"/>
        <v>Const. facility</v>
      </c>
      <c r="C1471" s="188">
        <f t="shared" si="813"/>
        <v>0</v>
      </c>
      <c r="D1471" s="189" t="str">
        <f t="shared" si="813"/>
        <v>-</v>
      </c>
      <c r="E1471" s="38">
        <f t="shared" si="813"/>
        <v>3.28</v>
      </c>
      <c r="F1471" s="104">
        <f t="shared" ref="F1471:F1502" si="814">F994+I994</f>
        <v>0</v>
      </c>
      <c r="G1471" s="104">
        <f t="shared" si="807"/>
        <v>0</v>
      </c>
      <c r="H1471" s="104">
        <f t="shared" si="808"/>
        <v>0</v>
      </c>
      <c r="I1471" s="38">
        <f>'F4.2'!X40</f>
        <v>0</v>
      </c>
      <c r="J1471" s="38">
        <f>'F4.2'!AW40</f>
        <v>0</v>
      </c>
      <c r="K1471" s="104"/>
      <c r="L1471" s="104"/>
      <c r="M1471" s="104">
        <f t="shared" si="809"/>
        <v>0</v>
      </c>
      <c r="N1471" s="197">
        <f t="shared" si="810"/>
        <v>0</v>
      </c>
    </row>
    <row r="1472" spans="1:14" ht="15.75" outlineLevel="1" x14ac:dyDescent="0.25">
      <c r="A1472" s="98" t="str">
        <f t="shared" si="813"/>
        <v>D5</v>
      </c>
      <c r="B1472" s="141" t="str">
        <f t="shared" si="813"/>
        <v>Contigency Other Civil Work</v>
      </c>
      <c r="C1472" s="188">
        <f t="shared" si="813"/>
        <v>0</v>
      </c>
      <c r="D1472" s="189" t="str">
        <f t="shared" si="813"/>
        <v>-</v>
      </c>
      <c r="E1472" s="38">
        <f t="shared" si="813"/>
        <v>5.27</v>
      </c>
      <c r="F1472" s="104">
        <f t="shared" si="814"/>
        <v>0</v>
      </c>
      <c r="G1472" s="104">
        <f t="shared" ref="G1472:G1503" si="815">G995+M995</f>
        <v>0</v>
      </c>
      <c r="H1472" s="104">
        <f t="shared" si="808"/>
        <v>0</v>
      </c>
      <c r="I1472" s="38">
        <f>'F4.2'!X41</f>
        <v>0</v>
      </c>
      <c r="J1472" s="38">
        <f>'F4.2'!AW41</f>
        <v>0</v>
      </c>
      <c r="K1472" s="104"/>
      <c r="L1472" s="104"/>
      <c r="M1472" s="104">
        <f t="shared" si="809"/>
        <v>0</v>
      </c>
      <c r="N1472" s="197">
        <f t="shared" si="810"/>
        <v>0</v>
      </c>
    </row>
    <row r="1473" spans="1:14" ht="31.5" outlineLevel="1" x14ac:dyDescent="0.25">
      <c r="A1473" s="98" t="str">
        <f t="shared" si="813"/>
        <v>D6</v>
      </c>
      <c r="B1473" s="135" t="str">
        <f t="shared" si="813"/>
        <v>Adminstrative Exp. &amp; Overhead (Salary &amp; Overhead,
Civil &amp; E&amp;M)</v>
      </c>
      <c r="C1473" s="188">
        <f t="shared" si="813"/>
        <v>0</v>
      </c>
      <c r="D1473" s="189" t="str">
        <f t="shared" si="813"/>
        <v>-</v>
      </c>
      <c r="E1473" s="38">
        <f t="shared" si="813"/>
        <v>21.47</v>
      </c>
      <c r="F1473" s="104">
        <f t="shared" si="814"/>
        <v>31.64</v>
      </c>
      <c r="G1473" s="104">
        <f t="shared" si="815"/>
        <v>0</v>
      </c>
      <c r="H1473" s="104">
        <f t="shared" si="808"/>
        <v>31.64</v>
      </c>
      <c r="I1473" s="38">
        <f>'F4.2'!X42</f>
        <v>0</v>
      </c>
      <c r="J1473" s="38">
        <f>'F4.2'!AW42</f>
        <v>0</v>
      </c>
      <c r="K1473" s="104"/>
      <c r="L1473" s="104"/>
      <c r="M1473" s="104">
        <f t="shared" si="809"/>
        <v>0</v>
      </c>
      <c r="N1473" s="197">
        <f t="shared" si="810"/>
        <v>31.64</v>
      </c>
    </row>
    <row r="1474" spans="1:14" ht="15.75" outlineLevel="1" x14ac:dyDescent="0.25">
      <c r="A1474" s="122" t="str">
        <f t="shared" si="813"/>
        <v>D7</v>
      </c>
      <c r="B1474" s="141" t="str">
        <f t="shared" si="813"/>
        <v>Future unforseen works(Jalyukta Shiwar)</v>
      </c>
      <c r="C1474" s="188">
        <f t="shared" si="813"/>
        <v>0</v>
      </c>
      <c r="D1474" s="189" t="str">
        <f t="shared" si="813"/>
        <v>-</v>
      </c>
      <c r="E1474" s="38">
        <f t="shared" si="813"/>
        <v>0.27</v>
      </c>
      <c r="F1474" s="104">
        <f t="shared" si="814"/>
        <v>0</v>
      </c>
      <c r="G1474" s="104">
        <f t="shared" si="815"/>
        <v>0</v>
      </c>
      <c r="H1474" s="104">
        <f t="shared" si="808"/>
        <v>0</v>
      </c>
      <c r="I1474" s="38">
        <f>'F4.2'!X43</f>
        <v>0</v>
      </c>
      <c r="J1474" s="38">
        <f>'F4.2'!AW43</f>
        <v>0</v>
      </c>
      <c r="K1474" s="104"/>
      <c r="L1474" s="104"/>
      <c r="M1474" s="104">
        <f t="shared" si="809"/>
        <v>0</v>
      </c>
      <c r="N1474" s="197">
        <f t="shared" si="810"/>
        <v>0</v>
      </c>
    </row>
    <row r="1475" spans="1:14" ht="15.75" outlineLevel="1" x14ac:dyDescent="0.25">
      <c r="A1475" s="147" t="str">
        <f t="shared" si="813"/>
        <v>D8</v>
      </c>
      <c r="B1475" s="142" t="str">
        <f t="shared" si="813"/>
        <v>Landscaping work</v>
      </c>
      <c r="C1475" s="188">
        <f t="shared" si="813"/>
        <v>0</v>
      </c>
      <c r="D1475" s="189" t="str">
        <f t="shared" si="813"/>
        <v>-</v>
      </c>
      <c r="E1475" s="38">
        <f t="shared" si="813"/>
        <v>21.76</v>
      </c>
      <c r="F1475" s="104">
        <f t="shared" si="814"/>
        <v>20.53</v>
      </c>
      <c r="G1475" s="104">
        <f t="shared" si="815"/>
        <v>0</v>
      </c>
      <c r="H1475" s="104">
        <f t="shared" si="808"/>
        <v>20.53</v>
      </c>
      <c r="I1475" s="38">
        <f>'F4.2'!X44</f>
        <v>0</v>
      </c>
      <c r="J1475" s="38">
        <f>'F4.2'!AW44</f>
        <v>0</v>
      </c>
      <c r="K1475" s="104"/>
      <c r="L1475" s="104"/>
      <c r="M1475" s="104">
        <f t="shared" si="809"/>
        <v>0</v>
      </c>
      <c r="N1475" s="197">
        <f t="shared" si="810"/>
        <v>20.53</v>
      </c>
    </row>
    <row r="1476" spans="1:14" ht="18.75" outlineLevel="1" x14ac:dyDescent="0.25">
      <c r="A1476" s="164" t="str">
        <f t="shared" si="813"/>
        <v>E</v>
      </c>
      <c r="B1476" s="165" t="str">
        <f t="shared" si="813"/>
        <v>Initial Spares</v>
      </c>
      <c r="C1476" s="188">
        <f t="shared" si="813"/>
        <v>0</v>
      </c>
      <c r="D1476" s="189" t="str">
        <f t="shared" si="813"/>
        <v>-</v>
      </c>
      <c r="E1476" s="38">
        <f t="shared" si="813"/>
        <v>0</v>
      </c>
      <c r="F1476" s="104">
        <f t="shared" si="814"/>
        <v>0</v>
      </c>
      <c r="G1476" s="104">
        <f t="shared" si="815"/>
        <v>0</v>
      </c>
      <c r="H1476" s="104">
        <f t="shared" si="808"/>
        <v>0</v>
      </c>
      <c r="I1476" s="38">
        <f>'F4.2'!X45</f>
        <v>0</v>
      </c>
      <c r="J1476" s="38">
        <f>'F4.2'!AW45</f>
        <v>0</v>
      </c>
      <c r="K1476" s="104"/>
      <c r="L1476" s="104"/>
      <c r="M1476" s="104">
        <f t="shared" si="809"/>
        <v>0</v>
      </c>
      <c r="N1476" s="197">
        <f t="shared" si="810"/>
        <v>0</v>
      </c>
    </row>
    <row r="1477" spans="1:14" ht="18.75" outlineLevel="1" x14ac:dyDescent="0.25">
      <c r="A1477" s="157" t="str">
        <f t="shared" si="813"/>
        <v>E1</v>
      </c>
      <c r="B1477" s="158" t="str">
        <f t="shared" si="813"/>
        <v>Boiler &amp; its auxilliaries</v>
      </c>
      <c r="C1477" s="188">
        <f t="shared" si="813"/>
        <v>0</v>
      </c>
      <c r="D1477" s="189" t="str">
        <f t="shared" si="813"/>
        <v>-</v>
      </c>
      <c r="E1477" s="38">
        <f t="shared" si="813"/>
        <v>14</v>
      </c>
      <c r="F1477" s="104">
        <f t="shared" si="814"/>
        <v>0</v>
      </c>
      <c r="G1477" s="104">
        <f t="shared" si="815"/>
        <v>0</v>
      </c>
      <c r="H1477" s="104">
        <f t="shared" si="808"/>
        <v>0</v>
      </c>
      <c r="I1477" s="38">
        <f>'F4.2'!X46</f>
        <v>0</v>
      </c>
      <c r="J1477" s="38">
        <f>'F4.2'!AW46</f>
        <v>0</v>
      </c>
      <c r="K1477" s="104"/>
      <c r="L1477" s="104"/>
      <c r="M1477" s="104">
        <f t="shared" si="809"/>
        <v>0</v>
      </c>
      <c r="N1477" s="197">
        <f t="shared" si="810"/>
        <v>0</v>
      </c>
    </row>
    <row r="1478" spans="1:14" ht="31.5" outlineLevel="1" x14ac:dyDescent="0.25">
      <c r="A1478" s="122" t="str">
        <f t="shared" si="813"/>
        <v>i</v>
      </c>
      <c r="B1478" s="141" t="str">
        <f t="shared" si="813"/>
        <v>Procurement of Table liners and Roller liners Of MVM 32R Coal Mills of 3 X 660MW Units at KTPS, Koradi</v>
      </c>
      <c r="C1478" s="188">
        <f t="shared" si="813"/>
        <v>0</v>
      </c>
      <c r="D1478" s="189" t="str">
        <f t="shared" si="813"/>
        <v>-</v>
      </c>
      <c r="E1478" s="38">
        <f t="shared" si="813"/>
        <v>0</v>
      </c>
      <c r="F1478" s="104">
        <f t="shared" si="814"/>
        <v>10.06860444</v>
      </c>
      <c r="G1478" s="104">
        <f t="shared" si="815"/>
        <v>10.068604440000001</v>
      </c>
      <c r="H1478" s="104">
        <f t="shared" si="808"/>
        <v>0</v>
      </c>
      <c r="I1478" s="38">
        <f>'F4.2'!X47</f>
        <v>0</v>
      </c>
      <c r="J1478" s="38">
        <f>'F4.2'!AW47</f>
        <v>0</v>
      </c>
      <c r="K1478" s="104"/>
      <c r="L1478" s="104"/>
      <c r="M1478" s="104">
        <f t="shared" si="809"/>
        <v>0</v>
      </c>
      <c r="N1478" s="197">
        <f t="shared" si="810"/>
        <v>0</v>
      </c>
    </row>
    <row r="1479" spans="1:14" ht="31.5" outlineLevel="1" x14ac:dyDescent="0.25">
      <c r="A1479" s="122" t="str">
        <f t="shared" ref="A1479:E1488" si="816">A1002</f>
        <v>ii</v>
      </c>
      <c r="B1479" s="141" t="str">
        <f t="shared" si="816"/>
        <v>Procurement of couplings for Coal mill MVM 32 R of 3 X 660 MW Units at KTPS, Koradi</v>
      </c>
      <c r="C1479" s="188">
        <f t="shared" si="816"/>
        <v>0</v>
      </c>
      <c r="D1479" s="189" t="str">
        <f t="shared" si="816"/>
        <v>-</v>
      </c>
      <c r="E1479" s="38">
        <f t="shared" si="816"/>
        <v>0</v>
      </c>
      <c r="F1479" s="104">
        <f t="shared" si="814"/>
        <v>0</v>
      </c>
      <c r="G1479" s="104">
        <f t="shared" si="815"/>
        <v>1.594447272</v>
      </c>
      <c r="H1479" s="104">
        <f t="shared" si="808"/>
        <v>-1.594447272</v>
      </c>
      <c r="I1479" s="38">
        <f>'F4.2'!X48</f>
        <v>0</v>
      </c>
      <c r="J1479" s="38">
        <f>'F4.2'!AW48</f>
        <v>0</v>
      </c>
      <c r="K1479" s="104"/>
      <c r="L1479" s="104"/>
      <c r="M1479" s="104">
        <f t="shared" si="809"/>
        <v>0</v>
      </c>
      <c r="N1479" s="197">
        <f t="shared" si="810"/>
        <v>-1.594447272</v>
      </c>
    </row>
    <row r="1480" spans="1:14" ht="31.5" outlineLevel="1" x14ac:dyDescent="0.25">
      <c r="A1480" s="122" t="str">
        <f t="shared" si="816"/>
        <v>iii</v>
      </c>
      <c r="B1480" s="141" t="str">
        <f t="shared" si="816"/>
        <v>Procurement of Set of internal spares for Coal Mill Gear Box (KMP-450) for 3 X 660MW Units at KTPS, Koradi</v>
      </c>
      <c r="C1480" s="188">
        <f t="shared" si="816"/>
        <v>0</v>
      </c>
      <c r="D1480" s="189" t="str">
        <f t="shared" si="816"/>
        <v>-</v>
      </c>
      <c r="E1480" s="38">
        <f t="shared" si="816"/>
        <v>0</v>
      </c>
      <c r="F1480" s="104">
        <f t="shared" si="814"/>
        <v>0</v>
      </c>
      <c r="G1480" s="104">
        <f t="shared" si="815"/>
        <v>2.2252635550000002</v>
      </c>
      <c r="H1480" s="104">
        <f t="shared" si="808"/>
        <v>-2.2252635550000002</v>
      </c>
      <c r="I1480" s="38">
        <f>'F4.2'!X49</f>
        <v>0</v>
      </c>
      <c r="J1480" s="38">
        <f>'F4.2'!AW49</f>
        <v>0</v>
      </c>
      <c r="K1480" s="104"/>
      <c r="L1480" s="104"/>
      <c r="M1480" s="104">
        <f t="shared" si="809"/>
        <v>0</v>
      </c>
      <c r="N1480" s="197">
        <f t="shared" si="810"/>
        <v>-2.2252635550000002</v>
      </c>
    </row>
    <row r="1481" spans="1:14" ht="18.75" outlineLevel="1" x14ac:dyDescent="0.25">
      <c r="A1481" s="157" t="str">
        <f t="shared" si="816"/>
        <v>E2</v>
      </c>
      <c r="B1481" s="158" t="str">
        <f t="shared" si="816"/>
        <v>Turbine &amp; its auxilliaries</v>
      </c>
      <c r="C1481" s="188">
        <f t="shared" si="816"/>
        <v>0</v>
      </c>
      <c r="D1481" s="189" t="str">
        <f t="shared" si="816"/>
        <v>-</v>
      </c>
      <c r="E1481" s="38">
        <f t="shared" si="816"/>
        <v>18.809999999999999</v>
      </c>
      <c r="F1481" s="104">
        <f t="shared" si="814"/>
        <v>0</v>
      </c>
      <c r="G1481" s="104">
        <f t="shared" si="815"/>
        <v>0</v>
      </c>
      <c r="H1481" s="104">
        <f t="shared" si="808"/>
        <v>0</v>
      </c>
      <c r="I1481" s="38">
        <f>'F4.2'!X50</f>
        <v>0</v>
      </c>
      <c r="J1481" s="38">
        <f>'F4.2'!AW50</f>
        <v>0</v>
      </c>
      <c r="K1481" s="104"/>
      <c r="L1481" s="104"/>
      <c r="M1481" s="104">
        <f t="shared" si="809"/>
        <v>0</v>
      </c>
      <c r="N1481" s="197">
        <f t="shared" si="810"/>
        <v>0</v>
      </c>
    </row>
    <row r="1482" spans="1:14" ht="15.75" outlineLevel="1" x14ac:dyDescent="0.25">
      <c r="A1482" s="122" t="str">
        <f t="shared" si="816"/>
        <v>i</v>
      </c>
      <c r="B1482" s="141" t="str">
        <f t="shared" si="816"/>
        <v>ULTRAFILTRATION MEMBRANE</v>
      </c>
      <c r="C1482" s="188">
        <f t="shared" si="816"/>
        <v>0</v>
      </c>
      <c r="D1482" s="189" t="str">
        <f t="shared" si="816"/>
        <v>-</v>
      </c>
      <c r="E1482" s="38">
        <f t="shared" si="816"/>
        <v>0</v>
      </c>
      <c r="F1482" s="104">
        <f t="shared" si="814"/>
        <v>1.6511181859999999</v>
      </c>
      <c r="G1482" s="104">
        <f t="shared" si="815"/>
        <v>1.6511181859999999</v>
      </c>
      <c r="H1482" s="104">
        <f t="shared" si="808"/>
        <v>0</v>
      </c>
      <c r="I1482" s="38">
        <f>'F4.2'!X51</f>
        <v>0</v>
      </c>
      <c r="J1482" s="38">
        <f>'F4.2'!AW51</f>
        <v>0</v>
      </c>
      <c r="K1482" s="104"/>
      <c r="L1482" s="104"/>
      <c r="M1482" s="104">
        <f t="shared" si="809"/>
        <v>0</v>
      </c>
      <c r="N1482" s="197">
        <f t="shared" si="810"/>
        <v>0</v>
      </c>
    </row>
    <row r="1483" spans="1:14" ht="31.5" outlineLevel="1" x14ac:dyDescent="0.25">
      <c r="A1483" s="122" t="str">
        <f t="shared" si="816"/>
        <v>ii</v>
      </c>
      <c r="B1483" s="141" t="str">
        <f t="shared" si="816"/>
        <v>Supply of Main turbine Vibration Monitoring System spares at 3x660MW, KTPS,Koradi.</v>
      </c>
      <c r="C1483" s="188">
        <f t="shared" si="816"/>
        <v>0</v>
      </c>
      <c r="D1483" s="189" t="str">
        <f t="shared" si="816"/>
        <v>-</v>
      </c>
      <c r="E1483" s="38">
        <f t="shared" si="816"/>
        <v>0</v>
      </c>
      <c r="F1483" s="104">
        <f t="shared" si="814"/>
        <v>0</v>
      </c>
      <c r="G1483" s="104">
        <f t="shared" si="815"/>
        <v>1.146916093</v>
      </c>
      <c r="H1483" s="104">
        <f t="shared" si="808"/>
        <v>-1.146916093</v>
      </c>
      <c r="I1483" s="38">
        <f>'F4.2'!X52</f>
        <v>0</v>
      </c>
      <c r="J1483" s="38">
        <f>'F4.2'!AW52</f>
        <v>0</v>
      </c>
      <c r="K1483" s="104"/>
      <c r="L1483" s="104"/>
      <c r="M1483" s="104">
        <f t="shared" si="809"/>
        <v>0</v>
      </c>
      <c r="N1483" s="197">
        <f t="shared" si="810"/>
        <v>-1.146916093</v>
      </c>
    </row>
    <row r="1484" spans="1:14" ht="31.5" outlineLevel="1" x14ac:dyDescent="0.25">
      <c r="A1484" s="122" t="str">
        <f t="shared" si="816"/>
        <v>iii</v>
      </c>
      <c r="B1484" s="141" t="str">
        <f t="shared" si="816"/>
        <v>Procurement of Cartridge for Turbine Driven Boiler Feed Pump (Model No.: FK6E40) at 3X660 MW KTPS Koradi</v>
      </c>
      <c r="C1484" s="188">
        <f t="shared" si="816"/>
        <v>0</v>
      </c>
      <c r="D1484" s="189" t="str">
        <f t="shared" si="816"/>
        <v>-</v>
      </c>
      <c r="E1484" s="38">
        <f t="shared" si="816"/>
        <v>0</v>
      </c>
      <c r="F1484" s="104">
        <f t="shared" si="814"/>
        <v>14.286448800000001</v>
      </c>
      <c r="G1484" s="104">
        <f t="shared" si="815"/>
        <v>14.286448800000001</v>
      </c>
      <c r="H1484" s="104">
        <f t="shared" si="808"/>
        <v>0</v>
      </c>
      <c r="I1484" s="38">
        <f>'F4.2'!X53</f>
        <v>0</v>
      </c>
      <c r="J1484" s="38">
        <f>'F4.2'!AW53</f>
        <v>0</v>
      </c>
      <c r="K1484" s="104"/>
      <c r="L1484" s="104"/>
      <c r="M1484" s="104">
        <f t="shared" si="809"/>
        <v>0</v>
      </c>
      <c r="N1484" s="197">
        <f t="shared" si="810"/>
        <v>0</v>
      </c>
    </row>
    <row r="1485" spans="1:14" ht="47.25" outlineLevel="1" x14ac:dyDescent="0.25">
      <c r="A1485" s="122" t="str">
        <f t="shared" si="816"/>
        <v>iv</v>
      </c>
      <c r="B1485" s="141" t="str">
        <f t="shared" si="816"/>
        <v>Procurement of Critical Insurance Spares for L&amp;T-MHI Make Turbine for attending major overhauling work of Turbine at KTPS, 3x660MW Units Koradi.</v>
      </c>
      <c r="C1485" s="188">
        <f t="shared" si="816"/>
        <v>0</v>
      </c>
      <c r="D1485" s="189" t="str">
        <f t="shared" si="816"/>
        <v>-</v>
      </c>
      <c r="E1485" s="38">
        <f t="shared" si="816"/>
        <v>0</v>
      </c>
      <c r="F1485" s="104">
        <f t="shared" si="814"/>
        <v>11.101303120000001</v>
      </c>
      <c r="G1485" s="104">
        <f t="shared" si="815"/>
        <v>11.101303120000001</v>
      </c>
      <c r="H1485" s="104">
        <f t="shared" si="808"/>
        <v>0</v>
      </c>
      <c r="I1485" s="38">
        <f>'F4.2'!X54</f>
        <v>0</v>
      </c>
      <c r="J1485" s="38">
        <f>'F4.2'!AW54</f>
        <v>0</v>
      </c>
      <c r="K1485" s="104"/>
      <c r="L1485" s="104"/>
      <c r="M1485" s="104">
        <f t="shared" si="809"/>
        <v>0</v>
      </c>
      <c r="N1485" s="197">
        <f t="shared" si="810"/>
        <v>0</v>
      </c>
    </row>
    <row r="1486" spans="1:14" ht="18.75" outlineLevel="1" x14ac:dyDescent="0.25">
      <c r="A1486" s="157" t="str">
        <f t="shared" si="816"/>
        <v>E3</v>
      </c>
      <c r="B1486" s="158" t="str">
        <f t="shared" si="816"/>
        <v>Generator &amp; its auxilliaries</v>
      </c>
      <c r="C1486" s="188">
        <f t="shared" si="816"/>
        <v>0</v>
      </c>
      <c r="D1486" s="189" t="str">
        <f t="shared" si="816"/>
        <v>-</v>
      </c>
      <c r="E1486" s="38">
        <f t="shared" si="816"/>
        <v>0</v>
      </c>
      <c r="F1486" s="104">
        <f t="shared" si="814"/>
        <v>0</v>
      </c>
      <c r="G1486" s="104">
        <f t="shared" si="815"/>
        <v>0</v>
      </c>
      <c r="H1486" s="104">
        <f t="shared" si="808"/>
        <v>0</v>
      </c>
      <c r="I1486" s="38">
        <f>'F4.2'!X55</f>
        <v>0</v>
      </c>
      <c r="J1486" s="38">
        <f>'F4.2'!AW55</f>
        <v>0</v>
      </c>
      <c r="K1486" s="104"/>
      <c r="L1486" s="104"/>
      <c r="M1486" s="104">
        <f t="shared" si="809"/>
        <v>0</v>
      </c>
      <c r="N1486" s="197">
        <f t="shared" si="810"/>
        <v>0</v>
      </c>
    </row>
    <row r="1487" spans="1:14" ht="18.75" outlineLevel="1" x14ac:dyDescent="0.25">
      <c r="A1487" s="157" t="str">
        <f t="shared" si="816"/>
        <v>E4</v>
      </c>
      <c r="B1487" s="158" t="str">
        <f t="shared" si="816"/>
        <v>Electrical auxilliaries</v>
      </c>
      <c r="C1487" s="188">
        <f t="shared" si="816"/>
        <v>0</v>
      </c>
      <c r="D1487" s="189" t="str">
        <f t="shared" si="816"/>
        <v>-</v>
      </c>
      <c r="E1487" s="38">
        <f t="shared" si="816"/>
        <v>1.6</v>
      </c>
      <c r="F1487" s="104">
        <f t="shared" si="814"/>
        <v>0</v>
      </c>
      <c r="G1487" s="104">
        <f t="shared" si="815"/>
        <v>0</v>
      </c>
      <c r="H1487" s="104">
        <f t="shared" si="808"/>
        <v>0</v>
      </c>
      <c r="I1487" s="38">
        <f>'F4.2'!X56</f>
        <v>0</v>
      </c>
      <c r="J1487" s="38">
        <f>'F4.2'!AW56</f>
        <v>0</v>
      </c>
      <c r="K1487" s="104"/>
      <c r="L1487" s="104"/>
      <c r="M1487" s="104">
        <f t="shared" si="809"/>
        <v>0</v>
      </c>
      <c r="N1487" s="197">
        <f t="shared" si="810"/>
        <v>0</v>
      </c>
    </row>
    <row r="1488" spans="1:14" ht="15.75" outlineLevel="1" x14ac:dyDescent="0.25">
      <c r="A1488" s="122" t="str">
        <f t="shared" si="816"/>
        <v>i</v>
      </c>
      <c r="B1488" s="141" t="str">
        <f t="shared" si="816"/>
        <v>Procurement of HT Motors of BOP</v>
      </c>
      <c r="C1488" s="188">
        <f t="shared" si="816"/>
        <v>0</v>
      </c>
      <c r="D1488" s="189" t="str">
        <f t="shared" si="816"/>
        <v>-</v>
      </c>
      <c r="E1488" s="38">
        <f t="shared" si="816"/>
        <v>0</v>
      </c>
      <c r="F1488" s="104">
        <f t="shared" si="814"/>
        <v>0</v>
      </c>
      <c r="G1488" s="104">
        <f t="shared" si="815"/>
        <v>0.293348</v>
      </c>
      <c r="H1488" s="104">
        <f t="shared" si="808"/>
        <v>-0.293348</v>
      </c>
      <c r="I1488" s="38">
        <f>'F4.2'!X57</f>
        <v>0</v>
      </c>
      <c r="J1488" s="38">
        <f>'F4.2'!AW57</f>
        <v>0</v>
      </c>
      <c r="K1488" s="104"/>
      <c r="L1488" s="104"/>
      <c r="M1488" s="104">
        <f t="shared" si="809"/>
        <v>0</v>
      </c>
      <c r="N1488" s="197">
        <f t="shared" si="810"/>
        <v>-0.293348</v>
      </c>
    </row>
    <row r="1489" spans="1:14" ht="15.75" outlineLevel="1" x14ac:dyDescent="0.25">
      <c r="A1489" s="122" t="str">
        <f t="shared" ref="A1489:E1498" si="817">A1012</f>
        <v>ii</v>
      </c>
      <c r="B1489" s="141">
        <f t="shared" si="817"/>
        <v>0</v>
      </c>
      <c r="C1489" s="188">
        <f t="shared" si="817"/>
        <v>0</v>
      </c>
      <c r="D1489" s="189" t="str">
        <f t="shared" si="817"/>
        <v>-</v>
      </c>
      <c r="E1489" s="38">
        <f t="shared" si="817"/>
        <v>0</v>
      </c>
      <c r="F1489" s="104">
        <f t="shared" si="814"/>
        <v>0</v>
      </c>
      <c r="G1489" s="104">
        <f t="shared" si="815"/>
        <v>0.84594223599999996</v>
      </c>
      <c r="H1489" s="104">
        <f t="shared" si="808"/>
        <v>-0.84594223599999996</v>
      </c>
      <c r="I1489" s="38">
        <f>'F4.2'!X58</f>
        <v>0</v>
      </c>
      <c r="J1489" s="38">
        <f>'F4.2'!AW58</f>
        <v>0</v>
      </c>
      <c r="K1489" s="104"/>
      <c r="L1489" s="104"/>
      <c r="M1489" s="104">
        <f t="shared" si="809"/>
        <v>0</v>
      </c>
      <c r="N1489" s="197">
        <f t="shared" si="810"/>
        <v>-0.84594223599999996</v>
      </c>
    </row>
    <row r="1490" spans="1:14" ht="31.5" outlineLevel="1" x14ac:dyDescent="0.25">
      <c r="A1490" s="122" t="str">
        <f t="shared" si="817"/>
        <v>iii</v>
      </c>
      <c r="B1490" s="141" t="str">
        <f t="shared" si="817"/>
        <v>Supply of Schneider make Differential Protection Relays for 3X660 MW, Koradi (OEM)</v>
      </c>
      <c r="C1490" s="188">
        <f t="shared" si="817"/>
        <v>0</v>
      </c>
      <c r="D1490" s="189" t="str">
        <f t="shared" si="817"/>
        <v>-</v>
      </c>
      <c r="E1490" s="38">
        <f t="shared" si="817"/>
        <v>0</v>
      </c>
      <c r="F1490" s="104">
        <f t="shared" si="814"/>
        <v>0</v>
      </c>
      <c r="G1490" s="104">
        <f t="shared" si="815"/>
        <v>0.10502</v>
      </c>
      <c r="H1490" s="104">
        <f t="shared" si="808"/>
        <v>-0.10502</v>
      </c>
      <c r="I1490" s="38">
        <f>'F4.2'!X59</f>
        <v>0</v>
      </c>
      <c r="J1490" s="38">
        <f>'F4.2'!AW59</f>
        <v>0</v>
      </c>
      <c r="K1490" s="104"/>
      <c r="L1490" s="104"/>
      <c r="M1490" s="104">
        <f t="shared" si="809"/>
        <v>0</v>
      </c>
      <c r="N1490" s="197">
        <f t="shared" si="810"/>
        <v>-0.10502</v>
      </c>
    </row>
    <row r="1491" spans="1:14" ht="31.5" outlineLevel="1" x14ac:dyDescent="0.25">
      <c r="A1491" s="122" t="str">
        <f t="shared" si="817"/>
        <v>iv</v>
      </c>
      <c r="B1491" s="141" t="str">
        <f t="shared" si="817"/>
        <v>Supply of Professional Large Format Display for display of DCS parameters PCR</v>
      </c>
      <c r="C1491" s="188">
        <f t="shared" si="817"/>
        <v>0</v>
      </c>
      <c r="D1491" s="189" t="str">
        <f t="shared" si="817"/>
        <v>-</v>
      </c>
      <c r="E1491" s="38">
        <f t="shared" si="817"/>
        <v>0</v>
      </c>
      <c r="F1491" s="104">
        <f t="shared" si="814"/>
        <v>0.14885320199999999</v>
      </c>
      <c r="G1491" s="104">
        <f t="shared" si="815"/>
        <v>0.14885320199999999</v>
      </c>
      <c r="H1491" s="104">
        <f t="shared" si="808"/>
        <v>0</v>
      </c>
      <c r="I1491" s="38">
        <f>'F4.2'!X60</f>
        <v>0</v>
      </c>
      <c r="J1491" s="38">
        <f>'F4.2'!AW60</f>
        <v>0</v>
      </c>
      <c r="K1491" s="104"/>
      <c r="L1491" s="104"/>
      <c r="M1491" s="104">
        <f t="shared" si="809"/>
        <v>0</v>
      </c>
      <c r="N1491" s="197">
        <f t="shared" si="810"/>
        <v>0</v>
      </c>
    </row>
    <row r="1492" spans="1:14" ht="31.5" outlineLevel="1" x14ac:dyDescent="0.25">
      <c r="A1492" s="122" t="str">
        <f t="shared" si="817"/>
        <v>v</v>
      </c>
      <c r="B1492" s="141" t="str">
        <f t="shared" si="817"/>
        <v>Procurement of ABT Energy meter with software for 3X660 MW, TPS, Koradi</v>
      </c>
      <c r="C1492" s="188">
        <f t="shared" si="817"/>
        <v>0</v>
      </c>
      <c r="D1492" s="189" t="str">
        <f t="shared" si="817"/>
        <v>-</v>
      </c>
      <c r="E1492" s="38">
        <f t="shared" si="817"/>
        <v>0</v>
      </c>
      <c r="F1492" s="104">
        <f t="shared" si="814"/>
        <v>0</v>
      </c>
      <c r="G1492" s="104">
        <f t="shared" si="815"/>
        <v>0.18337200000000001</v>
      </c>
      <c r="H1492" s="104">
        <f t="shared" si="808"/>
        <v>-0.18337200000000001</v>
      </c>
      <c r="I1492" s="38">
        <f>'F4.2'!X61</f>
        <v>0</v>
      </c>
      <c r="J1492" s="38">
        <f>'F4.2'!AW61</f>
        <v>0</v>
      </c>
      <c r="K1492" s="104"/>
      <c r="L1492" s="104"/>
      <c r="M1492" s="104">
        <f t="shared" si="809"/>
        <v>0</v>
      </c>
      <c r="N1492" s="197">
        <f t="shared" si="810"/>
        <v>-0.18337200000000001</v>
      </c>
    </row>
    <row r="1493" spans="1:14" ht="18.75" outlineLevel="1" x14ac:dyDescent="0.25">
      <c r="A1493" s="157" t="str">
        <f t="shared" si="817"/>
        <v>E5</v>
      </c>
      <c r="B1493" s="158" t="str">
        <f t="shared" si="817"/>
        <v>Outdoor Plant i.e. CHP, AHP, WTP etc</v>
      </c>
      <c r="C1493" s="188">
        <f t="shared" si="817"/>
        <v>0</v>
      </c>
      <c r="D1493" s="189" t="str">
        <f t="shared" si="817"/>
        <v>-</v>
      </c>
      <c r="E1493" s="38">
        <f t="shared" si="817"/>
        <v>19.05</v>
      </c>
      <c r="F1493" s="104">
        <f t="shared" si="814"/>
        <v>0</v>
      </c>
      <c r="G1493" s="104">
        <f t="shared" si="815"/>
        <v>0</v>
      </c>
      <c r="H1493" s="104">
        <f t="shared" si="808"/>
        <v>0</v>
      </c>
      <c r="I1493" s="38">
        <f>'F4.2'!X62</f>
        <v>0</v>
      </c>
      <c r="J1493" s="38">
        <f>'F4.2'!AW62</f>
        <v>0</v>
      </c>
      <c r="K1493" s="104"/>
      <c r="L1493" s="104"/>
      <c r="M1493" s="104">
        <f t="shared" si="809"/>
        <v>0</v>
      </c>
      <c r="N1493" s="197">
        <f t="shared" si="810"/>
        <v>0</v>
      </c>
    </row>
    <row r="1494" spans="1:14" ht="47.25" outlineLevel="1" x14ac:dyDescent="0.25">
      <c r="A1494" s="122" t="str">
        <f t="shared" si="817"/>
        <v>i</v>
      </c>
      <c r="B1494" s="141" t="str">
        <f t="shared" si="817"/>
        <v>Procurement of Forced Lubrication system for Premium make Gear box B3-450 installed for bunker conveyor BCN 7A/B at CHP 3X660MW Units at KTPS, Koradi.</v>
      </c>
      <c r="C1494" s="188">
        <f t="shared" si="817"/>
        <v>0</v>
      </c>
      <c r="D1494" s="189" t="str">
        <f t="shared" si="817"/>
        <v>-</v>
      </c>
      <c r="E1494" s="38">
        <f t="shared" si="817"/>
        <v>0</v>
      </c>
      <c r="F1494" s="104">
        <f t="shared" si="814"/>
        <v>0</v>
      </c>
      <c r="G1494" s="104">
        <f t="shared" si="815"/>
        <v>0.15314040000000001</v>
      </c>
      <c r="H1494" s="104">
        <f t="shared" si="808"/>
        <v>-0.15314040000000001</v>
      </c>
      <c r="I1494" s="38">
        <f>'F4.2'!X63</f>
        <v>0</v>
      </c>
      <c r="J1494" s="38">
        <f>'F4.2'!AW63</f>
        <v>0</v>
      </c>
      <c r="K1494" s="104"/>
      <c r="L1494" s="104"/>
      <c r="M1494" s="104">
        <f t="shared" si="809"/>
        <v>0</v>
      </c>
      <c r="N1494" s="197">
        <f t="shared" si="810"/>
        <v>-0.15314040000000001</v>
      </c>
    </row>
    <row r="1495" spans="1:14" ht="47.25" outlineLevel="1" x14ac:dyDescent="0.25">
      <c r="A1495" s="122" t="str">
        <f t="shared" si="817"/>
        <v>ii</v>
      </c>
      <c r="B1495" s="141" t="str">
        <f t="shared" si="817"/>
        <v>Procurement of rotary spares for travel drive of Stacker and conveyor drive system in Coal Handling Plant of 3x660 MW Units at KTPS, Koradi.</v>
      </c>
      <c r="C1495" s="188">
        <f t="shared" si="817"/>
        <v>0</v>
      </c>
      <c r="D1495" s="189" t="str">
        <f t="shared" si="817"/>
        <v>-</v>
      </c>
      <c r="E1495" s="38">
        <f t="shared" si="817"/>
        <v>0</v>
      </c>
      <c r="F1495" s="104">
        <f t="shared" si="814"/>
        <v>0</v>
      </c>
      <c r="G1495" s="104">
        <f t="shared" si="815"/>
        <v>0.35199399999999997</v>
      </c>
      <c r="H1495" s="104">
        <f t="shared" si="808"/>
        <v>-0.35199399999999997</v>
      </c>
      <c r="I1495" s="38">
        <f>'F4.2'!X64</f>
        <v>0</v>
      </c>
      <c r="J1495" s="38">
        <f>'F4.2'!AW64</f>
        <v>0</v>
      </c>
      <c r="K1495" s="104"/>
      <c r="L1495" s="104"/>
      <c r="M1495" s="104">
        <f t="shared" si="809"/>
        <v>0</v>
      </c>
      <c r="N1495" s="197">
        <f t="shared" si="810"/>
        <v>-0.35199399999999997</v>
      </c>
    </row>
    <row r="1496" spans="1:14" ht="47.25" outlineLevel="1" x14ac:dyDescent="0.25">
      <c r="A1496" s="122" t="str">
        <f t="shared" si="817"/>
        <v>iii</v>
      </c>
      <c r="B1496" s="141" t="str">
        <f t="shared" si="817"/>
        <v>Procurement of Complete assembly of Dome Valve ( 100NB, 200NB, 300NB) with power cylinder for dry Ash evacuation system of 3X660MW KTPS, Koradi.</v>
      </c>
      <c r="C1496" s="188">
        <f t="shared" si="817"/>
        <v>0</v>
      </c>
      <c r="D1496" s="189" t="str">
        <f t="shared" si="817"/>
        <v>-</v>
      </c>
      <c r="E1496" s="38">
        <f t="shared" si="817"/>
        <v>0</v>
      </c>
      <c r="F1496" s="104">
        <f t="shared" si="814"/>
        <v>0.22249962000000001</v>
      </c>
      <c r="G1496" s="104">
        <f t="shared" si="815"/>
        <v>0.22249962000000001</v>
      </c>
      <c r="H1496" s="104">
        <f t="shared" si="808"/>
        <v>0</v>
      </c>
      <c r="I1496" s="38">
        <f>'F4.2'!X65</f>
        <v>0</v>
      </c>
      <c r="J1496" s="38">
        <f>'F4.2'!AW65</f>
        <v>0</v>
      </c>
      <c r="K1496" s="104"/>
      <c r="L1496" s="104"/>
      <c r="M1496" s="104">
        <f t="shared" si="809"/>
        <v>0</v>
      </c>
      <c r="N1496" s="197">
        <f t="shared" si="810"/>
        <v>0</v>
      </c>
    </row>
    <row r="1497" spans="1:14" ht="47.25" outlineLevel="1" x14ac:dyDescent="0.25">
      <c r="A1497" s="122" t="str">
        <f t="shared" si="817"/>
        <v>iv</v>
      </c>
      <c r="B1497" s="141" t="str">
        <f t="shared" si="817"/>
        <v>Procurement of Modified Apron Pans for M/s. ELECON Engineering Company ltd make Apron Feeder in CHP 3x660MW Units at KTPS, Koradi.</v>
      </c>
      <c r="C1497" s="188">
        <f t="shared" si="817"/>
        <v>0</v>
      </c>
      <c r="D1497" s="189" t="str">
        <f t="shared" si="817"/>
        <v>-</v>
      </c>
      <c r="E1497" s="38">
        <f t="shared" si="817"/>
        <v>0</v>
      </c>
      <c r="F1497" s="104">
        <f t="shared" si="814"/>
        <v>3.3232903</v>
      </c>
      <c r="G1497" s="104">
        <f t="shared" si="815"/>
        <v>3.3232903</v>
      </c>
      <c r="H1497" s="104">
        <f t="shared" si="808"/>
        <v>0</v>
      </c>
      <c r="I1497" s="38">
        <f>'F4.2'!X66</f>
        <v>0</v>
      </c>
      <c r="J1497" s="38">
        <f>'F4.2'!AW66</f>
        <v>0</v>
      </c>
      <c r="K1497" s="104"/>
      <c r="L1497" s="104"/>
      <c r="M1497" s="104">
        <f t="shared" si="809"/>
        <v>0</v>
      </c>
      <c r="N1497" s="197">
        <f t="shared" si="810"/>
        <v>0</v>
      </c>
    </row>
    <row r="1498" spans="1:14" ht="47.25" outlineLevel="1" x14ac:dyDescent="0.25">
      <c r="A1498" s="122" t="str">
        <f t="shared" si="817"/>
        <v>v</v>
      </c>
      <c r="B1498" s="141" t="str">
        <f t="shared" si="817"/>
        <v>Procurement of Single Roll Clinker Grinder with Feed Sump and Jet Pump Complete Assembly with Drive, Driven Sprocket and Chain at AHP, 3X660 MW, KTPS, Koradi.</v>
      </c>
      <c r="C1498" s="188">
        <f t="shared" si="817"/>
        <v>0</v>
      </c>
      <c r="D1498" s="189" t="str">
        <f t="shared" si="817"/>
        <v>-</v>
      </c>
      <c r="E1498" s="38">
        <f t="shared" si="817"/>
        <v>0</v>
      </c>
      <c r="F1498" s="104">
        <f t="shared" si="814"/>
        <v>0.56356799999999996</v>
      </c>
      <c r="G1498" s="104">
        <f t="shared" si="815"/>
        <v>0.56356799999999996</v>
      </c>
      <c r="H1498" s="104">
        <f t="shared" si="808"/>
        <v>0</v>
      </c>
      <c r="I1498" s="38">
        <f>'F4.2'!X67</f>
        <v>0</v>
      </c>
      <c r="J1498" s="38">
        <f>'F4.2'!AW67</f>
        <v>0</v>
      </c>
      <c r="K1498" s="104"/>
      <c r="L1498" s="104"/>
      <c r="M1498" s="104">
        <f t="shared" si="809"/>
        <v>0</v>
      </c>
      <c r="N1498" s="197">
        <f t="shared" si="810"/>
        <v>0</v>
      </c>
    </row>
    <row r="1499" spans="1:14" ht="47.25" outlineLevel="1" x14ac:dyDescent="0.25">
      <c r="A1499" s="122" t="str">
        <f t="shared" ref="A1499:E1508" si="818">A1022</f>
        <v>vi</v>
      </c>
      <c r="B1499" s="141" t="str">
        <f t="shared" si="818"/>
        <v>Procurement of spares of Dome Valve (100NB, 200NB, 300NB) for Ash Evacuation System of 3X660MW Unit KTPS, Koradi.</v>
      </c>
      <c r="C1499" s="188">
        <f t="shared" si="818"/>
        <v>0</v>
      </c>
      <c r="D1499" s="189" t="str">
        <f t="shared" si="818"/>
        <v>-</v>
      </c>
      <c r="E1499" s="38">
        <f t="shared" si="818"/>
        <v>0</v>
      </c>
      <c r="F1499" s="104">
        <f t="shared" si="814"/>
        <v>0.16430733</v>
      </c>
      <c r="G1499" s="104">
        <f t="shared" si="815"/>
        <v>0.16430733</v>
      </c>
      <c r="H1499" s="104">
        <f t="shared" si="808"/>
        <v>0</v>
      </c>
      <c r="I1499" s="38">
        <f>'F4.2'!X68</f>
        <v>0</v>
      </c>
      <c r="J1499" s="38">
        <f>'F4.2'!AW68</f>
        <v>0</v>
      </c>
      <c r="K1499" s="104"/>
      <c r="L1499" s="104"/>
      <c r="M1499" s="104">
        <f t="shared" si="809"/>
        <v>0</v>
      </c>
      <c r="N1499" s="197">
        <f t="shared" si="810"/>
        <v>0</v>
      </c>
    </row>
    <row r="1500" spans="1:14" ht="15.75" outlineLevel="1" x14ac:dyDescent="0.25">
      <c r="A1500" s="122" t="str">
        <f t="shared" si="818"/>
        <v>vii</v>
      </c>
      <c r="B1500" s="141">
        <f t="shared" si="818"/>
        <v>0</v>
      </c>
      <c r="C1500" s="188">
        <f t="shared" si="818"/>
        <v>0</v>
      </c>
      <c r="D1500" s="189" t="str">
        <f t="shared" si="818"/>
        <v>-</v>
      </c>
      <c r="E1500" s="38">
        <f t="shared" si="818"/>
        <v>0</v>
      </c>
      <c r="F1500" s="104">
        <f t="shared" si="814"/>
        <v>0.1006363</v>
      </c>
      <c r="G1500" s="104">
        <f t="shared" si="815"/>
        <v>0.1006363</v>
      </c>
      <c r="H1500" s="104">
        <f t="shared" si="808"/>
        <v>0</v>
      </c>
      <c r="I1500" s="38">
        <f>'F4.2'!X69</f>
        <v>0</v>
      </c>
      <c r="J1500" s="38">
        <f>'F4.2'!AW69</f>
        <v>0</v>
      </c>
      <c r="K1500" s="104"/>
      <c r="L1500" s="104"/>
      <c r="M1500" s="104">
        <f t="shared" si="809"/>
        <v>0</v>
      </c>
      <c r="N1500" s="197">
        <f t="shared" si="810"/>
        <v>0</v>
      </c>
    </row>
    <row r="1501" spans="1:14" ht="15.75" outlineLevel="1" x14ac:dyDescent="0.25">
      <c r="A1501" s="122" t="str">
        <f t="shared" si="818"/>
        <v>viii</v>
      </c>
      <c r="B1501" s="141">
        <f t="shared" si="818"/>
        <v>0</v>
      </c>
      <c r="C1501" s="188">
        <f t="shared" si="818"/>
        <v>0</v>
      </c>
      <c r="D1501" s="189" t="str">
        <f t="shared" si="818"/>
        <v>-</v>
      </c>
      <c r="E1501" s="38">
        <f t="shared" si="818"/>
        <v>0</v>
      </c>
      <c r="F1501" s="104">
        <f t="shared" si="814"/>
        <v>7.0800000000000004E-3</v>
      </c>
      <c r="G1501" s="104">
        <f t="shared" si="815"/>
        <v>7.0800000000000004E-3</v>
      </c>
      <c r="H1501" s="104">
        <f t="shared" si="808"/>
        <v>0</v>
      </c>
      <c r="I1501" s="38">
        <f>'F4.2'!X70</f>
        <v>0</v>
      </c>
      <c r="J1501" s="38">
        <f>'F4.2'!AW70</f>
        <v>0</v>
      </c>
      <c r="K1501" s="104"/>
      <c r="L1501" s="104"/>
      <c r="M1501" s="104">
        <f t="shared" si="809"/>
        <v>0</v>
      </c>
      <c r="N1501" s="197">
        <f t="shared" si="810"/>
        <v>0</v>
      </c>
    </row>
    <row r="1502" spans="1:14" ht="31.5" outlineLevel="1" x14ac:dyDescent="0.25">
      <c r="A1502" s="122" t="str">
        <f t="shared" si="818"/>
        <v>ix</v>
      </c>
      <c r="B1502" s="141" t="str">
        <f t="shared" si="818"/>
        <v>Procurement of Hydraulic Motor for Apron feeder in Coal Handling Plant 3X660 MW, KTPS, Koradi.</v>
      </c>
      <c r="C1502" s="188">
        <f t="shared" si="818"/>
        <v>0</v>
      </c>
      <c r="D1502" s="189" t="str">
        <f t="shared" si="818"/>
        <v>-</v>
      </c>
      <c r="E1502" s="38">
        <f t="shared" si="818"/>
        <v>0</v>
      </c>
      <c r="F1502" s="104">
        <f t="shared" si="814"/>
        <v>0.79649999999999999</v>
      </c>
      <c r="G1502" s="104">
        <f t="shared" si="815"/>
        <v>0.79649999999999999</v>
      </c>
      <c r="H1502" s="104">
        <f t="shared" si="808"/>
        <v>0</v>
      </c>
      <c r="I1502" s="38">
        <f>'F4.2'!X71</f>
        <v>0</v>
      </c>
      <c r="J1502" s="38">
        <f>'F4.2'!AW71</f>
        <v>0</v>
      </c>
      <c r="K1502" s="104"/>
      <c r="L1502" s="104"/>
      <c r="M1502" s="104">
        <f t="shared" si="809"/>
        <v>0</v>
      </c>
      <c r="N1502" s="197">
        <f t="shared" si="810"/>
        <v>0</v>
      </c>
    </row>
    <row r="1503" spans="1:14" ht="47.25" outlineLevel="1" x14ac:dyDescent="0.25">
      <c r="A1503" s="122" t="str">
        <f t="shared" si="818"/>
        <v>x</v>
      </c>
      <c r="B1503" s="141" t="str">
        <f t="shared" si="818"/>
        <v>Procurement of Peristaltic Hose Pump (Model no: RP2 – 40) Spares for HCSD System of Ash Handling Plant, 3X660 MW, KTPS, Koradi.</v>
      </c>
      <c r="C1503" s="188">
        <f t="shared" si="818"/>
        <v>0</v>
      </c>
      <c r="D1503" s="189" t="str">
        <f t="shared" si="818"/>
        <v>-</v>
      </c>
      <c r="E1503" s="38">
        <f t="shared" si="818"/>
        <v>0</v>
      </c>
      <c r="F1503" s="104">
        <f t="shared" ref="F1503:F1534" si="819">F1026+I1026</f>
        <v>0.20621735800000002</v>
      </c>
      <c r="G1503" s="104">
        <f t="shared" si="815"/>
        <v>0.20621735800000002</v>
      </c>
      <c r="H1503" s="104">
        <f t="shared" si="808"/>
        <v>0</v>
      </c>
      <c r="I1503" s="38">
        <f>'F4.2'!X72</f>
        <v>0</v>
      </c>
      <c r="J1503" s="38">
        <f>'F4.2'!AW72</f>
        <v>0</v>
      </c>
      <c r="K1503" s="104"/>
      <c r="L1503" s="104"/>
      <c r="M1503" s="104">
        <f t="shared" si="809"/>
        <v>0</v>
      </c>
      <c r="N1503" s="197">
        <f t="shared" si="810"/>
        <v>0</v>
      </c>
    </row>
    <row r="1504" spans="1:14" ht="47.25" outlineLevel="1" x14ac:dyDescent="0.25">
      <c r="A1504" s="122" t="str">
        <f t="shared" si="818"/>
        <v>xi</v>
      </c>
      <c r="B1504" s="141" t="str">
        <f t="shared" si="818"/>
        <v>Procurement of spares for HP Water Pump, Mather &amp; Platt make,     model 10/12 EME for AHP at 3X660 MW, KTPS, Koradi</v>
      </c>
      <c r="C1504" s="188">
        <f t="shared" si="818"/>
        <v>0</v>
      </c>
      <c r="D1504" s="189" t="str">
        <f t="shared" si="818"/>
        <v>-</v>
      </c>
      <c r="E1504" s="38">
        <f t="shared" si="818"/>
        <v>0</v>
      </c>
      <c r="F1504" s="104">
        <f t="shared" si="819"/>
        <v>0.282464614</v>
      </c>
      <c r="G1504" s="104">
        <f t="shared" ref="G1504:G1535" si="820">G1027+M1027</f>
        <v>0.282464614</v>
      </c>
      <c r="H1504" s="104">
        <f t="shared" ref="H1504:H1567" si="821">F1504-G1504</f>
        <v>0</v>
      </c>
      <c r="I1504" s="38">
        <f>'F4.2'!X73</f>
        <v>0</v>
      </c>
      <c r="J1504" s="38">
        <f>'F4.2'!AW73</f>
        <v>0</v>
      </c>
      <c r="K1504" s="104"/>
      <c r="L1504" s="104"/>
      <c r="M1504" s="104">
        <f t="shared" ref="M1504:M1567" si="822">SUM(J1504:L1504)</f>
        <v>0</v>
      </c>
      <c r="N1504" s="197">
        <f t="shared" ref="N1504:N1567" si="823">H1504+I1504-M1504</f>
        <v>0</v>
      </c>
    </row>
    <row r="1505" spans="1:14" ht="47.25" outlineLevel="1" x14ac:dyDescent="0.25">
      <c r="A1505" s="122" t="str">
        <f t="shared" si="818"/>
        <v>xii</v>
      </c>
      <c r="B1505" s="141" t="str">
        <f t="shared" si="818"/>
        <v>Procurement of Rotor shaft assembly for M/s. ELECON Engineering Company ltd make Impact Crusher in CHP 3x660MW Units at KTPS, Koradi.</v>
      </c>
      <c r="C1505" s="188">
        <f t="shared" si="818"/>
        <v>0</v>
      </c>
      <c r="D1505" s="189" t="str">
        <f t="shared" si="818"/>
        <v>-</v>
      </c>
      <c r="E1505" s="38">
        <f t="shared" si="818"/>
        <v>0</v>
      </c>
      <c r="F1505" s="104">
        <f t="shared" si="819"/>
        <v>0.76368656000000001</v>
      </c>
      <c r="G1505" s="104">
        <f t="shared" si="820"/>
        <v>0.76368656000000001</v>
      </c>
      <c r="H1505" s="104">
        <f t="shared" si="821"/>
        <v>0</v>
      </c>
      <c r="I1505" s="38">
        <f>'F4.2'!X74</f>
        <v>0</v>
      </c>
      <c r="J1505" s="38">
        <f>'F4.2'!AW74</f>
        <v>0</v>
      </c>
      <c r="K1505" s="104"/>
      <c r="L1505" s="104"/>
      <c r="M1505" s="104">
        <f t="shared" si="822"/>
        <v>0</v>
      </c>
      <c r="N1505" s="197">
        <f t="shared" si="823"/>
        <v>0</v>
      </c>
    </row>
    <row r="1506" spans="1:14" ht="31.5" outlineLevel="1" x14ac:dyDescent="0.25">
      <c r="A1506" s="122" t="str">
        <f t="shared" si="818"/>
        <v>xiii</v>
      </c>
      <c r="B1506" s="141" t="str">
        <f t="shared" si="818"/>
        <v>Procurement of Sam Turbo Make Pumps Spare parts for Ash Handling Plant of 3X660 MW Units at KTPS, Koradi</v>
      </c>
      <c r="C1506" s="188">
        <f t="shared" si="818"/>
        <v>0</v>
      </c>
      <c r="D1506" s="189" t="str">
        <f t="shared" si="818"/>
        <v>-</v>
      </c>
      <c r="E1506" s="38">
        <f t="shared" si="818"/>
        <v>0</v>
      </c>
      <c r="F1506" s="104">
        <f t="shared" si="819"/>
        <v>0.17166286</v>
      </c>
      <c r="G1506" s="104">
        <f t="shared" si="820"/>
        <v>0.17166286</v>
      </c>
      <c r="H1506" s="104">
        <f t="shared" si="821"/>
        <v>0</v>
      </c>
      <c r="I1506" s="38">
        <f>'F4.2'!X75</f>
        <v>0</v>
      </c>
      <c r="J1506" s="38">
        <f>'F4.2'!AW75</f>
        <v>0</v>
      </c>
      <c r="K1506" s="104"/>
      <c r="L1506" s="104"/>
      <c r="M1506" s="104">
        <f t="shared" si="822"/>
        <v>0</v>
      </c>
      <c r="N1506" s="197">
        <f t="shared" si="823"/>
        <v>0</v>
      </c>
    </row>
    <row r="1507" spans="1:14" ht="47.25" outlineLevel="1" x14ac:dyDescent="0.25">
      <c r="A1507" s="122" t="str">
        <f t="shared" si="818"/>
        <v>xiv</v>
      </c>
      <c r="B1507" s="141" t="str">
        <f t="shared" si="818"/>
        <v>Procurement of Wagon Tippler Spares for M/s. ELECON Engineering Company ltd. make Wagon Tippler in CHP 3X660MW Units at KTPS, Koradi.</v>
      </c>
      <c r="C1507" s="188">
        <f t="shared" si="818"/>
        <v>0</v>
      </c>
      <c r="D1507" s="189" t="str">
        <f t="shared" si="818"/>
        <v>-</v>
      </c>
      <c r="E1507" s="38">
        <f t="shared" si="818"/>
        <v>0</v>
      </c>
      <c r="F1507" s="104">
        <f t="shared" si="819"/>
        <v>1.397486271</v>
      </c>
      <c r="G1507" s="104">
        <f t="shared" si="820"/>
        <v>1.397486271</v>
      </c>
      <c r="H1507" s="104">
        <f t="shared" si="821"/>
        <v>0</v>
      </c>
      <c r="I1507" s="38">
        <f>'F4.2'!X76</f>
        <v>0</v>
      </c>
      <c r="J1507" s="38">
        <f>'F4.2'!AW76</f>
        <v>0</v>
      </c>
      <c r="K1507" s="104"/>
      <c r="L1507" s="104"/>
      <c r="M1507" s="104">
        <f t="shared" si="822"/>
        <v>0</v>
      </c>
      <c r="N1507" s="197">
        <f t="shared" si="823"/>
        <v>0</v>
      </c>
    </row>
    <row r="1508" spans="1:14" ht="47.25" outlineLevel="1" x14ac:dyDescent="0.25">
      <c r="A1508" s="122" t="str">
        <f t="shared" si="818"/>
        <v>xv</v>
      </c>
      <c r="B1508" s="141" t="str">
        <f t="shared" si="818"/>
        <v>Procurement of Pneumatic Y Type Control Valve (Blow Valve Size 50mm &amp; 80mm) for Fly Ash Evacuation System of 3X660MW Unit KTPS, Koradi.</v>
      </c>
      <c r="C1508" s="188">
        <f t="shared" si="818"/>
        <v>0</v>
      </c>
      <c r="D1508" s="189" t="str">
        <f t="shared" si="818"/>
        <v>-</v>
      </c>
      <c r="E1508" s="38">
        <f t="shared" si="818"/>
        <v>0</v>
      </c>
      <c r="F1508" s="104">
        <f t="shared" si="819"/>
        <v>2.9204999999999998E-2</v>
      </c>
      <c r="G1508" s="104">
        <f t="shared" si="820"/>
        <v>2.9204999999999998E-2</v>
      </c>
      <c r="H1508" s="104">
        <f t="shared" si="821"/>
        <v>0</v>
      </c>
      <c r="I1508" s="38">
        <f>'F4.2'!X77</f>
        <v>0</v>
      </c>
      <c r="J1508" s="38">
        <f>'F4.2'!AW77</f>
        <v>0</v>
      </c>
      <c r="K1508" s="104"/>
      <c r="L1508" s="104"/>
      <c r="M1508" s="104">
        <f t="shared" si="822"/>
        <v>0</v>
      </c>
      <c r="N1508" s="197">
        <f t="shared" si="823"/>
        <v>0</v>
      </c>
    </row>
    <row r="1509" spans="1:14" ht="78.75" outlineLevel="1" x14ac:dyDescent="0.25">
      <c r="A1509" s="122" t="str">
        <f t="shared" ref="A1509:E1518" si="824">A1032</f>
        <v>xvi</v>
      </c>
      <c r="B1509" s="141" t="str">
        <f t="shared" si="824"/>
        <v xml:space="preserve">Procurement of the various spares required for Warman make Ash Slurry Pump Model 10/8 EEM &amp; Over Flow Pump Model 8/6 EXU installed at AHP, 3X660 MW TPS Koradi through Limited Tender.
</v>
      </c>
      <c r="C1509" s="188">
        <f t="shared" si="824"/>
        <v>0</v>
      </c>
      <c r="D1509" s="189" t="str">
        <f t="shared" si="824"/>
        <v>-</v>
      </c>
      <c r="E1509" s="38">
        <f t="shared" si="824"/>
        <v>0</v>
      </c>
      <c r="F1509" s="104">
        <f t="shared" si="819"/>
        <v>0.20886353999999999</v>
      </c>
      <c r="G1509" s="104">
        <f t="shared" si="820"/>
        <v>0.20886353999999999</v>
      </c>
      <c r="H1509" s="104">
        <f t="shared" si="821"/>
        <v>0</v>
      </c>
      <c r="I1509" s="38">
        <f>'F4.2'!X78</f>
        <v>0</v>
      </c>
      <c r="J1509" s="38">
        <f>'F4.2'!AW78</f>
        <v>0</v>
      </c>
      <c r="K1509" s="104"/>
      <c r="L1509" s="104"/>
      <c r="M1509" s="104">
        <f t="shared" si="822"/>
        <v>0</v>
      </c>
      <c r="N1509" s="197">
        <f t="shared" si="823"/>
        <v>0</v>
      </c>
    </row>
    <row r="1510" spans="1:14" ht="15.75" outlineLevel="1" x14ac:dyDescent="0.25">
      <c r="A1510" s="122" t="str">
        <f t="shared" si="824"/>
        <v>xvii</v>
      </c>
      <c r="B1510" s="141">
        <f t="shared" si="824"/>
        <v>0</v>
      </c>
      <c r="C1510" s="188">
        <f t="shared" si="824"/>
        <v>0</v>
      </c>
      <c r="D1510" s="189" t="str">
        <f t="shared" si="824"/>
        <v>-</v>
      </c>
      <c r="E1510" s="38">
        <f t="shared" si="824"/>
        <v>0</v>
      </c>
      <c r="F1510" s="104">
        <f t="shared" si="819"/>
        <v>7.626103999999999E-3</v>
      </c>
      <c r="G1510" s="104">
        <f t="shared" si="820"/>
        <v>3.279692E-2</v>
      </c>
      <c r="H1510" s="104">
        <f t="shared" si="821"/>
        <v>-2.5170816000000002E-2</v>
      </c>
      <c r="I1510" s="38">
        <f>'F4.2'!X79</f>
        <v>0</v>
      </c>
      <c r="J1510" s="38">
        <f>'F4.2'!AW79</f>
        <v>0</v>
      </c>
      <c r="K1510" s="104"/>
      <c r="L1510" s="104"/>
      <c r="M1510" s="104">
        <f t="shared" si="822"/>
        <v>0</v>
      </c>
      <c r="N1510" s="197">
        <f t="shared" si="823"/>
        <v>-2.5170816000000002E-2</v>
      </c>
    </row>
    <row r="1511" spans="1:14" ht="47.25" outlineLevel="1" x14ac:dyDescent="0.25">
      <c r="A1511" s="122" t="str">
        <f t="shared" si="824"/>
        <v>xviii</v>
      </c>
      <c r="B1511" s="141" t="str">
        <f t="shared" si="824"/>
        <v>Procurement of Spares of Single Roll Clinker Grinder Ayems Engineers make, Model AE-1005-89-100 at AHP, 3X660 MW Koradi TPS.</v>
      </c>
      <c r="C1511" s="188">
        <f t="shared" si="824"/>
        <v>0</v>
      </c>
      <c r="D1511" s="189" t="str">
        <f t="shared" si="824"/>
        <v>-</v>
      </c>
      <c r="E1511" s="38">
        <f t="shared" si="824"/>
        <v>0</v>
      </c>
      <c r="F1511" s="104">
        <f t="shared" si="819"/>
        <v>0.82825568799999993</v>
      </c>
      <c r="G1511" s="104">
        <f t="shared" si="820"/>
        <v>0.82825568799999993</v>
      </c>
      <c r="H1511" s="104">
        <f t="shared" si="821"/>
        <v>0</v>
      </c>
      <c r="I1511" s="38">
        <f>'F4.2'!X80</f>
        <v>0</v>
      </c>
      <c r="J1511" s="38">
        <f>'F4.2'!AW80</f>
        <v>0</v>
      </c>
      <c r="K1511" s="104"/>
      <c r="L1511" s="104"/>
      <c r="M1511" s="104">
        <f t="shared" si="822"/>
        <v>0</v>
      </c>
      <c r="N1511" s="197">
        <f t="shared" si="823"/>
        <v>0</v>
      </c>
    </row>
    <row r="1512" spans="1:14" ht="31.5" outlineLevel="1" x14ac:dyDescent="0.25">
      <c r="A1512" s="122" t="str">
        <f t="shared" si="824"/>
        <v>xix</v>
      </c>
      <c r="B1512" s="141" t="str">
        <f t="shared" si="824"/>
        <v>Procurement of Hydraulic Motor for Bucket Wheel of Stacker Reclaimer in CHP, 3X660MW, KTPS, Koradi.</v>
      </c>
      <c r="C1512" s="188">
        <f t="shared" si="824"/>
        <v>0</v>
      </c>
      <c r="D1512" s="189" t="str">
        <f t="shared" si="824"/>
        <v>-</v>
      </c>
      <c r="E1512" s="38">
        <f t="shared" si="824"/>
        <v>0</v>
      </c>
      <c r="F1512" s="104">
        <f t="shared" si="819"/>
        <v>1.116752</v>
      </c>
      <c r="G1512" s="104">
        <f t="shared" si="820"/>
        <v>1.116752</v>
      </c>
      <c r="H1512" s="104">
        <f t="shared" si="821"/>
        <v>0</v>
      </c>
      <c r="I1512" s="38">
        <f>'F4.2'!X81</f>
        <v>0</v>
      </c>
      <c r="J1512" s="38">
        <f>'F4.2'!AW81</f>
        <v>0</v>
      </c>
      <c r="K1512" s="104"/>
      <c r="L1512" s="104"/>
      <c r="M1512" s="104">
        <f t="shared" si="822"/>
        <v>0</v>
      </c>
      <c r="N1512" s="197">
        <f t="shared" si="823"/>
        <v>0</v>
      </c>
    </row>
    <row r="1513" spans="1:14" ht="63" outlineLevel="1" x14ac:dyDescent="0.25">
      <c r="A1513" s="122" t="str">
        <f t="shared" si="824"/>
        <v>xx</v>
      </c>
      <c r="B1513" s="141" t="str">
        <f t="shared" si="824"/>
        <v>Procurement of Rotors, Maintenance Kits, Couplings and other spares required for Atlas Copco make Instrument Air Compressor of Ash Handling Plant of 3 X 660 MW Units at KTPS, Koradi.</v>
      </c>
      <c r="C1513" s="188">
        <f t="shared" si="824"/>
        <v>0</v>
      </c>
      <c r="D1513" s="189" t="str">
        <f t="shared" si="824"/>
        <v>-</v>
      </c>
      <c r="E1513" s="38">
        <f t="shared" si="824"/>
        <v>0</v>
      </c>
      <c r="F1513" s="104">
        <f t="shared" si="819"/>
        <v>1.182801083</v>
      </c>
      <c r="G1513" s="104">
        <f t="shared" si="820"/>
        <v>1.182801083</v>
      </c>
      <c r="H1513" s="104">
        <f t="shared" si="821"/>
        <v>0</v>
      </c>
      <c r="I1513" s="38">
        <f>'F4.2'!X82</f>
        <v>0</v>
      </c>
      <c r="J1513" s="38">
        <f>'F4.2'!AW82</f>
        <v>0</v>
      </c>
      <c r="K1513" s="104"/>
      <c r="L1513" s="104"/>
      <c r="M1513" s="104">
        <f t="shared" si="822"/>
        <v>0</v>
      </c>
      <c r="N1513" s="197">
        <f t="shared" si="823"/>
        <v>0</v>
      </c>
    </row>
    <row r="1514" spans="1:14" ht="15.75" outlineLevel="1" x14ac:dyDescent="0.25">
      <c r="A1514" s="122" t="str">
        <f t="shared" si="824"/>
        <v>xxi</v>
      </c>
      <c r="B1514" s="141" t="str">
        <f t="shared" si="824"/>
        <v>Procurement of spares of intermediate conveyor</v>
      </c>
      <c r="C1514" s="188">
        <f t="shared" si="824"/>
        <v>0</v>
      </c>
      <c r="D1514" s="189" t="str">
        <f t="shared" si="824"/>
        <v>-</v>
      </c>
      <c r="E1514" s="38">
        <f t="shared" si="824"/>
        <v>0</v>
      </c>
      <c r="F1514" s="104">
        <f t="shared" si="819"/>
        <v>0</v>
      </c>
      <c r="G1514" s="104">
        <f t="shared" si="820"/>
        <v>0.31859999999999999</v>
      </c>
      <c r="H1514" s="104">
        <f t="shared" si="821"/>
        <v>-0.31859999999999999</v>
      </c>
      <c r="I1514" s="38">
        <f>'F4.2'!X83</f>
        <v>0</v>
      </c>
      <c r="J1514" s="38">
        <f>'F4.2'!AW83</f>
        <v>0</v>
      </c>
      <c r="K1514" s="104"/>
      <c r="L1514" s="104"/>
      <c r="M1514" s="104">
        <f t="shared" si="822"/>
        <v>0</v>
      </c>
      <c r="N1514" s="197">
        <f t="shared" si="823"/>
        <v>-0.31859999999999999</v>
      </c>
    </row>
    <row r="1515" spans="1:14" ht="31.5" outlineLevel="1" x14ac:dyDescent="0.25">
      <c r="A1515" s="122" t="str">
        <f t="shared" si="824"/>
        <v>xxii</v>
      </c>
      <c r="B1515" s="141" t="str">
        <f t="shared" si="824"/>
        <v>Procurement of Hydraulic motor for wagon tippler drive in CHP, 3X660 MW, KTPS, Koradi.</v>
      </c>
      <c r="C1515" s="188">
        <f t="shared" si="824"/>
        <v>0</v>
      </c>
      <c r="D1515" s="189" t="str">
        <f t="shared" si="824"/>
        <v>-</v>
      </c>
      <c r="E1515" s="38">
        <f t="shared" si="824"/>
        <v>0</v>
      </c>
      <c r="F1515" s="104">
        <f t="shared" si="819"/>
        <v>0.46494360000000001</v>
      </c>
      <c r="G1515" s="104">
        <f t="shared" si="820"/>
        <v>0.46494360000000001</v>
      </c>
      <c r="H1515" s="104">
        <f t="shared" si="821"/>
        <v>0</v>
      </c>
      <c r="I1515" s="38">
        <f>'F4.2'!X84</f>
        <v>0</v>
      </c>
      <c r="J1515" s="38">
        <f>'F4.2'!AW84</f>
        <v>0</v>
      </c>
      <c r="K1515" s="104"/>
      <c r="L1515" s="104"/>
      <c r="M1515" s="104">
        <f t="shared" si="822"/>
        <v>0</v>
      </c>
      <c r="N1515" s="197">
        <f t="shared" si="823"/>
        <v>0</v>
      </c>
    </row>
    <row r="1516" spans="1:14" ht="31.5" outlineLevel="1" x14ac:dyDescent="0.25">
      <c r="A1516" s="122" t="str">
        <f t="shared" si="824"/>
        <v>xxiii</v>
      </c>
      <c r="B1516" s="141" t="str">
        <f t="shared" si="824"/>
        <v>Procurement of GEHO Pump (Model No. TZPM 400) Spares of Ash Handling Plant, 3 X 660 MW Units, KTPS, Koradi.</v>
      </c>
      <c r="C1516" s="188">
        <f t="shared" si="824"/>
        <v>0</v>
      </c>
      <c r="D1516" s="189" t="str">
        <f t="shared" si="824"/>
        <v>-</v>
      </c>
      <c r="E1516" s="38">
        <f t="shared" si="824"/>
        <v>0</v>
      </c>
      <c r="F1516" s="104">
        <f t="shared" si="819"/>
        <v>0</v>
      </c>
      <c r="G1516" s="104">
        <f t="shared" si="820"/>
        <v>0.83656205800000005</v>
      </c>
      <c r="H1516" s="104">
        <f t="shared" si="821"/>
        <v>-0.83656205800000005</v>
      </c>
      <c r="I1516" s="38">
        <f>'F4.2'!X85</f>
        <v>0</v>
      </c>
      <c r="J1516" s="38">
        <f>'F4.2'!AW85</f>
        <v>0</v>
      </c>
      <c r="K1516" s="104"/>
      <c r="L1516" s="104"/>
      <c r="M1516" s="104">
        <f t="shared" si="822"/>
        <v>0</v>
      </c>
      <c r="N1516" s="197">
        <f t="shared" si="823"/>
        <v>-0.83656205800000005</v>
      </c>
    </row>
    <row r="1517" spans="1:14" ht="31.5" outlineLevel="1" x14ac:dyDescent="0.25">
      <c r="A1517" s="122" t="str">
        <f t="shared" si="824"/>
        <v>xxiv</v>
      </c>
      <c r="B1517" s="141" t="str">
        <f t="shared" si="824"/>
        <v>Procurement of Beater Arms for Impact crushers installed at in Coal Handling Plant of 3x660 MW at KTPS, Koradi.</v>
      </c>
      <c r="C1517" s="188">
        <f t="shared" si="824"/>
        <v>0</v>
      </c>
      <c r="D1517" s="189" t="str">
        <f t="shared" si="824"/>
        <v>-</v>
      </c>
      <c r="E1517" s="38">
        <f t="shared" si="824"/>
        <v>0</v>
      </c>
      <c r="F1517" s="104">
        <f t="shared" si="819"/>
        <v>0</v>
      </c>
      <c r="G1517" s="104">
        <f t="shared" si="820"/>
        <v>1.0093247999999999</v>
      </c>
      <c r="H1517" s="104">
        <f t="shared" si="821"/>
        <v>-1.0093247999999999</v>
      </c>
      <c r="I1517" s="38">
        <f>'F4.2'!X86</f>
        <v>0</v>
      </c>
      <c r="J1517" s="38">
        <f>'F4.2'!AW86</f>
        <v>0</v>
      </c>
      <c r="K1517" s="104"/>
      <c r="L1517" s="104"/>
      <c r="M1517" s="104">
        <f t="shared" si="822"/>
        <v>0</v>
      </c>
      <c r="N1517" s="197">
        <f t="shared" si="823"/>
        <v>-1.0093247999999999</v>
      </c>
    </row>
    <row r="1518" spans="1:14" ht="31.5" outlineLevel="1" x14ac:dyDescent="0.25">
      <c r="A1518" s="122" t="str">
        <f t="shared" si="824"/>
        <v>xxv</v>
      </c>
      <c r="B1518" s="141" t="str">
        <f t="shared" si="824"/>
        <v>Supply of Atlas Copco make compressor spares for at Koradi TPS 660MW</v>
      </c>
      <c r="C1518" s="188">
        <f t="shared" si="824"/>
        <v>0</v>
      </c>
      <c r="D1518" s="189" t="str">
        <f t="shared" si="824"/>
        <v>-</v>
      </c>
      <c r="E1518" s="38">
        <f t="shared" si="824"/>
        <v>0</v>
      </c>
      <c r="F1518" s="104">
        <f t="shared" si="819"/>
        <v>0</v>
      </c>
      <c r="G1518" s="104">
        <f t="shared" si="820"/>
        <v>0.39813295500000001</v>
      </c>
      <c r="H1518" s="104">
        <f t="shared" si="821"/>
        <v>-0.39813295500000001</v>
      </c>
      <c r="I1518" s="38">
        <f>'F4.2'!X87</f>
        <v>0</v>
      </c>
      <c r="J1518" s="38">
        <f>'F4.2'!AW87</f>
        <v>0</v>
      </c>
      <c r="K1518" s="104"/>
      <c r="L1518" s="104"/>
      <c r="M1518" s="104">
        <f t="shared" si="822"/>
        <v>0</v>
      </c>
      <c r="N1518" s="197">
        <f t="shared" si="823"/>
        <v>-0.39813295500000001</v>
      </c>
    </row>
    <row r="1519" spans="1:14" ht="47.25" outlineLevel="1" x14ac:dyDescent="0.25">
      <c r="A1519" s="122" t="str">
        <f t="shared" ref="A1519:E1528" si="825">A1042</f>
        <v>xxvi</v>
      </c>
      <c r="B1519" s="141" t="str">
        <f t="shared" si="825"/>
        <v>Procurement of spares for side arm charger, wagon tippler, impact crushers and stacker reclaimer at CHP 3x660 MW KTPS</v>
      </c>
      <c r="C1519" s="188">
        <f t="shared" si="825"/>
        <v>0</v>
      </c>
      <c r="D1519" s="189" t="str">
        <f t="shared" si="825"/>
        <v>-</v>
      </c>
      <c r="E1519" s="38">
        <f t="shared" si="825"/>
        <v>0</v>
      </c>
      <c r="F1519" s="104">
        <f t="shared" si="819"/>
        <v>1.05728E-2</v>
      </c>
      <c r="G1519" s="104">
        <f t="shared" si="820"/>
        <v>0.436836</v>
      </c>
      <c r="H1519" s="104">
        <f t="shared" si="821"/>
        <v>-0.42626320000000001</v>
      </c>
      <c r="I1519" s="38">
        <f>'F4.2'!X88</f>
        <v>0</v>
      </c>
      <c r="J1519" s="38">
        <f>'F4.2'!AW88</f>
        <v>0</v>
      </c>
      <c r="K1519" s="104"/>
      <c r="L1519" s="104"/>
      <c r="M1519" s="104">
        <f t="shared" si="822"/>
        <v>0</v>
      </c>
      <c r="N1519" s="197">
        <f t="shared" si="823"/>
        <v>-0.42626320000000001</v>
      </c>
    </row>
    <row r="1520" spans="1:14" ht="47.25" outlineLevel="1" x14ac:dyDescent="0.25">
      <c r="A1520" s="122" t="str">
        <f t="shared" si="825"/>
        <v>xxvii</v>
      </c>
      <c r="B1520" s="141" t="str">
        <f t="shared" si="825"/>
        <v>Procurement of Beater heads with Pin for Impact crushers installed at in Coal Handling Plant of 3x660 MW at KTPS, Koradi.</v>
      </c>
      <c r="C1520" s="188">
        <f t="shared" si="825"/>
        <v>0</v>
      </c>
      <c r="D1520" s="189" t="str">
        <f t="shared" si="825"/>
        <v>-</v>
      </c>
      <c r="E1520" s="38">
        <f t="shared" si="825"/>
        <v>0</v>
      </c>
      <c r="F1520" s="104">
        <f t="shared" si="819"/>
        <v>0</v>
      </c>
      <c r="G1520" s="104">
        <f t="shared" si="820"/>
        <v>1.12555008</v>
      </c>
      <c r="H1520" s="104">
        <f t="shared" si="821"/>
        <v>-1.12555008</v>
      </c>
      <c r="I1520" s="38">
        <f>'F4.2'!X89</f>
        <v>0</v>
      </c>
      <c r="J1520" s="38">
        <f>'F4.2'!AW89</f>
        <v>0</v>
      </c>
      <c r="K1520" s="104"/>
      <c r="L1520" s="104"/>
      <c r="M1520" s="104">
        <f t="shared" si="822"/>
        <v>0</v>
      </c>
      <c r="N1520" s="197">
        <f t="shared" si="823"/>
        <v>-1.12555008</v>
      </c>
    </row>
    <row r="1521" spans="1:14" ht="15.75" outlineLevel="1" x14ac:dyDescent="0.25">
      <c r="A1521" s="122" t="str">
        <f t="shared" si="825"/>
        <v>xxviii</v>
      </c>
      <c r="B1521" s="141" t="str">
        <f t="shared" si="825"/>
        <v>Procurement of spares of Hyd Motor of SAC</v>
      </c>
      <c r="C1521" s="188">
        <f t="shared" si="825"/>
        <v>0</v>
      </c>
      <c r="D1521" s="189" t="str">
        <f t="shared" si="825"/>
        <v>-</v>
      </c>
      <c r="E1521" s="38">
        <f t="shared" si="825"/>
        <v>0</v>
      </c>
      <c r="F1521" s="104">
        <f t="shared" si="819"/>
        <v>0</v>
      </c>
      <c r="G1521" s="104">
        <f t="shared" si="820"/>
        <v>0.36029057999999997</v>
      </c>
      <c r="H1521" s="104">
        <f t="shared" si="821"/>
        <v>-0.36029057999999997</v>
      </c>
      <c r="I1521" s="38">
        <f>'F4.2'!X90</f>
        <v>0</v>
      </c>
      <c r="J1521" s="38">
        <f>'F4.2'!AW90</f>
        <v>0</v>
      </c>
      <c r="K1521" s="104"/>
      <c r="L1521" s="104"/>
      <c r="M1521" s="104">
        <f t="shared" si="822"/>
        <v>0</v>
      </c>
      <c r="N1521" s="197">
        <f t="shared" si="823"/>
        <v>-0.36029057999999997</v>
      </c>
    </row>
    <row r="1522" spans="1:14" ht="31.5" outlineLevel="1" x14ac:dyDescent="0.25">
      <c r="A1522" s="122" t="str">
        <f t="shared" si="825"/>
        <v>xxix</v>
      </c>
      <c r="B1522" s="141" t="str">
        <f t="shared" si="825"/>
        <v>Procurement of hydraulic power packs for Flap Gates in CHP 3X660MW, KTPS, Koradi.</v>
      </c>
      <c r="C1522" s="188">
        <f t="shared" si="825"/>
        <v>0</v>
      </c>
      <c r="D1522" s="189" t="str">
        <f t="shared" si="825"/>
        <v>-</v>
      </c>
      <c r="E1522" s="38">
        <f t="shared" si="825"/>
        <v>0</v>
      </c>
      <c r="F1522" s="104">
        <f t="shared" si="819"/>
        <v>0</v>
      </c>
      <c r="G1522" s="104">
        <f t="shared" si="820"/>
        <v>0.1888</v>
      </c>
      <c r="H1522" s="104">
        <f t="shared" si="821"/>
        <v>-0.1888</v>
      </c>
      <c r="I1522" s="38">
        <f>'F4.2'!X91</f>
        <v>0</v>
      </c>
      <c r="J1522" s="38">
        <f>'F4.2'!AW91</f>
        <v>0</v>
      </c>
      <c r="K1522" s="104"/>
      <c r="L1522" s="104"/>
      <c r="M1522" s="104">
        <f t="shared" si="822"/>
        <v>0</v>
      </c>
      <c r="N1522" s="197">
        <f t="shared" si="823"/>
        <v>-0.1888</v>
      </c>
    </row>
    <row r="1523" spans="1:14" ht="31.5" outlineLevel="1" x14ac:dyDescent="0.25">
      <c r="A1523" s="122" t="str">
        <f t="shared" si="825"/>
        <v>xxx</v>
      </c>
      <c r="B1523" s="141" t="str">
        <f t="shared" si="825"/>
        <v>Procurement of Mobile Grilling Equipment for CHP 3x660MW, KTPS, Koradi.</v>
      </c>
      <c r="C1523" s="188">
        <f t="shared" si="825"/>
        <v>0</v>
      </c>
      <c r="D1523" s="189" t="str">
        <f t="shared" si="825"/>
        <v>-</v>
      </c>
      <c r="E1523" s="38">
        <f t="shared" si="825"/>
        <v>0</v>
      </c>
      <c r="F1523" s="104">
        <f t="shared" si="819"/>
        <v>0</v>
      </c>
      <c r="G1523" s="104">
        <f t="shared" si="820"/>
        <v>0.33865997999999997</v>
      </c>
      <c r="H1523" s="104">
        <f t="shared" si="821"/>
        <v>-0.33865997999999997</v>
      </c>
      <c r="I1523" s="38">
        <f>'F4.2'!X92</f>
        <v>0</v>
      </c>
      <c r="J1523" s="38">
        <f>'F4.2'!AW92</f>
        <v>0</v>
      </c>
      <c r="K1523" s="104"/>
      <c r="L1523" s="104"/>
      <c r="M1523" s="104">
        <f t="shared" si="822"/>
        <v>0</v>
      </c>
      <c r="N1523" s="197">
        <f t="shared" si="823"/>
        <v>-0.33865997999999997</v>
      </c>
    </row>
    <row r="1524" spans="1:14" ht="31.5" outlineLevel="1" x14ac:dyDescent="0.25">
      <c r="A1524" s="122" t="str">
        <f t="shared" si="825"/>
        <v>xxxi</v>
      </c>
      <c r="B1524" s="141" t="str">
        <f t="shared" si="825"/>
        <v>Procurement of Weld overlay Flap Gate assembly in CHP 3x660MW, KTPS, Koradi.</v>
      </c>
      <c r="C1524" s="188">
        <f t="shared" si="825"/>
        <v>0</v>
      </c>
      <c r="D1524" s="189" t="str">
        <f t="shared" si="825"/>
        <v>-</v>
      </c>
      <c r="E1524" s="38">
        <f t="shared" si="825"/>
        <v>0</v>
      </c>
      <c r="F1524" s="104">
        <f t="shared" si="819"/>
        <v>0</v>
      </c>
      <c r="G1524" s="104">
        <f t="shared" si="820"/>
        <v>0.58409999999999995</v>
      </c>
      <c r="H1524" s="104">
        <f t="shared" si="821"/>
        <v>-0.58409999999999995</v>
      </c>
      <c r="I1524" s="38">
        <f>'F4.2'!X93</f>
        <v>0</v>
      </c>
      <c r="J1524" s="38">
        <f>'F4.2'!AW93</f>
        <v>0</v>
      </c>
      <c r="K1524" s="104"/>
      <c r="L1524" s="104"/>
      <c r="M1524" s="104">
        <f t="shared" si="822"/>
        <v>0</v>
      </c>
      <c r="N1524" s="197">
        <f t="shared" si="823"/>
        <v>-0.58409999999999995</v>
      </c>
    </row>
    <row r="1525" spans="1:14" ht="18.75" outlineLevel="1" x14ac:dyDescent="0.25">
      <c r="A1525" s="157" t="str">
        <f t="shared" si="825"/>
        <v>E6</v>
      </c>
      <c r="B1525" s="158" t="str">
        <f t="shared" si="825"/>
        <v>Capital Spares</v>
      </c>
      <c r="C1525" s="188">
        <f t="shared" si="825"/>
        <v>0</v>
      </c>
      <c r="D1525" s="189" t="str">
        <f t="shared" si="825"/>
        <v>-</v>
      </c>
      <c r="E1525" s="38">
        <f t="shared" si="825"/>
        <v>89.62</v>
      </c>
      <c r="F1525" s="104">
        <f t="shared" si="819"/>
        <v>0</v>
      </c>
      <c r="G1525" s="104">
        <f t="shared" si="820"/>
        <v>0</v>
      </c>
      <c r="H1525" s="104">
        <f t="shared" si="821"/>
        <v>0</v>
      </c>
      <c r="I1525" s="38">
        <f>'F4.2'!X94</f>
        <v>0</v>
      </c>
      <c r="J1525" s="38">
        <f>'F4.2'!AW94</f>
        <v>0</v>
      </c>
      <c r="K1525" s="104"/>
      <c r="L1525" s="104"/>
      <c r="M1525" s="104">
        <f t="shared" si="822"/>
        <v>0</v>
      </c>
      <c r="N1525" s="197">
        <f t="shared" si="823"/>
        <v>0</v>
      </c>
    </row>
    <row r="1526" spans="1:14" ht="47.25" outlineLevel="1" x14ac:dyDescent="0.25">
      <c r="A1526" s="122">
        <f t="shared" si="825"/>
        <v>0</v>
      </c>
      <c r="B1526" s="141" t="str">
        <f t="shared" si="825"/>
        <v>Procurement of critical insurance spares for Turbine &amp; its critical auxiliaries for 3 x 660 MW, Koradi (4370001538 dtd. 18/06/2018 d.p. 21 Months)</v>
      </c>
      <c r="C1526" s="188">
        <f t="shared" si="825"/>
        <v>0</v>
      </c>
      <c r="D1526" s="189" t="str">
        <f t="shared" si="825"/>
        <v>-</v>
      </c>
      <c r="E1526" s="38">
        <f t="shared" si="825"/>
        <v>89.62</v>
      </c>
      <c r="F1526" s="104">
        <f t="shared" si="819"/>
        <v>89.623360000000005</v>
      </c>
      <c r="G1526" s="104">
        <f t="shared" si="820"/>
        <v>88.736000000000004</v>
      </c>
      <c r="H1526" s="104">
        <f t="shared" si="821"/>
        <v>0.88736000000000104</v>
      </c>
      <c r="I1526" s="38">
        <f>'F4.2'!X95</f>
        <v>0</v>
      </c>
      <c r="J1526" s="38">
        <f>'F4.2'!AW95</f>
        <v>0</v>
      </c>
      <c r="K1526" s="104"/>
      <c r="L1526" s="104"/>
      <c r="M1526" s="104">
        <f t="shared" si="822"/>
        <v>0</v>
      </c>
      <c r="N1526" s="197">
        <f t="shared" si="823"/>
        <v>0.88736000000000104</v>
      </c>
    </row>
    <row r="1527" spans="1:14" ht="18.75" outlineLevel="1" x14ac:dyDescent="0.25">
      <c r="A1527" s="157" t="str">
        <f t="shared" si="825"/>
        <v>E7</v>
      </c>
      <c r="B1527" s="158" t="str">
        <f t="shared" si="825"/>
        <v>Additional Capitalization</v>
      </c>
      <c r="C1527" s="188">
        <f t="shared" si="825"/>
        <v>0</v>
      </c>
      <c r="D1527" s="189" t="str">
        <f t="shared" si="825"/>
        <v>-</v>
      </c>
      <c r="E1527" s="38">
        <f t="shared" si="825"/>
        <v>57.879999999999995</v>
      </c>
      <c r="F1527" s="104">
        <f t="shared" si="819"/>
        <v>0</v>
      </c>
      <c r="G1527" s="104">
        <f t="shared" si="820"/>
        <v>0</v>
      </c>
      <c r="H1527" s="104">
        <f t="shared" si="821"/>
        <v>0</v>
      </c>
      <c r="I1527" s="38">
        <f>'F4.2'!X96</f>
        <v>0</v>
      </c>
      <c r="J1527" s="38">
        <f>'F4.2'!AW96</f>
        <v>0</v>
      </c>
      <c r="K1527" s="104"/>
      <c r="L1527" s="104"/>
      <c r="M1527" s="104">
        <f t="shared" si="822"/>
        <v>0</v>
      </c>
      <c r="N1527" s="197">
        <f t="shared" si="823"/>
        <v>0</v>
      </c>
    </row>
    <row r="1528" spans="1:14" ht="47.25" outlineLevel="1" x14ac:dyDescent="0.25">
      <c r="A1528" s="122" t="str">
        <f t="shared" si="825"/>
        <v>i</v>
      </c>
      <c r="B1528" s="141" t="str">
        <f t="shared" si="825"/>
        <v>Contruction of various infrastructure such as roads etc and public amenities in the rehabilitated villages of
koradi and khasara</v>
      </c>
      <c r="C1528" s="188">
        <f t="shared" si="825"/>
        <v>0</v>
      </c>
      <c r="D1528" s="189" t="str">
        <f t="shared" si="825"/>
        <v>-</v>
      </c>
      <c r="E1528" s="38">
        <f t="shared" si="825"/>
        <v>13.1</v>
      </c>
      <c r="F1528" s="104">
        <f t="shared" si="819"/>
        <v>12.74</v>
      </c>
      <c r="G1528" s="104">
        <f t="shared" si="820"/>
        <v>0</v>
      </c>
      <c r="H1528" s="104">
        <f t="shared" si="821"/>
        <v>12.74</v>
      </c>
      <c r="I1528" s="38">
        <f>'F4.2'!X97</f>
        <v>0</v>
      </c>
      <c r="J1528" s="38">
        <f>'F4.2'!AW97</f>
        <v>0</v>
      </c>
      <c r="K1528" s="104"/>
      <c r="L1528" s="104"/>
      <c r="M1528" s="104">
        <f t="shared" si="822"/>
        <v>0</v>
      </c>
      <c r="N1528" s="197">
        <f t="shared" si="823"/>
        <v>12.74</v>
      </c>
    </row>
    <row r="1529" spans="1:14" ht="15.75" outlineLevel="1" x14ac:dyDescent="0.25">
      <c r="A1529" s="122" t="str">
        <f t="shared" ref="A1529:E1538" si="826">A1052</f>
        <v>ii</v>
      </c>
      <c r="B1529" s="141" t="str">
        <f t="shared" si="826"/>
        <v>Procurement of 7 nos of school buses</v>
      </c>
      <c r="C1529" s="188">
        <f t="shared" si="826"/>
        <v>0</v>
      </c>
      <c r="D1529" s="189" t="str">
        <f t="shared" si="826"/>
        <v>-</v>
      </c>
      <c r="E1529" s="38">
        <f t="shared" si="826"/>
        <v>2</v>
      </c>
      <c r="F1529" s="104">
        <f t="shared" si="819"/>
        <v>1.3109249999999999</v>
      </c>
      <c r="G1529" s="104">
        <f t="shared" si="820"/>
        <v>1.3109249999999999</v>
      </c>
      <c r="H1529" s="104">
        <f t="shared" si="821"/>
        <v>0</v>
      </c>
      <c r="I1529" s="38">
        <f>'F4.2'!X98</f>
        <v>0</v>
      </c>
      <c r="J1529" s="38">
        <f>'F4.2'!AW98</f>
        <v>0</v>
      </c>
      <c r="K1529" s="104"/>
      <c r="L1529" s="104"/>
      <c r="M1529" s="104">
        <f t="shared" si="822"/>
        <v>0</v>
      </c>
      <c r="N1529" s="197">
        <f t="shared" si="823"/>
        <v>0</v>
      </c>
    </row>
    <row r="1530" spans="1:14" ht="31.5" outlineLevel="1" x14ac:dyDescent="0.25">
      <c r="A1530" s="122" t="str">
        <f t="shared" si="826"/>
        <v>iii</v>
      </c>
      <c r="B1530" s="141" t="str">
        <f t="shared" si="826"/>
        <v>Development of green belt &amp; fodder farm for fulfillment of environmental clearance of MoEF for Koradi 3x660MW</v>
      </c>
      <c r="C1530" s="188">
        <f t="shared" si="826"/>
        <v>0</v>
      </c>
      <c r="D1530" s="189" t="str">
        <f t="shared" si="826"/>
        <v>-</v>
      </c>
      <c r="E1530" s="38">
        <f t="shared" si="826"/>
        <v>3.16</v>
      </c>
      <c r="F1530" s="104">
        <f t="shared" si="819"/>
        <v>3.16</v>
      </c>
      <c r="G1530" s="104">
        <f t="shared" si="820"/>
        <v>0</v>
      </c>
      <c r="H1530" s="104">
        <f t="shared" si="821"/>
        <v>3.16</v>
      </c>
      <c r="I1530" s="38">
        <f>'F4.2'!X99</f>
        <v>0</v>
      </c>
      <c r="J1530" s="38">
        <f>'F4.2'!AW99</f>
        <v>0</v>
      </c>
      <c r="K1530" s="104"/>
      <c r="L1530" s="104"/>
      <c r="M1530" s="104">
        <f t="shared" si="822"/>
        <v>0</v>
      </c>
      <c r="N1530" s="197">
        <f t="shared" si="823"/>
        <v>3.16</v>
      </c>
    </row>
    <row r="1531" spans="1:14" ht="47.25" outlineLevel="1" x14ac:dyDescent="0.25">
      <c r="A1531" s="122" t="str">
        <f t="shared" si="826"/>
        <v>iv</v>
      </c>
      <c r="B1531" s="141" t="str">
        <f t="shared" si="826"/>
        <v>Provision of Ground Hopper &amp; Short Conveyor Belt from Existing Stackyard 1 &amp; 2 ti existing Main Stream i.e. BCN 4A/4B of CHP 3x660 MW, KTPS, Koradi</v>
      </c>
      <c r="C1531" s="188">
        <f t="shared" si="826"/>
        <v>0</v>
      </c>
      <c r="D1531" s="189" t="str">
        <f t="shared" si="826"/>
        <v>-</v>
      </c>
      <c r="E1531" s="38">
        <f t="shared" si="826"/>
        <v>4.3600000000000003</v>
      </c>
      <c r="F1531" s="104">
        <f t="shared" si="819"/>
        <v>4.3554979999999999</v>
      </c>
      <c r="G1531" s="104">
        <f t="shared" si="820"/>
        <v>4.3554979999999999</v>
      </c>
      <c r="H1531" s="104">
        <f t="shared" si="821"/>
        <v>0</v>
      </c>
      <c r="I1531" s="38">
        <f>'F4.2'!X100</f>
        <v>0</v>
      </c>
      <c r="J1531" s="38">
        <f>'F4.2'!AW100</f>
        <v>0</v>
      </c>
      <c r="K1531" s="104"/>
      <c r="L1531" s="104"/>
      <c r="M1531" s="104">
        <f t="shared" si="822"/>
        <v>0</v>
      </c>
      <c r="N1531" s="197">
        <f t="shared" si="823"/>
        <v>0</v>
      </c>
    </row>
    <row r="1532" spans="1:14" ht="47.25" outlineLevel="1" x14ac:dyDescent="0.25">
      <c r="A1532" s="122" t="str">
        <f t="shared" si="826"/>
        <v>v</v>
      </c>
      <c r="B1532" s="141" t="str">
        <f t="shared" si="826"/>
        <v>Provision of Ground Hopper &amp; Conveyor Belt for Conveying Unloaded Coal form Open Wagon Tippler in CHP of Koradi Unit 8, 9 &amp; 10.</v>
      </c>
      <c r="C1532" s="188">
        <f t="shared" si="826"/>
        <v>0</v>
      </c>
      <c r="D1532" s="189" t="str">
        <f t="shared" si="826"/>
        <v>-</v>
      </c>
      <c r="E1532" s="38">
        <f t="shared" si="826"/>
        <v>4.7</v>
      </c>
      <c r="F1532" s="104">
        <f t="shared" si="819"/>
        <v>0</v>
      </c>
      <c r="G1532" s="104">
        <f t="shared" si="820"/>
        <v>0</v>
      </c>
      <c r="H1532" s="104">
        <f t="shared" si="821"/>
        <v>0</v>
      </c>
      <c r="I1532" s="38">
        <f>'F4.2'!X101</f>
        <v>0</v>
      </c>
      <c r="J1532" s="38">
        <f>'F4.2'!AW101</f>
        <v>0</v>
      </c>
      <c r="K1532" s="104"/>
      <c r="L1532" s="104"/>
      <c r="M1532" s="104">
        <f t="shared" si="822"/>
        <v>0</v>
      </c>
      <c r="N1532" s="197">
        <f t="shared" si="823"/>
        <v>0</v>
      </c>
    </row>
    <row r="1533" spans="1:14" ht="31.5" outlineLevel="1" x14ac:dyDescent="0.25">
      <c r="A1533" s="122" t="str">
        <f t="shared" si="826"/>
        <v>vi</v>
      </c>
      <c r="B1533" s="141" t="str">
        <f t="shared" si="826"/>
        <v>Provision of Additional Facility for Manual Unloading Track in CHP of Koradi Unit No. 8, 9 &amp; 10</v>
      </c>
      <c r="C1533" s="188">
        <f t="shared" si="826"/>
        <v>0</v>
      </c>
      <c r="D1533" s="189" t="str">
        <f t="shared" si="826"/>
        <v>-</v>
      </c>
      <c r="E1533" s="38">
        <f t="shared" si="826"/>
        <v>5.25</v>
      </c>
      <c r="F1533" s="104">
        <f t="shared" si="819"/>
        <v>0</v>
      </c>
      <c r="G1533" s="104">
        <f t="shared" si="820"/>
        <v>0</v>
      </c>
      <c r="H1533" s="104">
        <f t="shared" si="821"/>
        <v>0</v>
      </c>
      <c r="I1533" s="38">
        <f>'F4.2'!X102</f>
        <v>0</v>
      </c>
      <c r="J1533" s="38">
        <f>'F4.2'!AW102</f>
        <v>0</v>
      </c>
      <c r="K1533" s="104"/>
      <c r="L1533" s="104"/>
      <c r="M1533" s="104">
        <f t="shared" si="822"/>
        <v>0</v>
      </c>
      <c r="N1533" s="197">
        <f t="shared" si="823"/>
        <v>0</v>
      </c>
    </row>
    <row r="1534" spans="1:14" ht="15.75" outlineLevel="1" x14ac:dyDescent="0.25">
      <c r="A1534" s="122" t="str">
        <f t="shared" si="826"/>
        <v>vii</v>
      </c>
      <c r="B1534" s="141" t="str">
        <f t="shared" si="826"/>
        <v>Construction  of drains</v>
      </c>
      <c r="C1534" s="188">
        <f t="shared" si="826"/>
        <v>0</v>
      </c>
      <c r="D1534" s="189" t="str">
        <f t="shared" si="826"/>
        <v>-</v>
      </c>
      <c r="E1534" s="38">
        <f t="shared" si="826"/>
        <v>4.3099999999999996</v>
      </c>
      <c r="F1534" s="104">
        <f t="shared" si="819"/>
        <v>2.7926533139999998</v>
      </c>
      <c r="G1534" s="104">
        <f t="shared" si="820"/>
        <v>0</v>
      </c>
      <c r="H1534" s="104">
        <f t="shared" si="821"/>
        <v>2.7926533139999998</v>
      </c>
      <c r="I1534" s="38">
        <f>'F4.2'!X103</f>
        <v>0</v>
      </c>
      <c r="J1534" s="38">
        <f>'F4.2'!AW103</f>
        <v>0</v>
      </c>
      <c r="K1534" s="104"/>
      <c r="L1534" s="104"/>
      <c r="M1534" s="104">
        <f t="shared" si="822"/>
        <v>0</v>
      </c>
      <c r="N1534" s="197">
        <f t="shared" si="823"/>
        <v>2.7926533139999998</v>
      </c>
    </row>
    <row r="1535" spans="1:14" ht="47.25" outlineLevel="1" x14ac:dyDescent="0.25">
      <c r="A1535" s="122" t="str">
        <f t="shared" si="826"/>
        <v>viii</v>
      </c>
      <c r="B1535" s="141" t="str">
        <f t="shared" si="826"/>
        <v>Supply erection commissioning of medium voltage variable frequency drive for conveyors BCN 6A,6B,7A,7B in CHP 3x660MW</v>
      </c>
      <c r="C1535" s="188">
        <f t="shared" si="826"/>
        <v>0</v>
      </c>
      <c r="D1535" s="189" t="str">
        <f t="shared" si="826"/>
        <v>-</v>
      </c>
      <c r="E1535" s="38">
        <f t="shared" si="826"/>
        <v>17</v>
      </c>
      <c r="F1535" s="104">
        <f t="shared" ref="F1535:F1566" si="827">F1058+I1058</f>
        <v>16.985863999999999</v>
      </c>
      <c r="G1535" s="104">
        <f t="shared" si="820"/>
        <v>16.985863999999999</v>
      </c>
      <c r="H1535" s="104">
        <f t="shared" si="821"/>
        <v>0</v>
      </c>
      <c r="I1535" s="38">
        <f>'F4.2'!X104</f>
        <v>0</v>
      </c>
      <c r="J1535" s="38">
        <f>'F4.2'!AW104</f>
        <v>0</v>
      </c>
      <c r="K1535" s="104"/>
      <c r="L1535" s="104"/>
      <c r="M1535" s="104">
        <f t="shared" si="822"/>
        <v>0</v>
      </c>
      <c r="N1535" s="197">
        <f t="shared" si="823"/>
        <v>0</v>
      </c>
    </row>
    <row r="1536" spans="1:14" ht="31.5" outlineLevel="1" x14ac:dyDescent="0.25">
      <c r="A1536" s="122" t="str">
        <f t="shared" si="826"/>
        <v>ix</v>
      </c>
      <c r="B1536" s="141" t="str">
        <f t="shared" si="826"/>
        <v>Supply, Installation &amp; commissioning of 3D level sensors for first two ESP field hoppers</v>
      </c>
      <c r="C1536" s="188">
        <f t="shared" si="826"/>
        <v>0</v>
      </c>
      <c r="D1536" s="189" t="str">
        <f t="shared" si="826"/>
        <v>-</v>
      </c>
      <c r="E1536" s="38">
        <f t="shared" si="826"/>
        <v>4</v>
      </c>
      <c r="F1536" s="104">
        <f t="shared" si="827"/>
        <v>0</v>
      </c>
      <c r="G1536" s="104">
        <f t="shared" ref="G1536:G1567" si="828">G1059+M1059</f>
        <v>0</v>
      </c>
      <c r="H1536" s="104">
        <f t="shared" si="821"/>
        <v>0</v>
      </c>
      <c r="I1536" s="38">
        <f>'F4.2'!X105</f>
        <v>0</v>
      </c>
      <c r="J1536" s="38">
        <f>'F4.2'!AW105</f>
        <v>0</v>
      </c>
      <c r="K1536" s="104"/>
      <c r="L1536" s="104"/>
      <c r="M1536" s="104">
        <f t="shared" si="822"/>
        <v>0</v>
      </c>
      <c r="N1536" s="197">
        <f t="shared" si="823"/>
        <v>0</v>
      </c>
    </row>
    <row r="1537" spans="1:16" ht="168.75" outlineLevel="1" x14ac:dyDescent="0.25">
      <c r="A1537" s="164" t="str">
        <f t="shared" si="826"/>
        <v>F</v>
      </c>
      <c r="B1537" s="165" t="str">
        <f t="shared" si="826"/>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1537" s="188">
        <f t="shared" si="826"/>
        <v>0</v>
      </c>
      <c r="D1537" s="189" t="str">
        <f t="shared" si="826"/>
        <v>-</v>
      </c>
      <c r="E1537" s="38">
        <f t="shared" si="826"/>
        <v>86.914035400000003</v>
      </c>
      <c r="F1537" s="104">
        <f t="shared" si="827"/>
        <v>88.682981494000018</v>
      </c>
      <c r="G1537" s="104">
        <f t="shared" si="828"/>
        <v>93.291011894000007</v>
      </c>
      <c r="H1537" s="104">
        <f t="shared" si="821"/>
        <v>-4.6080303999999899</v>
      </c>
      <c r="I1537" s="38">
        <f>'F4.2'!X106</f>
        <v>0</v>
      </c>
      <c r="J1537" s="38">
        <f>'F4.2'!AW106</f>
        <v>0</v>
      </c>
      <c r="K1537" s="104"/>
      <c r="L1537" s="104"/>
      <c r="M1537" s="104">
        <f t="shared" si="822"/>
        <v>0</v>
      </c>
      <c r="N1537" s="197">
        <f t="shared" si="823"/>
        <v>-4.6080303999999899</v>
      </c>
    </row>
    <row r="1538" spans="1:16" ht="18.75" outlineLevel="1" x14ac:dyDescent="0.25">
      <c r="A1538" s="164" t="str">
        <f t="shared" si="826"/>
        <v>G</v>
      </c>
      <c r="B1538" s="165" t="str">
        <f t="shared" si="826"/>
        <v>Discharge of UDL</v>
      </c>
      <c r="C1538" s="188">
        <f t="shared" si="826"/>
        <v>0</v>
      </c>
      <c r="D1538" s="189" t="str">
        <f t="shared" si="826"/>
        <v>-</v>
      </c>
      <c r="E1538" s="38">
        <f t="shared" si="826"/>
        <v>0</v>
      </c>
      <c r="F1538" s="104">
        <f t="shared" si="827"/>
        <v>111.97000000000001</v>
      </c>
      <c r="G1538" s="104">
        <f t="shared" si="828"/>
        <v>111.48</v>
      </c>
      <c r="H1538" s="104">
        <f t="shared" si="821"/>
        <v>0.49000000000000909</v>
      </c>
      <c r="I1538" s="38">
        <f>'F4.2'!X107</f>
        <v>0</v>
      </c>
      <c r="J1538" s="38">
        <f>'F4.2'!AW107</f>
        <v>0</v>
      </c>
      <c r="K1538" s="104"/>
      <c r="L1538" s="104"/>
      <c r="M1538" s="104">
        <f t="shared" si="822"/>
        <v>0</v>
      </c>
      <c r="N1538" s="197">
        <f t="shared" si="823"/>
        <v>0.49000000000000909</v>
      </c>
    </row>
    <row r="1539" spans="1:16" ht="37.5" outlineLevel="1" x14ac:dyDescent="0.25">
      <c r="A1539" s="164" t="str">
        <f t="shared" ref="A1539:E1548" si="829">A1062</f>
        <v>H</v>
      </c>
      <c r="B1539" s="165" t="str">
        <f t="shared" si="829"/>
        <v>Asset Addition due to change in classification of inventory</v>
      </c>
      <c r="C1539" s="188">
        <f t="shared" si="829"/>
        <v>0</v>
      </c>
      <c r="D1539" s="189" t="str">
        <f t="shared" si="829"/>
        <v>-</v>
      </c>
      <c r="E1539" s="38">
        <f t="shared" si="829"/>
        <v>0</v>
      </c>
      <c r="F1539" s="104">
        <f t="shared" si="827"/>
        <v>21.750271997999999</v>
      </c>
      <c r="G1539" s="104">
        <f t="shared" si="828"/>
        <v>0</v>
      </c>
      <c r="H1539" s="104">
        <f t="shared" si="821"/>
        <v>21.750271997999999</v>
      </c>
      <c r="I1539" s="38">
        <f>'F4.2'!X108</f>
        <v>0</v>
      </c>
      <c r="J1539" s="38">
        <f>'F4.2'!AW108</f>
        <v>0</v>
      </c>
      <c r="K1539" s="104"/>
      <c r="L1539" s="104"/>
      <c r="M1539" s="104">
        <f t="shared" si="822"/>
        <v>0</v>
      </c>
      <c r="N1539" s="197">
        <f t="shared" si="823"/>
        <v>21.750271997999999</v>
      </c>
    </row>
    <row r="1540" spans="1:16" ht="37.5" outlineLevel="1" x14ac:dyDescent="0.25">
      <c r="A1540" s="164" t="str">
        <f t="shared" si="829"/>
        <v>I</v>
      </c>
      <c r="B1540" s="165" t="str">
        <f t="shared" si="829"/>
        <v>Medical Oxygen Gr&amp;Cyl Ozonization Plant (Covid Related Work)</v>
      </c>
      <c r="C1540" s="188">
        <f t="shared" si="829"/>
        <v>0</v>
      </c>
      <c r="D1540" s="189" t="str">
        <f t="shared" si="829"/>
        <v>-</v>
      </c>
      <c r="E1540" s="38">
        <f t="shared" si="829"/>
        <v>0</v>
      </c>
      <c r="F1540" s="104">
        <f t="shared" si="827"/>
        <v>11.4034</v>
      </c>
      <c r="G1540" s="104">
        <f t="shared" si="828"/>
        <v>9.6702093829999995</v>
      </c>
      <c r="H1540" s="104">
        <f t="shared" si="821"/>
        <v>1.733190617</v>
      </c>
      <c r="I1540" s="38">
        <f>'F4.2'!X109</f>
        <v>0</v>
      </c>
      <c r="J1540" s="38">
        <f>'F4.2'!AW109</f>
        <v>0</v>
      </c>
      <c r="K1540" s="104"/>
      <c r="L1540" s="104"/>
      <c r="M1540" s="104">
        <f t="shared" si="822"/>
        <v>0</v>
      </c>
      <c r="N1540" s="197">
        <f t="shared" si="823"/>
        <v>1.733190617</v>
      </c>
    </row>
    <row r="1541" spans="1:16" ht="21" outlineLevel="1" x14ac:dyDescent="0.25">
      <c r="A1541" s="88">
        <f t="shared" si="829"/>
        <v>0</v>
      </c>
      <c r="B1541" s="118" t="str">
        <f t="shared" si="829"/>
        <v>B) DPR Schemes</v>
      </c>
      <c r="C1541" s="188">
        <f t="shared" si="829"/>
        <v>0</v>
      </c>
      <c r="D1541" s="189" t="str">
        <f t="shared" si="829"/>
        <v>-</v>
      </c>
      <c r="E1541" s="38">
        <f t="shared" si="829"/>
        <v>0</v>
      </c>
      <c r="F1541" s="104">
        <f t="shared" si="827"/>
        <v>0</v>
      </c>
      <c r="G1541" s="104">
        <f t="shared" si="828"/>
        <v>0</v>
      </c>
      <c r="H1541" s="104">
        <f t="shared" si="821"/>
        <v>0</v>
      </c>
      <c r="I1541" s="38">
        <f>'F4.2'!X110</f>
        <v>0</v>
      </c>
      <c r="J1541" s="38">
        <f>'F4.2'!AW110</f>
        <v>0</v>
      </c>
      <c r="K1541" s="104"/>
      <c r="L1541" s="104"/>
      <c r="M1541" s="104">
        <f t="shared" si="822"/>
        <v>0</v>
      </c>
      <c r="N1541" s="197">
        <f t="shared" si="823"/>
        <v>0</v>
      </c>
    </row>
    <row r="1542" spans="1:16" ht="15.75" outlineLevel="1" x14ac:dyDescent="0.25">
      <c r="A1542" s="89">
        <f t="shared" si="829"/>
        <v>0</v>
      </c>
      <c r="B1542" s="121" t="str">
        <f t="shared" si="829"/>
        <v>(i) Submitted to MERC</v>
      </c>
      <c r="C1542" s="188">
        <f t="shared" si="829"/>
        <v>0</v>
      </c>
      <c r="D1542" s="189" t="str">
        <f t="shared" si="829"/>
        <v>-</v>
      </c>
      <c r="E1542" s="38">
        <f t="shared" si="829"/>
        <v>0</v>
      </c>
      <c r="F1542" s="104">
        <f t="shared" si="827"/>
        <v>0</v>
      </c>
      <c r="G1542" s="104">
        <f t="shared" si="828"/>
        <v>0</v>
      </c>
      <c r="H1542" s="104">
        <f t="shared" si="821"/>
        <v>0</v>
      </c>
      <c r="I1542" s="38">
        <f>'F4.2'!X111</f>
        <v>0</v>
      </c>
      <c r="J1542" s="38">
        <f>'F4.2'!AW111</f>
        <v>0</v>
      </c>
      <c r="K1542" s="104"/>
      <c r="L1542" s="104"/>
      <c r="M1542" s="104">
        <f t="shared" si="822"/>
        <v>0</v>
      </c>
      <c r="N1542" s="197">
        <f t="shared" si="823"/>
        <v>0</v>
      </c>
    </row>
    <row r="1543" spans="1:16" ht="31.5" outlineLevel="1" x14ac:dyDescent="0.25">
      <c r="A1543" s="66">
        <f t="shared" si="829"/>
        <v>9</v>
      </c>
      <c r="B1543" s="134" t="str">
        <f t="shared" si="829"/>
        <v>Flue Gas Desulphurization FGD is for Unit 8, 9, 10 of 3x660MW Koradi TPS</v>
      </c>
      <c r="C1543" s="188" t="str">
        <f t="shared" si="829"/>
        <v>MERC/CAPEX/FY 2020-21/WFH/SBR/05</v>
      </c>
      <c r="D1543" s="189">
        <f t="shared" si="829"/>
        <v>43982</v>
      </c>
      <c r="E1543" s="38">
        <f t="shared" si="829"/>
        <v>940.00000000000011</v>
      </c>
      <c r="F1543" s="104">
        <f t="shared" si="827"/>
        <v>0</v>
      </c>
      <c r="G1543" s="104">
        <f t="shared" si="828"/>
        <v>0</v>
      </c>
      <c r="H1543" s="104">
        <f t="shared" si="821"/>
        <v>0</v>
      </c>
      <c r="I1543" s="38">
        <f>'F4.2'!X112</f>
        <v>0</v>
      </c>
      <c r="J1543" s="38">
        <f>'F4.2'!AW112</f>
        <v>0</v>
      </c>
      <c r="K1543" s="104"/>
      <c r="L1543" s="104"/>
      <c r="M1543" s="104">
        <f t="shared" si="822"/>
        <v>0</v>
      </c>
      <c r="N1543" s="197">
        <f t="shared" si="823"/>
        <v>0</v>
      </c>
      <c r="O1543" s="202">
        <f t="shared" ref="O1543:O1567" si="830">MAX(0,IF(M1543=0,0,IF(G1543+M1543&lt;E1543,M1543,E1543-G1543)))</f>
        <v>0</v>
      </c>
      <c r="P1543" s="203">
        <f t="shared" ref="P1543:P1567" si="831">M1543-O1543</f>
        <v>0</v>
      </c>
    </row>
    <row r="1544" spans="1:16" ht="31.5" outlineLevel="1" x14ac:dyDescent="0.25">
      <c r="A1544" s="98">
        <f t="shared" si="829"/>
        <v>9.1</v>
      </c>
      <c r="B1544" s="99" t="str">
        <f t="shared" si="829"/>
        <v>Flue Gas Desulphurization is for Unit 8, 9, 10 of 3x660MW Koradi TPS</v>
      </c>
      <c r="C1544" s="188" t="str">
        <f t="shared" si="829"/>
        <v>MERC/CAPEX/FY 2020-21/WFH/SBR/05</v>
      </c>
      <c r="D1544" s="189">
        <f t="shared" si="829"/>
        <v>43982</v>
      </c>
      <c r="E1544" s="38">
        <f t="shared" si="829"/>
        <v>847.78000000000009</v>
      </c>
      <c r="F1544" s="104">
        <f t="shared" si="827"/>
        <v>233.42</v>
      </c>
      <c r="G1544" s="104">
        <f t="shared" si="828"/>
        <v>233.42</v>
      </c>
      <c r="H1544" s="104">
        <f t="shared" si="821"/>
        <v>0</v>
      </c>
      <c r="I1544" s="38">
        <f>'F4.2'!X113</f>
        <v>855.88</v>
      </c>
      <c r="J1544" s="38">
        <f>'F4.2'!AW113</f>
        <v>855.88</v>
      </c>
      <c r="K1544" s="104"/>
      <c r="L1544" s="104"/>
      <c r="M1544" s="104">
        <f t="shared" si="822"/>
        <v>855.88</v>
      </c>
      <c r="N1544" s="197">
        <f t="shared" si="823"/>
        <v>0</v>
      </c>
      <c r="O1544" s="202">
        <f t="shared" si="830"/>
        <v>614.36000000000013</v>
      </c>
      <c r="P1544" s="203">
        <f t="shared" si="831"/>
        <v>241.51999999999987</v>
      </c>
    </row>
    <row r="1545" spans="1:16" ht="30" outlineLevel="1" x14ac:dyDescent="0.25">
      <c r="A1545" s="98">
        <f t="shared" si="829"/>
        <v>0</v>
      </c>
      <c r="B1545" s="99" t="str">
        <f t="shared" si="829"/>
        <v>IDC</v>
      </c>
      <c r="C1545" s="188" t="str">
        <f t="shared" si="829"/>
        <v>MERC/CAPEX/FY 2020-21/WFH/SBR/05</v>
      </c>
      <c r="D1545" s="189">
        <f t="shared" si="829"/>
        <v>43982</v>
      </c>
      <c r="E1545" s="38">
        <f t="shared" si="829"/>
        <v>92.22</v>
      </c>
      <c r="F1545" s="104">
        <f t="shared" si="827"/>
        <v>0</v>
      </c>
      <c r="G1545" s="104">
        <f t="shared" si="828"/>
        <v>0</v>
      </c>
      <c r="H1545" s="104">
        <f t="shared" si="821"/>
        <v>0</v>
      </c>
      <c r="I1545" s="38">
        <f>'F4.2'!X114</f>
        <v>0</v>
      </c>
      <c r="J1545" s="38">
        <f>'F4.2'!AW114</f>
        <v>0</v>
      </c>
      <c r="K1545" s="104"/>
      <c r="L1545" s="104"/>
      <c r="M1545" s="104">
        <f t="shared" si="822"/>
        <v>0</v>
      </c>
      <c r="N1545" s="197">
        <f t="shared" si="823"/>
        <v>0</v>
      </c>
      <c r="O1545" s="202">
        <f t="shared" si="830"/>
        <v>0</v>
      </c>
      <c r="P1545" s="203">
        <f t="shared" si="831"/>
        <v>0</v>
      </c>
    </row>
    <row r="1546" spans="1:16" ht="31.5" outlineLevel="1" x14ac:dyDescent="0.25">
      <c r="A1546" s="66" t="str">
        <f t="shared" si="829"/>
        <v>HO DPR 13</v>
      </c>
      <c r="B1546" s="134" t="str">
        <f t="shared" si="829"/>
        <v>Construction of new admin building at Vidyut Bhavan, Katol Road, Nagpur</v>
      </c>
      <c r="C1546" s="188" t="str">
        <f t="shared" si="829"/>
        <v>MERC/Capex/2021-2022/MSPGCL/063</v>
      </c>
      <c r="D1546" s="189">
        <f t="shared" si="829"/>
        <v>44610</v>
      </c>
      <c r="E1546" s="38">
        <f t="shared" si="829"/>
        <v>57</v>
      </c>
      <c r="F1546" s="104">
        <f t="shared" si="827"/>
        <v>0</v>
      </c>
      <c r="G1546" s="104">
        <f t="shared" si="828"/>
        <v>0</v>
      </c>
      <c r="H1546" s="104">
        <f t="shared" si="821"/>
        <v>0</v>
      </c>
      <c r="I1546" s="38">
        <f>'F4.2'!X115</f>
        <v>0</v>
      </c>
      <c r="J1546" s="38">
        <f>'F4.2'!AW115</f>
        <v>0</v>
      </c>
      <c r="K1546" s="104"/>
      <c r="L1546" s="104"/>
      <c r="M1546" s="104">
        <f t="shared" si="822"/>
        <v>0</v>
      </c>
      <c r="N1546" s="197">
        <f t="shared" si="823"/>
        <v>0</v>
      </c>
      <c r="O1546" s="202">
        <f t="shared" si="830"/>
        <v>0</v>
      </c>
      <c r="P1546" s="203">
        <f t="shared" si="831"/>
        <v>0</v>
      </c>
    </row>
    <row r="1547" spans="1:16" ht="47.25" outlineLevel="1" x14ac:dyDescent="0.25">
      <c r="A1547" s="98" t="str">
        <f t="shared" si="829"/>
        <v>HO DPR 13.1</v>
      </c>
      <c r="B1547" s="99" t="str">
        <f t="shared" si="829"/>
        <v>Construction of new admin building at Vidyut Bhavan, Katol Road, Nagpur</v>
      </c>
      <c r="C1547" s="188">
        <f t="shared" si="829"/>
        <v>0</v>
      </c>
      <c r="D1547" s="189">
        <f t="shared" si="829"/>
        <v>44610</v>
      </c>
      <c r="E1547" s="38">
        <f t="shared" si="829"/>
        <v>54.24</v>
      </c>
      <c r="F1547" s="104">
        <f t="shared" si="827"/>
        <v>0</v>
      </c>
      <c r="G1547" s="104">
        <f t="shared" si="828"/>
        <v>0</v>
      </c>
      <c r="H1547" s="104">
        <f t="shared" si="821"/>
        <v>0</v>
      </c>
      <c r="I1547" s="38">
        <f>'F4.2'!X116</f>
        <v>0</v>
      </c>
      <c r="J1547" s="38">
        <f>'F4.2'!AW116</f>
        <v>0</v>
      </c>
      <c r="K1547" s="104"/>
      <c r="L1547" s="104"/>
      <c r="M1547" s="104">
        <f t="shared" si="822"/>
        <v>0</v>
      </c>
      <c r="N1547" s="197">
        <f t="shared" si="823"/>
        <v>0</v>
      </c>
      <c r="O1547" s="202">
        <f t="shared" si="830"/>
        <v>0</v>
      </c>
      <c r="P1547" s="203">
        <f t="shared" si="831"/>
        <v>0</v>
      </c>
    </row>
    <row r="1548" spans="1:16" ht="15.75" outlineLevel="1" x14ac:dyDescent="0.25">
      <c r="A1548" s="98">
        <f t="shared" si="829"/>
        <v>0</v>
      </c>
      <c r="B1548" s="99" t="str">
        <f t="shared" si="829"/>
        <v>IDC</v>
      </c>
      <c r="C1548" s="188">
        <f t="shared" si="829"/>
        <v>0</v>
      </c>
      <c r="D1548" s="189">
        <f t="shared" si="829"/>
        <v>44610</v>
      </c>
      <c r="E1548" s="38">
        <f t="shared" si="829"/>
        <v>2.76</v>
      </c>
      <c r="F1548" s="104">
        <f t="shared" si="827"/>
        <v>0</v>
      </c>
      <c r="G1548" s="104">
        <f t="shared" si="828"/>
        <v>0</v>
      </c>
      <c r="H1548" s="104">
        <f t="shared" si="821"/>
        <v>0</v>
      </c>
      <c r="I1548" s="38">
        <f>'F4.2'!X117</f>
        <v>0</v>
      </c>
      <c r="J1548" s="38">
        <f>'F4.2'!AW117</f>
        <v>0</v>
      </c>
      <c r="K1548" s="104"/>
      <c r="L1548" s="104"/>
      <c r="M1548" s="104">
        <f t="shared" si="822"/>
        <v>0</v>
      </c>
      <c r="N1548" s="197">
        <f t="shared" si="823"/>
        <v>0</v>
      </c>
      <c r="O1548" s="202">
        <f t="shared" si="830"/>
        <v>0</v>
      </c>
      <c r="P1548" s="203">
        <f t="shared" si="831"/>
        <v>0</v>
      </c>
    </row>
    <row r="1549" spans="1:16" ht="31.5" outlineLevel="1" x14ac:dyDescent="0.25">
      <c r="A1549" s="66">
        <f t="shared" ref="A1549:E1558" si="832">A1072</f>
        <v>18</v>
      </c>
      <c r="B1549" s="134" t="str">
        <f t="shared" si="832"/>
        <v>Improvement in Regenerative Air Pre-heater Performance at Unit # 9 of 3x660 MW, Koradi TPS</v>
      </c>
      <c r="C1549" s="188" t="str">
        <f t="shared" si="832"/>
        <v>MERC/CAPEX/2022-2023/0469</v>
      </c>
      <c r="D1549" s="189">
        <f t="shared" si="832"/>
        <v>44840</v>
      </c>
      <c r="E1549" s="38">
        <f t="shared" si="832"/>
        <v>15.869</v>
      </c>
      <c r="F1549" s="104">
        <f t="shared" si="827"/>
        <v>0</v>
      </c>
      <c r="G1549" s="104">
        <f t="shared" si="828"/>
        <v>0</v>
      </c>
      <c r="H1549" s="104">
        <f t="shared" si="821"/>
        <v>0</v>
      </c>
      <c r="I1549" s="38">
        <f>'F4.2'!X118</f>
        <v>0</v>
      </c>
      <c r="J1549" s="38">
        <f>'F4.2'!AW118</f>
        <v>0</v>
      </c>
      <c r="K1549" s="104"/>
      <c r="L1549" s="104"/>
      <c r="M1549" s="104">
        <f t="shared" si="822"/>
        <v>0</v>
      </c>
      <c r="N1549" s="197">
        <f t="shared" si="823"/>
        <v>0</v>
      </c>
      <c r="O1549" s="202">
        <f t="shared" si="830"/>
        <v>0</v>
      </c>
      <c r="P1549" s="203">
        <f t="shared" si="831"/>
        <v>0</v>
      </c>
    </row>
    <row r="1550" spans="1:16" ht="31.5" outlineLevel="1" x14ac:dyDescent="0.25">
      <c r="A1550" s="98">
        <f t="shared" si="832"/>
        <v>18.100000000000001</v>
      </c>
      <c r="B1550" s="99" t="str">
        <f t="shared" si="832"/>
        <v>Procurement of heating elements for RAPH installed in Unit 9 (660MW) at KTPS Koradi THROUGH LIMITED TENDER</v>
      </c>
      <c r="C1550" s="188" t="str">
        <f t="shared" si="832"/>
        <v>MERC/CAPEX/2022-2023/0469</v>
      </c>
      <c r="D1550" s="189">
        <f t="shared" si="832"/>
        <v>44840</v>
      </c>
      <c r="E1550" s="38">
        <f t="shared" si="832"/>
        <v>15.33</v>
      </c>
      <c r="F1550" s="104">
        <f t="shared" si="827"/>
        <v>11.8</v>
      </c>
      <c r="G1550" s="104">
        <f t="shared" si="828"/>
        <v>11.8</v>
      </c>
      <c r="H1550" s="104">
        <f t="shared" si="821"/>
        <v>0</v>
      </c>
      <c r="I1550" s="38">
        <f>'F4.2'!X119</f>
        <v>0</v>
      </c>
      <c r="J1550" s="38">
        <f>'F4.2'!AW119</f>
        <v>0</v>
      </c>
      <c r="K1550" s="104"/>
      <c r="L1550" s="104"/>
      <c r="M1550" s="104">
        <f t="shared" si="822"/>
        <v>0</v>
      </c>
      <c r="N1550" s="197">
        <f t="shared" si="823"/>
        <v>0</v>
      </c>
      <c r="O1550" s="202">
        <f t="shared" si="830"/>
        <v>0</v>
      </c>
      <c r="P1550" s="203">
        <f t="shared" si="831"/>
        <v>0</v>
      </c>
    </row>
    <row r="1551" spans="1:16" ht="31.5" outlineLevel="1" x14ac:dyDescent="0.25">
      <c r="A1551" s="98">
        <f t="shared" si="832"/>
        <v>18.2</v>
      </c>
      <c r="B1551" s="99" t="str">
        <f t="shared" si="832"/>
        <v xml:space="preserve">Replacement of heating elements for RAPH installed in Unit 9 (660MW) at KTPS Koradi </v>
      </c>
      <c r="C1551" s="188" t="str">
        <f t="shared" si="832"/>
        <v>MERC/CAPEX/2022-2023/0469</v>
      </c>
      <c r="D1551" s="189">
        <f t="shared" si="832"/>
        <v>44840</v>
      </c>
      <c r="E1551" s="38">
        <f t="shared" si="832"/>
        <v>0.34899999999999998</v>
      </c>
      <c r="F1551" s="104">
        <f t="shared" si="827"/>
        <v>0.37</v>
      </c>
      <c r="G1551" s="104">
        <f t="shared" si="828"/>
        <v>0.37</v>
      </c>
      <c r="H1551" s="104">
        <f t="shared" si="821"/>
        <v>0</v>
      </c>
      <c r="I1551" s="38">
        <f>'F4.2'!X120</f>
        <v>0</v>
      </c>
      <c r="J1551" s="38">
        <f>'F4.2'!AW120</f>
        <v>0</v>
      </c>
      <c r="K1551" s="104"/>
      <c r="L1551" s="104"/>
      <c r="M1551" s="104">
        <f t="shared" si="822"/>
        <v>0</v>
      </c>
      <c r="N1551" s="197">
        <f t="shared" si="823"/>
        <v>0</v>
      </c>
      <c r="O1551" s="202">
        <f t="shared" si="830"/>
        <v>0</v>
      </c>
      <c r="P1551" s="203">
        <f t="shared" si="831"/>
        <v>0</v>
      </c>
    </row>
    <row r="1552" spans="1:16" ht="15.75" outlineLevel="1" x14ac:dyDescent="0.25">
      <c r="A1552" s="98">
        <f t="shared" si="832"/>
        <v>0</v>
      </c>
      <c r="B1552" s="99" t="str">
        <f t="shared" si="832"/>
        <v>IDC</v>
      </c>
      <c r="C1552" s="188" t="str">
        <f t="shared" si="832"/>
        <v>MERC/CAPEX/2022-2023/0469</v>
      </c>
      <c r="D1552" s="189">
        <f t="shared" si="832"/>
        <v>44840</v>
      </c>
      <c r="E1552" s="38">
        <f t="shared" si="832"/>
        <v>0.19</v>
      </c>
      <c r="F1552" s="104">
        <f t="shared" si="827"/>
        <v>0</v>
      </c>
      <c r="G1552" s="104">
        <f t="shared" si="828"/>
        <v>0</v>
      </c>
      <c r="H1552" s="104">
        <f t="shared" si="821"/>
        <v>0</v>
      </c>
      <c r="I1552" s="38">
        <f>'F4.2'!X121</f>
        <v>0</v>
      </c>
      <c r="J1552" s="38">
        <f>'F4.2'!AW121</f>
        <v>0</v>
      </c>
      <c r="K1552" s="104"/>
      <c r="L1552" s="104"/>
      <c r="M1552" s="104">
        <f t="shared" si="822"/>
        <v>0</v>
      </c>
      <c r="N1552" s="197">
        <f t="shared" si="823"/>
        <v>0</v>
      </c>
      <c r="O1552" s="202">
        <f t="shared" si="830"/>
        <v>0</v>
      </c>
      <c r="P1552" s="203">
        <f t="shared" si="831"/>
        <v>0</v>
      </c>
    </row>
    <row r="1553" spans="1:16" ht="47.25" outlineLevel="1" x14ac:dyDescent="0.25">
      <c r="A1553" s="174">
        <f t="shared" si="832"/>
        <v>19</v>
      </c>
      <c r="B1553" s="175" t="str">
        <f t="shared" si="832"/>
        <v>CHP Improvement (7 Nos) Schemes &amp; Procurement of Bulldozers, Wheel Loaders and Hydraulic Cranes at CHP 3X660MW, KTPS, Koradi</v>
      </c>
      <c r="C1553" s="188" t="str">
        <f t="shared" si="832"/>
        <v>MERC/CAPEX/MSPGCL/2024-25/0252</v>
      </c>
      <c r="D1553" s="189">
        <f t="shared" si="832"/>
        <v>45400</v>
      </c>
      <c r="E1553" s="38">
        <f t="shared" si="832"/>
        <v>38.869999999999997</v>
      </c>
      <c r="F1553" s="104">
        <f t="shared" si="827"/>
        <v>0</v>
      </c>
      <c r="G1553" s="104">
        <f t="shared" si="828"/>
        <v>0</v>
      </c>
      <c r="H1553" s="104">
        <f t="shared" si="821"/>
        <v>0</v>
      </c>
      <c r="I1553" s="38">
        <f>'F4.2'!X122</f>
        <v>0</v>
      </c>
      <c r="J1553" s="38">
        <f>'F4.2'!AW122</f>
        <v>0</v>
      </c>
      <c r="K1553" s="104"/>
      <c r="L1553" s="104"/>
      <c r="M1553" s="104">
        <f t="shared" si="822"/>
        <v>0</v>
      </c>
      <c r="N1553" s="197">
        <f t="shared" si="823"/>
        <v>0</v>
      </c>
      <c r="O1553" s="202">
        <f t="shared" si="830"/>
        <v>0</v>
      </c>
      <c r="P1553" s="203">
        <f t="shared" si="831"/>
        <v>0</v>
      </c>
    </row>
    <row r="1554" spans="1:16" ht="31.5" outlineLevel="1" x14ac:dyDescent="0.25">
      <c r="A1554" s="98">
        <f t="shared" si="832"/>
        <v>19.100000000000001</v>
      </c>
      <c r="B1554" s="182" t="str">
        <f t="shared" si="832"/>
        <v xml:space="preserve">Sch-1: Revamping of Apron Feeder in CHP at 3X660MW, KTPS, Koradi. </v>
      </c>
      <c r="C1554" s="188" t="str">
        <f t="shared" si="832"/>
        <v>MERC/CAPEX/MSPGCL/2024-25/0252</v>
      </c>
      <c r="D1554" s="189">
        <f t="shared" si="832"/>
        <v>45400</v>
      </c>
      <c r="E1554" s="38">
        <f t="shared" si="832"/>
        <v>4.68</v>
      </c>
      <c r="F1554" s="104">
        <f t="shared" si="827"/>
        <v>4.68</v>
      </c>
      <c r="G1554" s="104">
        <f t="shared" si="828"/>
        <v>4.68</v>
      </c>
      <c r="H1554" s="104">
        <f t="shared" si="821"/>
        <v>0</v>
      </c>
      <c r="I1554" s="38">
        <f>'F4.2'!X123</f>
        <v>0</v>
      </c>
      <c r="J1554" s="38">
        <f>'F4.2'!AW123</f>
        <v>0</v>
      </c>
      <c r="K1554" s="104"/>
      <c r="L1554" s="104"/>
      <c r="M1554" s="104">
        <f t="shared" si="822"/>
        <v>0</v>
      </c>
      <c r="N1554" s="197">
        <f t="shared" si="823"/>
        <v>0</v>
      </c>
      <c r="O1554" s="202">
        <f t="shared" si="830"/>
        <v>0</v>
      </c>
      <c r="P1554" s="203">
        <f t="shared" si="831"/>
        <v>0</v>
      </c>
    </row>
    <row r="1555" spans="1:16" ht="31.5" outlineLevel="1" x14ac:dyDescent="0.25">
      <c r="A1555" s="98">
        <f t="shared" si="832"/>
        <v>19.2</v>
      </c>
      <c r="B1555" s="182" t="str">
        <f t="shared" si="832"/>
        <v>Sch-2: Procurement of Hydraulic motors and pumps in CHP at 3X660 MW, KTPS, Koradi</v>
      </c>
      <c r="C1555" s="188" t="str">
        <f t="shared" si="832"/>
        <v>MERC/CAPEX/MSPGCL/2024-25/0252</v>
      </c>
      <c r="D1555" s="189">
        <f t="shared" si="832"/>
        <v>45400</v>
      </c>
      <c r="E1555" s="38">
        <f t="shared" si="832"/>
        <v>4.4400000000000004</v>
      </c>
      <c r="F1555" s="104">
        <f t="shared" si="827"/>
        <v>4.4400000000000004</v>
      </c>
      <c r="G1555" s="104">
        <f t="shared" si="828"/>
        <v>4.4400000000000004</v>
      </c>
      <c r="H1555" s="104">
        <f t="shared" si="821"/>
        <v>0</v>
      </c>
      <c r="I1555" s="38">
        <f>'F4.2'!X124</f>
        <v>0</v>
      </c>
      <c r="J1555" s="38">
        <f>'F4.2'!AW124</f>
        <v>0</v>
      </c>
      <c r="K1555" s="104"/>
      <c r="L1555" s="104"/>
      <c r="M1555" s="104">
        <f t="shared" si="822"/>
        <v>0</v>
      </c>
      <c r="N1555" s="197">
        <f t="shared" si="823"/>
        <v>0</v>
      </c>
      <c r="O1555" s="202">
        <f t="shared" si="830"/>
        <v>0</v>
      </c>
      <c r="P1555" s="203">
        <f t="shared" si="831"/>
        <v>0</v>
      </c>
    </row>
    <row r="1556" spans="1:16" ht="31.5" outlineLevel="1" x14ac:dyDescent="0.25">
      <c r="A1556" s="98">
        <f t="shared" si="832"/>
        <v>19.3</v>
      </c>
      <c r="B1556" s="182" t="str">
        <f t="shared" si="832"/>
        <v>Sch-3: Capacity enhancement of Hydraulic motor of Apron Feeder in CHP, 3X660 MW, KTPS, Koradi</v>
      </c>
      <c r="C1556" s="188" t="str">
        <f t="shared" si="832"/>
        <v>MERC/CAPEX/MSPGCL/2024-25/0252</v>
      </c>
      <c r="D1556" s="189">
        <f t="shared" si="832"/>
        <v>45400</v>
      </c>
      <c r="E1556" s="38">
        <f t="shared" si="832"/>
        <v>2.0099999999999998</v>
      </c>
      <c r="F1556" s="104">
        <f t="shared" si="827"/>
        <v>2.0099999999999998</v>
      </c>
      <c r="G1556" s="104">
        <f t="shared" si="828"/>
        <v>2.0099999999999998</v>
      </c>
      <c r="H1556" s="104">
        <f t="shared" si="821"/>
        <v>0</v>
      </c>
      <c r="I1556" s="38">
        <f>'F4.2'!X125</f>
        <v>0</v>
      </c>
      <c r="J1556" s="38">
        <f>'F4.2'!AW125</f>
        <v>0</v>
      </c>
      <c r="K1556" s="104"/>
      <c r="L1556" s="104"/>
      <c r="M1556" s="104">
        <f t="shared" si="822"/>
        <v>0</v>
      </c>
      <c r="N1556" s="197">
        <f t="shared" si="823"/>
        <v>0</v>
      </c>
      <c r="O1556" s="202">
        <f t="shared" si="830"/>
        <v>0</v>
      </c>
      <c r="P1556" s="203">
        <f t="shared" si="831"/>
        <v>0</v>
      </c>
    </row>
    <row r="1557" spans="1:16" ht="31.5" outlineLevel="1" x14ac:dyDescent="0.25">
      <c r="A1557" s="98">
        <f t="shared" si="832"/>
        <v>19.399999999999999</v>
      </c>
      <c r="B1557" s="182" t="str">
        <f t="shared" si="832"/>
        <v>Sch-4: Modification, supply and replacement of Transfer chutes in CHP 3x660MW KTPS, Koradi.</v>
      </c>
      <c r="C1557" s="188" t="str">
        <f t="shared" si="832"/>
        <v>MERC/CAPEX/MSPGCL/2024-25/0252</v>
      </c>
      <c r="D1557" s="189">
        <f t="shared" si="832"/>
        <v>45400</v>
      </c>
      <c r="E1557" s="38">
        <f t="shared" si="832"/>
        <v>4.3899999999999997</v>
      </c>
      <c r="F1557" s="104">
        <f t="shared" si="827"/>
        <v>4.3899999999999997</v>
      </c>
      <c r="G1557" s="104">
        <f t="shared" si="828"/>
        <v>4.3899999999999997</v>
      </c>
      <c r="H1557" s="104">
        <f t="shared" si="821"/>
        <v>0</v>
      </c>
      <c r="I1557" s="38">
        <f>'F4.2'!X126</f>
        <v>0</v>
      </c>
      <c r="J1557" s="38">
        <f>'F4.2'!AW126</f>
        <v>0</v>
      </c>
      <c r="K1557" s="104"/>
      <c r="L1557" s="104"/>
      <c r="M1557" s="104">
        <f t="shared" si="822"/>
        <v>0</v>
      </c>
      <c r="N1557" s="197">
        <f t="shared" si="823"/>
        <v>0</v>
      </c>
      <c r="O1557" s="202">
        <f t="shared" si="830"/>
        <v>0</v>
      </c>
      <c r="P1557" s="203">
        <f t="shared" si="831"/>
        <v>0</v>
      </c>
    </row>
    <row r="1558" spans="1:16" ht="47.25" outlineLevel="1" x14ac:dyDescent="0.25">
      <c r="A1558" s="98">
        <f t="shared" si="832"/>
        <v>19.5</v>
      </c>
      <c r="B1558" s="182" t="str">
        <f t="shared" si="832"/>
        <v>Sch-5: Design, supply, installation &amp; commissioning of High performance IGUS energy chain system with chain flex cable for Tripper trolleys at CHP at 3x660 MW, KTPS, Koradi.</v>
      </c>
      <c r="C1558" s="188" t="str">
        <f t="shared" si="832"/>
        <v>MERC/CAPEX/MSPGCL/2024-25/0252</v>
      </c>
      <c r="D1558" s="189">
        <f t="shared" si="832"/>
        <v>45400</v>
      </c>
      <c r="E1558" s="38">
        <f t="shared" si="832"/>
        <v>4.37</v>
      </c>
      <c r="F1558" s="104">
        <f t="shared" si="827"/>
        <v>4.37</v>
      </c>
      <c r="G1558" s="104">
        <f t="shared" si="828"/>
        <v>4.37</v>
      </c>
      <c r="H1558" s="104">
        <f t="shared" si="821"/>
        <v>0</v>
      </c>
      <c r="I1558" s="38">
        <f>'F4.2'!X127</f>
        <v>0</v>
      </c>
      <c r="J1558" s="38">
        <f>'F4.2'!AW127</f>
        <v>0</v>
      </c>
      <c r="K1558" s="104"/>
      <c r="L1558" s="104"/>
      <c r="M1558" s="104">
        <f t="shared" si="822"/>
        <v>0</v>
      </c>
      <c r="N1558" s="197">
        <f t="shared" si="823"/>
        <v>0</v>
      </c>
      <c r="O1558" s="202">
        <f t="shared" si="830"/>
        <v>0</v>
      </c>
      <c r="P1558" s="203">
        <f t="shared" si="831"/>
        <v>0</v>
      </c>
    </row>
    <row r="1559" spans="1:16" ht="31.5" outlineLevel="1" x14ac:dyDescent="0.25">
      <c r="A1559" s="98">
        <f t="shared" ref="A1559:E1568" si="833">A1082</f>
        <v>19.600000000000001</v>
      </c>
      <c r="B1559" s="182" t="str">
        <f t="shared" si="833"/>
        <v>Sch-6: Procurement of B3-630 gear box for BCN 6 A/B in CHP at 3x660 MW, KTPS, Koradi.</v>
      </c>
      <c r="C1559" s="188" t="str">
        <f t="shared" si="833"/>
        <v>MERC/CAPEX/MSPGCL/2024-25/0252</v>
      </c>
      <c r="D1559" s="189">
        <f t="shared" si="833"/>
        <v>45400</v>
      </c>
      <c r="E1559" s="38">
        <f t="shared" si="833"/>
        <v>0.56999999999999995</v>
      </c>
      <c r="F1559" s="104">
        <f t="shared" si="827"/>
        <v>0.56999999999999995</v>
      </c>
      <c r="G1559" s="104">
        <f t="shared" si="828"/>
        <v>0.56999999999999995</v>
      </c>
      <c r="H1559" s="104">
        <f t="shared" si="821"/>
        <v>0</v>
      </c>
      <c r="I1559" s="38">
        <f>'F4.2'!X128</f>
        <v>0</v>
      </c>
      <c r="J1559" s="38">
        <f>'F4.2'!AW128</f>
        <v>0</v>
      </c>
      <c r="K1559" s="104"/>
      <c r="L1559" s="104"/>
      <c r="M1559" s="104">
        <f t="shared" si="822"/>
        <v>0</v>
      </c>
      <c r="N1559" s="197">
        <f t="shared" si="823"/>
        <v>0</v>
      </c>
      <c r="O1559" s="202">
        <f t="shared" si="830"/>
        <v>0</v>
      </c>
      <c r="P1559" s="203">
        <f t="shared" si="831"/>
        <v>0</v>
      </c>
    </row>
    <row r="1560" spans="1:16" ht="31.5" outlineLevel="1" x14ac:dyDescent="0.25">
      <c r="A1560" s="98">
        <f t="shared" si="833"/>
        <v>19.7</v>
      </c>
      <c r="B1560" s="182" t="str">
        <f t="shared" si="833"/>
        <v>Sch-7: Supply and installation of Belt tear detector system for conveyor belt in CHP 3x660 MW, KTPS, Koradi.</v>
      </c>
      <c r="C1560" s="188" t="str">
        <f t="shared" si="833"/>
        <v>MERC/CAPEX/MSPGCL/2024-25/0252</v>
      </c>
      <c r="D1560" s="189">
        <f t="shared" si="833"/>
        <v>45400</v>
      </c>
      <c r="E1560" s="38">
        <f t="shared" si="833"/>
        <v>1.18</v>
      </c>
      <c r="F1560" s="104">
        <f t="shared" si="827"/>
        <v>1.18</v>
      </c>
      <c r="G1560" s="104">
        <f t="shared" si="828"/>
        <v>1.18</v>
      </c>
      <c r="H1560" s="104">
        <f t="shared" si="821"/>
        <v>0</v>
      </c>
      <c r="I1560" s="38">
        <f>'F4.2'!X129</f>
        <v>0</v>
      </c>
      <c r="J1560" s="38">
        <f>'F4.2'!AW129</f>
        <v>0</v>
      </c>
      <c r="K1560" s="104"/>
      <c r="L1560" s="104"/>
      <c r="M1560" s="104">
        <f t="shared" si="822"/>
        <v>0</v>
      </c>
      <c r="N1560" s="197">
        <f t="shared" si="823"/>
        <v>0</v>
      </c>
      <c r="O1560" s="202">
        <f t="shared" si="830"/>
        <v>0</v>
      </c>
      <c r="P1560" s="203">
        <f t="shared" si="831"/>
        <v>0</v>
      </c>
    </row>
    <row r="1561" spans="1:16" ht="31.5" outlineLevel="1" x14ac:dyDescent="0.25">
      <c r="A1561" s="98">
        <f t="shared" si="833"/>
        <v>19.8</v>
      </c>
      <c r="B1561" s="182" t="str">
        <f t="shared" si="833"/>
        <v>Sch-8: Procurement of 5 Nos of Bulldozers BD 155 at CHP 3X660 MW Koradi Thermal Power station.</v>
      </c>
      <c r="C1561" s="188" t="str">
        <f t="shared" si="833"/>
        <v>MERC/CAPEX/MSPGCL/2024-25/0252</v>
      </c>
      <c r="D1561" s="189">
        <f t="shared" si="833"/>
        <v>45400</v>
      </c>
      <c r="E1561" s="38">
        <f t="shared" si="833"/>
        <v>12.83</v>
      </c>
      <c r="F1561" s="104">
        <f t="shared" si="827"/>
        <v>12.83</v>
      </c>
      <c r="G1561" s="104">
        <f t="shared" si="828"/>
        <v>12.83</v>
      </c>
      <c r="H1561" s="104">
        <f t="shared" si="821"/>
        <v>0</v>
      </c>
      <c r="I1561" s="38">
        <f>'F4.2'!X130</f>
        <v>0</v>
      </c>
      <c r="J1561" s="38">
        <f>'F4.2'!AW130</f>
        <v>0</v>
      </c>
      <c r="K1561" s="104"/>
      <c r="L1561" s="104"/>
      <c r="M1561" s="104">
        <f t="shared" si="822"/>
        <v>0</v>
      </c>
      <c r="N1561" s="197">
        <f t="shared" si="823"/>
        <v>0</v>
      </c>
      <c r="O1561" s="202">
        <f t="shared" si="830"/>
        <v>0</v>
      </c>
      <c r="P1561" s="203">
        <f t="shared" si="831"/>
        <v>0</v>
      </c>
    </row>
    <row r="1562" spans="1:16" ht="31.5" outlineLevel="1" x14ac:dyDescent="0.25">
      <c r="A1562" s="98">
        <f t="shared" si="833"/>
        <v>19.899999999999999</v>
      </c>
      <c r="B1562" s="182" t="str">
        <f t="shared" si="833"/>
        <v>Sch-9:-  Procurement of 02 nos. of Wheel loaders at CHP 3X660 MW, KTPS, Koradi.</v>
      </c>
      <c r="C1562" s="188" t="str">
        <f t="shared" si="833"/>
        <v>MERC/CAPEX/MSPGCL/2024-25/0252</v>
      </c>
      <c r="D1562" s="189">
        <f t="shared" si="833"/>
        <v>45400</v>
      </c>
      <c r="E1562" s="38">
        <f t="shared" si="833"/>
        <v>3.07</v>
      </c>
      <c r="F1562" s="104">
        <f t="shared" si="827"/>
        <v>3.07</v>
      </c>
      <c r="G1562" s="104">
        <f t="shared" si="828"/>
        <v>3.07</v>
      </c>
      <c r="H1562" s="104">
        <f t="shared" si="821"/>
        <v>0</v>
      </c>
      <c r="I1562" s="38">
        <f>'F4.2'!X131</f>
        <v>0</v>
      </c>
      <c r="J1562" s="38">
        <f>'F4.2'!AW131</f>
        <v>0</v>
      </c>
      <c r="K1562" s="104"/>
      <c r="L1562" s="104"/>
      <c r="M1562" s="104">
        <f t="shared" si="822"/>
        <v>0</v>
      </c>
      <c r="N1562" s="197">
        <f t="shared" si="823"/>
        <v>0</v>
      </c>
      <c r="O1562" s="202">
        <f t="shared" si="830"/>
        <v>0</v>
      </c>
      <c r="P1562" s="203">
        <f t="shared" si="831"/>
        <v>0</v>
      </c>
    </row>
    <row r="1563" spans="1:16" ht="31.5" outlineLevel="1" x14ac:dyDescent="0.25">
      <c r="A1563" s="206">
        <f t="shared" si="833"/>
        <v>19.100000000000001</v>
      </c>
      <c r="B1563" s="182" t="str">
        <f t="shared" si="833"/>
        <v>Sch-10:-  Procurement of 15 Ton &amp; 20 Ton capacity hydraulic Cranes at CHP 3X660 MW, KTPS, Koradi.</v>
      </c>
      <c r="C1563" s="188" t="str">
        <f t="shared" si="833"/>
        <v>MERC/CAPEX/MSPGCL/2024-25/0252</v>
      </c>
      <c r="D1563" s="189">
        <f t="shared" si="833"/>
        <v>45400</v>
      </c>
      <c r="E1563" s="38">
        <f t="shared" si="833"/>
        <v>0.69</v>
      </c>
      <c r="F1563" s="104">
        <f t="shared" si="827"/>
        <v>0.69</v>
      </c>
      <c r="G1563" s="104">
        <f t="shared" si="828"/>
        <v>0.69</v>
      </c>
      <c r="H1563" s="104">
        <f t="shared" si="821"/>
        <v>0</v>
      </c>
      <c r="I1563" s="38">
        <f>'F4.2'!X132</f>
        <v>0</v>
      </c>
      <c r="J1563" s="38">
        <f>'F4.2'!AW132</f>
        <v>0</v>
      </c>
      <c r="K1563" s="104"/>
      <c r="L1563" s="104"/>
      <c r="M1563" s="104">
        <f t="shared" si="822"/>
        <v>0</v>
      </c>
      <c r="N1563" s="197">
        <f t="shared" si="823"/>
        <v>0</v>
      </c>
      <c r="O1563" s="202">
        <f t="shared" si="830"/>
        <v>0</v>
      </c>
      <c r="P1563" s="203">
        <f t="shared" si="831"/>
        <v>0</v>
      </c>
    </row>
    <row r="1564" spans="1:16" ht="30" outlineLevel="1" x14ac:dyDescent="0.25">
      <c r="A1564" s="98">
        <f t="shared" si="833"/>
        <v>0</v>
      </c>
      <c r="B1564" s="182" t="str">
        <f t="shared" si="833"/>
        <v>IDC</v>
      </c>
      <c r="C1564" s="188" t="str">
        <f t="shared" si="833"/>
        <v>MERC/CAPEX/MSPGCL/2024-25/0252</v>
      </c>
      <c r="D1564" s="189">
        <f t="shared" si="833"/>
        <v>45400</v>
      </c>
      <c r="E1564" s="38">
        <f t="shared" si="833"/>
        <v>0.64</v>
      </c>
      <c r="F1564" s="104">
        <f t="shared" si="827"/>
        <v>0</v>
      </c>
      <c r="G1564" s="104">
        <f t="shared" si="828"/>
        <v>0</v>
      </c>
      <c r="H1564" s="104">
        <f t="shared" si="821"/>
        <v>0</v>
      </c>
      <c r="I1564" s="38">
        <f>'F4.2'!X133</f>
        <v>0</v>
      </c>
      <c r="J1564" s="38">
        <f>'F4.2'!AW133</f>
        <v>0</v>
      </c>
      <c r="K1564" s="104"/>
      <c r="L1564" s="104"/>
      <c r="M1564" s="104">
        <f t="shared" si="822"/>
        <v>0</v>
      </c>
      <c r="N1564" s="197">
        <f t="shared" si="823"/>
        <v>0</v>
      </c>
      <c r="O1564" s="202">
        <f t="shared" si="830"/>
        <v>0</v>
      </c>
      <c r="P1564" s="203">
        <f t="shared" si="831"/>
        <v>0</v>
      </c>
    </row>
    <row r="1565" spans="1:16" ht="31.5" outlineLevel="1" x14ac:dyDescent="0.25">
      <c r="A1565" s="174">
        <f t="shared" si="833"/>
        <v>20</v>
      </c>
      <c r="B1565" s="175" t="str">
        <f t="shared" si="833"/>
        <v>Construction of bridge cum bandhara across Pond No. 3 and allied works at Pond No. 3 at Koradi TPS</v>
      </c>
      <c r="C1565" s="188" t="str">
        <f t="shared" si="833"/>
        <v>MERC/CAPEX/2024-25/MSPGCL/0250</v>
      </c>
      <c r="D1565" s="189">
        <f t="shared" si="833"/>
        <v>45400</v>
      </c>
      <c r="E1565" s="38">
        <f t="shared" si="833"/>
        <v>33.116000000000007</v>
      </c>
      <c r="F1565" s="104">
        <f t="shared" si="827"/>
        <v>0</v>
      </c>
      <c r="G1565" s="104">
        <f t="shared" si="828"/>
        <v>0</v>
      </c>
      <c r="H1565" s="104">
        <f t="shared" si="821"/>
        <v>0</v>
      </c>
      <c r="I1565" s="38">
        <f>'F4.2'!X134</f>
        <v>0</v>
      </c>
      <c r="J1565" s="38">
        <f>'F4.2'!AW134</f>
        <v>0</v>
      </c>
      <c r="K1565" s="104"/>
      <c r="L1565" s="104"/>
      <c r="M1565" s="104">
        <f t="shared" si="822"/>
        <v>0</v>
      </c>
      <c r="N1565" s="197">
        <f t="shared" si="823"/>
        <v>0</v>
      </c>
      <c r="O1565" s="202">
        <f t="shared" si="830"/>
        <v>0</v>
      </c>
      <c r="P1565" s="203">
        <f t="shared" si="831"/>
        <v>0</v>
      </c>
    </row>
    <row r="1566" spans="1:16" ht="31.5" outlineLevel="1" x14ac:dyDescent="0.25">
      <c r="A1566" s="98">
        <f t="shared" si="833"/>
        <v>20.100000000000001</v>
      </c>
      <c r="B1566" s="129" t="str">
        <f t="shared" si="833"/>
        <v>Construction of cement concrete bridge cum bandhara alongwith gated arrangement.</v>
      </c>
      <c r="C1566" s="188" t="str">
        <f t="shared" si="833"/>
        <v>MERC/CAPEX/2024-25/MSPGCL/0250</v>
      </c>
      <c r="D1566" s="189">
        <f t="shared" si="833"/>
        <v>45400</v>
      </c>
      <c r="E1566" s="38">
        <f t="shared" si="833"/>
        <v>14.75</v>
      </c>
      <c r="F1566" s="104">
        <f t="shared" si="827"/>
        <v>5</v>
      </c>
      <c r="G1566" s="104">
        <f t="shared" si="828"/>
        <v>5</v>
      </c>
      <c r="H1566" s="104">
        <f t="shared" si="821"/>
        <v>0</v>
      </c>
      <c r="I1566" s="38">
        <f>'F4.2'!X135</f>
        <v>9.75</v>
      </c>
      <c r="J1566" s="38">
        <f>'F4.2'!AW135</f>
        <v>9.75</v>
      </c>
      <c r="K1566" s="104"/>
      <c r="L1566" s="104"/>
      <c r="M1566" s="104">
        <f t="shared" si="822"/>
        <v>9.75</v>
      </c>
      <c r="N1566" s="197">
        <f t="shared" si="823"/>
        <v>0</v>
      </c>
      <c r="O1566" s="202">
        <f t="shared" si="830"/>
        <v>9.75</v>
      </c>
      <c r="P1566" s="203">
        <f t="shared" si="831"/>
        <v>0</v>
      </c>
    </row>
    <row r="1567" spans="1:16" ht="47.25" outlineLevel="1" x14ac:dyDescent="0.25">
      <c r="A1567" s="98">
        <f t="shared" si="833"/>
        <v>20.2</v>
      </c>
      <c r="B1567" s="129" t="str">
        <f t="shared" si="833"/>
        <v>Construction of earthen embankment connecting bridge cum bandhara on both side of embankment by excavating soil / typha / silt from Pond No.3 &amp; tree plantation.</v>
      </c>
      <c r="C1567" s="188" t="str">
        <f t="shared" si="833"/>
        <v>MERC/CAPEX/2024-25/MSPGCL/0250</v>
      </c>
      <c r="D1567" s="189">
        <f t="shared" si="833"/>
        <v>45400</v>
      </c>
      <c r="E1567" s="38">
        <f t="shared" si="833"/>
        <v>14.325200000000001</v>
      </c>
      <c r="F1567" s="104">
        <f t="shared" ref="F1567:F1598" si="834">F1090+I1090</f>
        <v>5</v>
      </c>
      <c r="G1567" s="104">
        <f t="shared" si="828"/>
        <v>5</v>
      </c>
      <c r="H1567" s="104">
        <f t="shared" si="821"/>
        <v>0</v>
      </c>
      <c r="I1567" s="38">
        <f>'F4.2'!X136</f>
        <v>9.3252000000000006</v>
      </c>
      <c r="J1567" s="38">
        <f>'F4.2'!AW136</f>
        <v>9.3252000000000006</v>
      </c>
      <c r="K1567" s="104"/>
      <c r="L1567" s="104"/>
      <c r="M1567" s="104">
        <f t="shared" si="822"/>
        <v>9.3252000000000006</v>
      </c>
      <c r="N1567" s="197">
        <f t="shared" si="823"/>
        <v>0</v>
      </c>
      <c r="O1567" s="202">
        <f t="shared" si="830"/>
        <v>9.3252000000000006</v>
      </c>
      <c r="P1567" s="203">
        <f t="shared" si="831"/>
        <v>0</v>
      </c>
    </row>
    <row r="1568" spans="1:16" ht="47.25" outlineLevel="1" x14ac:dyDescent="0.25">
      <c r="A1568" s="98">
        <f t="shared" si="833"/>
        <v>20.3</v>
      </c>
      <c r="B1568" s="129" t="str">
        <f t="shared" si="833"/>
        <v>Providing structural steel pathway on the existing waste weir (west side of the Pond No.3) and roads connecting to bridge behind Pond No.3 and bridge cum bandhara.</v>
      </c>
      <c r="C1568" s="188" t="str">
        <f t="shared" si="833"/>
        <v>MERC/CAPEX/2024-25/MSPGCL/0250</v>
      </c>
      <c r="D1568" s="189">
        <f t="shared" si="833"/>
        <v>45400</v>
      </c>
      <c r="E1568" s="38">
        <f t="shared" si="833"/>
        <v>2.4308000000000001</v>
      </c>
      <c r="F1568" s="104">
        <f t="shared" si="834"/>
        <v>2.4300000000000002</v>
      </c>
      <c r="G1568" s="104">
        <f t="shared" ref="G1568:G1599" si="835">G1091+M1091</f>
        <v>2.4300000000000002</v>
      </c>
      <c r="H1568" s="104">
        <f t="shared" ref="H1568:H1631" si="836">F1568-G1568</f>
        <v>0</v>
      </c>
      <c r="I1568" s="38">
        <f>'F4.2'!X137</f>
        <v>7.9999999999991189E-4</v>
      </c>
      <c r="J1568" s="38">
        <f>'F4.2'!AW137</f>
        <v>7.9999999999991189E-4</v>
      </c>
      <c r="K1568" s="104"/>
      <c r="L1568" s="104"/>
      <c r="M1568" s="104">
        <f t="shared" ref="M1568:M1822" si="837">SUM(J1568:L1568)</f>
        <v>7.9999999999991189E-4</v>
      </c>
      <c r="N1568" s="197">
        <f t="shared" ref="N1568:N1631" si="838">H1568+I1568-M1568</f>
        <v>0</v>
      </c>
      <c r="O1568" s="202"/>
      <c r="P1568" s="203"/>
    </row>
    <row r="1569" spans="1:14" ht="30" outlineLevel="1" x14ac:dyDescent="0.25">
      <c r="A1569" s="98">
        <f t="shared" ref="A1569:E1578" si="839">A1092</f>
        <v>0</v>
      </c>
      <c r="B1569" s="129" t="str">
        <f t="shared" si="839"/>
        <v>IDC</v>
      </c>
      <c r="C1569" s="188" t="str">
        <f t="shared" si="839"/>
        <v>MERC/CAPEX/2024-25/MSPGCL/0250</v>
      </c>
      <c r="D1569" s="189">
        <f t="shared" si="839"/>
        <v>45400</v>
      </c>
      <c r="E1569" s="38">
        <f t="shared" si="839"/>
        <v>1.61</v>
      </c>
      <c r="F1569" s="104">
        <f t="shared" si="834"/>
        <v>0</v>
      </c>
      <c r="G1569" s="104">
        <f t="shared" si="835"/>
        <v>0</v>
      </c>
      <c r="H1569" s="104">
        <f t="shared" si="836"/>
        <v>0</v>
      </c>
      <c r="I1569" s="38">
        <f>'F4.2'!X138</f>
        <v>0</v>
      </c>
      <c r="J1569" s="38">
        <f>'F4.2'!AW138</f>
        <v>0</v>
      </c>
      <c r="K1569" s="104"/>
      <c r="L1569" s="104"/>
      <c r="M1569" s="104">
        <f t="shared" si="837"/>
        <v>0</v>
      </c>
      <c r="N1569" s="197">
        <f t="shared" si="838"/>
        <v>0</v>
      </c>
    </row>
    <row r="1570" spans="1:14" ht="47.25" outlineLevel="1" x14ac:dyDescent="0.25">
      <c r="A1570" s="453">
        <f t="shared" si="839"/>
        <v>6</v>
      </c>
      <c r="B1570" s="454" t="str">
        <f t="shared" si="839"/>
        <v>Procurement &amp; replacement of Superheater Pass Economizer Coils (Modified Design) for Unit 8, 9 &amp; 10 at 3x660MW KTPS, Koradi</v>
      </c>
      <c r="C1570" s="188" t="str">
        <f t="shared" si="839"/>
        <v>Not Approved</v>
      </c>
      <c r="D1570" s="189" t="str">
        <f t="shared" si="839"/>
        <v>-</v>
      </c>
      <c r="E1570" s="38">
        <f t="shared" si="839"/>
        <v>0</v>
      </c>
      <c r="F1570" s="104">
        <f t="shared" si="834"/>
        <v>0</v>
      </c>
      <c r="G1570" s="104">
        <f t="shared" si="835"/>
        <v>0</v>
      </c>
      <c r="H1570" s="104">
        <f t="shared" si="836"/>
        <v>0</v>
      </c>
      <c r="I1570" s="38">
        <f>'F4.2'!X139</f>
        <v>0</v>
      </c>
      <c r="J1570" s="38">
        <f>'F4.2'!AW139</f>
        <v>0</v>
      </c>
      <c r="K1570" s="104"/>
      <c r="L1570" s="104"/>
      <c r="M1570" s="104">
        <f t="shared" si="837"/>
        <v>0</v>
      </c>
      <c r="N1570" s="197">
        <f t="shared" si="838"/>
        <v>0</v>
      </c>
    </row>
    <row r="1571" spans="1:14" ht="47.25" outlineLevel="1" x14ac:dyDescent="0.25">
      <c r="A1571" s="453">
        <f t="shared" si="839"/>
        <v>6.1</v>
      </c>
      <c r="B1571" s="473" t="str">
        <f t="shared" si="839"/>
        <v>Procurement &amp; replacement of Superheater Pass Economizer Coils (Modified Design) for Unit 8, 9 &amp; 10 at 3x660MW KTPS, Koradi</v>
      </c>
      <c r="C1571" s="188" t="str">
        <f t="shared" si="839"/>
        <v>Not Approved</v>
      </c>
      <c r="D1571" s="189" t="str">
        <f t="shared" si="839"/>
        <v>-</v>
      </c>
      <c r="E1571" s="38">
        <f t="shared" si="839"/>
        <v>0</v>
      </c>
      <c r="F1571" s="104">
        <f t="shared" si="834"/>
        <v>48.14</v>
      </c>
      <c r="G1571" s="104">
        <f t="shared" si="835"/>
        <v>48.14</v>
      </c>
      <c r="H1571" s="104">
        <f t="shared" si="836"/>
        <v>0</v>
      </c>
      <c r="I1571" s="38">
        <f>'F4.2'!X140</f>
        <v>48.14</v>
      </c>
      <c r="J1571" s="38">
        <f>'F4.2'!AW140</f>
        <v>48.14</v>
      </c>
      <c r="K1571" s="104"/>
      <c r="L1571" s="104"/>
      <c r="M1571" s="104">
        <f t="shared" si="837"/>
        <v>48.14</v>
      </c>
      <c r="N1571" s="197">
        <f t="shared" si="838"/>
        <v>0</v>
      </c>
    </row>
    <row r="1572" spans="1:14" ht="15.75" outlineLevel="1" x14ac:dyDescent="0.25">
      <c r="A1572" s="453">
        <f t="shared" si="839"/>
        <v>0</v>
      </c>
      <c r="B1572" s="477" t="str">
        <f t="shared" si="839"/>
        <v>IDC</v>
      </c>
      <c r="C1572" s="188" t="str">
        <f t="shared" si="839"/>
        <v>Not Approved</v>
      </c>
      <c r="D1572" s="189" t="str">
        <f t="shared" si="839"/>
        <v>-</v>
      </c>
      <c r="E1572" s="38">
        <f t="shared" si="839"/>
        <v>0</v>
      </c>
      <c r="F1572" s="104">
        <f t="shared" si="834"/>
        <v>0</v>
      </c>
      <c r="G1572" s="104">
        <f t="shared" si="835"/>
        <v>0</v>
      </c>
      <c r="H1572" s="104">
        <f t="shared" si="836"/>
        <v>0</v>
      </c>
      <c r="I1572" s="38">
        <f>'F4.2'!X141</f>
        <v>0</v>
      </c>
      <c r="J1572" s="38">
        <f>'F4.2'!AW141</f>
        <v>0</v>
      </c>
      <c r="K1572" s="104"/>
      <c r="L1572" s="104"/>
      <c r="M1572" s="104">
        <f t="shared" si="837"/>
        <v>0</v>
      </c>
      <c r="N1572" s="197">
        <f t="shared" si="838"/>
        <v>0</v>
      </c>
    </row>
    <row r="1573" spans="1:14" ht="31.5" outlineLevel="1" x14ac:dyDescent="0.25">
      <c r="A1573" s="453">
        <f t="shared" si="839"/>
        <v>7</v>
      </c>
      <c r="B1573" s="454" t="str">
        <f t="shared" si="839"/>
        <v>Improvement in Boiler Performance at U-8,9 &amp; 10 KTPS, Koradi</v>
      </c>
      <c r="C1573" s="188" t="str">
        <f t="shared" si="839"/>
        <v>MERC/CAPEX/MSPGCL/2023-24/0638</v>
      </c>
      <c r="D1573" s="189" t="str">
        <f t="shared" si="839"/>
        <v>-</v>
      </c>
      <c r="E1573" s="38">
        <f t="shared" si="839"/>
        <v>62.928999999999995</v>
      </c>
      <c r="F1573" s="104">
        <f t="shared" si="834"/>
        <v>0</v>
      </c>
      <c r="G1573" s="104">
        <f t="shared" si="835"/>
        <v>0</v>
      </c>
      <c r="H1573" s="104">
        <f t="shared" si="836"/>
        <v>0</v>
      </c>
      <c r="I1573" s="38">
        <f>'F4.2'!X142</f>
        <v>0</v>
      </c>
      <c r="J1573" s="38">
        <f>'F4.2'!AW142</f>
        <v>0</v>
      </c>
      <c r="K1573" s="104"/>
      <c r="L1573" s="104"/>
      <c r="M1573" s="104">
        <f t="shared" si="837"/>
        <v>0</v>
      </c>
      <c r="N1573" s="197">
        <f t="shared" si="838"/>
        <v>0</v>
      </c>
    </row>
    <row r="1574" spans="1:14" ht="31.5" outlineLevel="1" x14ac:dyDescent="0.25">
      <c r="A1574" s="453">
        <f t="shared" si="839"/>
        <v>7.1</v>
      </c>
      <c r="B1574" s="473" t="str">
        <f t="shared" si="839"/>
        <v>Scheme-1: Procurement of Blade Sets for ID, FD &amp; PA Fans at 3x660MW Units.</v>
      </c>
      <c r="C1574" s="188" t="str">
        <f t="shared" si="839"/>
        <v>MERC/CAPEX/MSPGCL/2023-24/0638</v>
      </c>
      <c r="D1574" s="189" t="str">
        <f t="shared" si="839"/>
        <v>-</v>
      </c>
      <c r="E1574" s="38">
        <f t="shared" si="839"/>
        <v>11.34</v>
      </c>
      <c r="F1574" s="104">
        <f t="shared" si="834"/>
        <v>11.34</v>
      </c>
      <c r="G1574" s="104">
        <f t="shared" si="835"/>
        <v>11.34</v>
      </c>
      <c r="H1574" s="104">
        <f t="shared" si="836"/>
        <v>0</v>
      </c>
      <c r="I1574" s="38">
        <f>'F4.2'!X143</f>
        <v>0</v>
      </c>
      <c r="J1574" s="38">
        <f>'F4.2'!AW143</f>
        <v>0</v>
      </c>
      <c r="K1574" s="104"/>
      <c r="L1574" s="104"/>
      <c r="M1574" s="104">
        <f t="shared" si="837"/>
        <v>0</v>
      </c>
      <c r="N1574" s="197">
        <f t="shared" si="838"/>
        <v>0</v>
      </c>
    </row>
    <row r="1575" spans="1:14" ht="31.5" outlineLevel="1" x14ac:dyDescent="0.25">
      <c r="A1575" s="453">
        <f t="shared" si="839"/>
        <v>7.2</v>
      </c>
      <c r="B1575" s="473" t="str">
        <f t="shared" si="839"/>
        <v>Scheme-2: Procurement of RAPH Bottom Support Bearing Assembly at 3X660MW Units.</v>
      </c>
      <c r="C1575" s="188" t="str">
        <f t="shared" si="839"/>
        <v>MERC/CAPEX/MSPGCL/2023-24/0638</v>
      </c>
      <c r="D1575" s="189" t="str">
        <f t="shared" si="839"/>
        <v>-</v>
      </c>
      <c r="E1575" s="38">
        <f t="shared" si="839"/>
        <v>2.4780000000000002</v>
      </c>
      <c r="F1575" s="104">
        <f t="shared" si="834"/>
        <v>2.4780000000000002</v>
      </c>
      <c r="G1575" s="104">
        <f t="shared" si="835"/>
        <v>2.4780000000000002</v>
      </c>
      <c r="H1575" s="104">
        <f t="shared" si="836"/>
        <v>0</v>
      </c>
      <c r="I1575" s="38">
        <f>'F4.2'!X144</f>
        <v>0</v>
      </c>
      <c r="J1575" s="38">
        <f>'F4.2'!AW144</f>
        <v>0</v>
      </c>
      <c r="K1575" s="104"/>
      <c r="L1575" s="104"/>
      <c r="M1575" s="104">
        <f t="shared" si="837"/>
        <v>0</v>
      </c>
      <c r="N1575" s="197">
        <f t="shared" si="838"/>
        <v>0</v>
      </c>
    </row>
    <row r="1576" spans="1:14" ht="31.5" outlineLevel="1" x14ac:dyDescent="0.25">
      <c r="A1576" s="453">
        <f t="shared" si="839"/>
        <v>7.3</v>
      </c>
      <c r="B1576" s="473" t="str">
        <f t="shared" si="839"/>
        <v>Scheme-3: Procurement of RAPH Top Guide Bearing Assembly at 3x660MW Units.</v>
      </c>
      <c r="C1576" s="188" t="str">
        <f t="shared" si="839"/>
        <v>MERC/CAPEX/MSPGCL/2023-24/0638</v>
      </c>
      <c r="D1576" s="189" t="str">
        <f t="shared" si="839"/>
        <v>-</v>
      </c>
      <c r="E1576" s="38">
        <f t="shared" si="839"/>
        <v>0.68400000000000005</v>
      </c>
      <c r="F1576" s="104">
        <f t="shared" si="834"/>
        <v>0.68400000000000005</v>
      </c>
      <c r="G1576" s="104">
        <f t="shared" si="835"/>
        <v>0.68400000000000005</v>
      </c>
      <c r="H1576" s="104">
        <f t="shared" si="836"/>
        <v>0</v>
      </c>
      <c r="I1576" s="38">
        <f>'F4.2'!X145</f>
        <v>0</v>
      </c>
      <c r="J1576" s="38">
        <f>'F4.2'!AW145</f>
        <v>0</v>
      </c>
      <c r="K1576" s="104"/>
      <c r="L1576" s="104"/>
      <c r="M1576" s="104">
        <f t="shared" si="837"/>
        <v>0</v>
      </c>
      <c r="N1576" s="197">
        <f t="shared" si="838"/>
        <v>0</v>
      </c>
    </row>
    <row r="1577" spans="1:14" ht="30" outlineLevel="1" x14ac:dyDescent="0.25">
      <c r="A1577" s="453">
        <f t="shared" si="839"/>
        <v>7.4</v>
      </c>
      <c r="B1577" s="473" t="str">
        <f t="shared" si="839"/>
        <v>Scheme-4: Procurement of RAPH Gear Box at 3x660MW Units.</v>
      </c>
      <c r="C1577" s="188" t="str">
        <f t="shared" si="839"/>
        <v>MERC/CAPEX/MSPGCL/2023-24/0638</v>
      </c>
      <c r="D1577" s="189" t="str">
        <f t="shared" si="839"/>
        <v>-</v>
      </c>
      <c r="E1577" s="38">
        <f t="shared" si="839"/>
        <v>3.44</v>
      </c>
      <c r="F1577" s="104">
        <f t="shared" si="834"/>
        <v>3.44</v>
      </c>
      <c r="G1577" s="104">
        <f t="shared" si="835"/>
        <v>3.44</v>
      </c>
      <c r="H1577" s="104">
        <f t="shared" si="836"/>
        <v>0</v>
      </c>
      <c r="I1577" s="38">
        <f>'F4.2'!X146</f>
        <v>0</v>
      </c>
      <c r="J1577" s="38">
        <f>'F4.2'!AW146</f>
        <v>0</v>
      </c>
      <c r="K1577" s="104"/>
      <c r="L1577" s="104"/>
      <c r="M1577" s="104">
        <f t="shared" si="837"/>
        <v>0</v>
      </c>
      <c r="N1577" s="197">
        <f t="shared" si="838"/>
        <v>0</v>
      </c>
    </row>
    <row r="1578" spans="1:14" ht="30" outlineLevel="1" x14ac:dyDescent="0.25">
      <c r="A1578" s="453">
        <f t="shared" si="839"/>
        <v>7.5</v>
      </c>
      <c r="B1578" s="473" t="str">
        <f t="shared" si="839"/>
        <v>Scheme-5: Procurement of RAPH Spares at 3x660MW Units.</v>
      </c>
      <c r="C1578" s="188" t="str">
        <f t="shared" si="839"/>
        <v>MERC/CAPEX/MSPGCL/2023-24/0638</v>
      </c>
      <c r="D1578" s="189" t="str">
        <f t="shared" si="839"/>
        <v>-</v>
      </c>
      <c r="E1578" s="38">
        <f t="shared" si="839"/>
        <v>1.1299999999999999</v>
      </c>
      <c r="F1578" s="104">
        <f t="shared" si="834"/>
        <v>1.1299999999999999</v>
      </c>
      <c r="G1578" s="104">
        <f t="shared" si="835"/>
        <v>1.1299999999999999</v>
      </c>
      <c r="H1578" s="104">
        <f t="shared" si="836"/>
        <v>0</v>
      </c>
      <c r="I1578" s="38">
        <f>'F4.2'!X147</f>
        <v>0</v>
      </c>
      <c r="J1578" s="38">
        <f>'F4.2'!AW147</f>
        <v>0</v>
      </c>
      <c r="K1578" s="104"/>
      <c r="L1578" s="104"/>
      <c r="M1578" s="104">
        <f t="shared" si="837"/>
        <v>0</v>
      </c>
      <c r="N1578" s="197">
        <f t="shared" si="838"/>
        <v>0</v>
      </c>
    </row>
    <row r="1579" spans="1:14" ht="31.5" outlineLevel="1" x14ac:dyDescent="0.25">
      <c r="A1579" s="453">
        <f t="shared" ref="A1579:E1588" si="840">A1102</f>
        <v>7.6</v>
      </c>
      <c r="B1579" s="473" t="str">
        <f t="shared" si="840"/>
        <v>Scheme-6: Procurement of Coal Burner Assembly with windbox air nozzles for Unit 8 &amp; 9 at 3x660MW.</v>
      </c>
      <c r="C1579" s="188" t="str">
        <f t="shared" si="840"/>
        <v>MERC/CAPEX/MSPGCL/2023-24/0638</v>
      </c>
      <c r="D1579" s="189" t="str">
        <f t="shared" si="840"/>
        <v>-</v>
      </c>
      <c r="E1579" s="38">
        <f t="shared" si="840"/>
        <v>15.407</v>
      </c>
      <c r="F1579" s="104">
        <f t="shared" si="834"/>
        <v>15.407</v>
      </c>
      <c r="G1579" s="104">
        <f t="shared" si="835"/>
        <v>15.407</v>
      </c>
      <c r="H1579" s="104">
        <f t="shared" si="836"/>
        <v>0</v>
      </c>
      <c r="I1579" s="38">
        <f>'F4.2'!X148</f>
        <v>0</v>
      </c>
      <c r="J1579" s="38">
        <f>'F4.2'!AW148</f>
        <v>0</v>
      </c>
      <c r="K1579" s="104"/>
      <c r="L1579" s="104"/>
      <c r="M1579" s="104">
        <f t="shared" si="837"/>
        <v>0</v>
      </c>
      <c r="N1579" s="197">
        <f t="shared" si="838"/>
        <v>0</v>
      </c>
    </row>
    <row r="1580" spans="1:14" ht="31.5" outlineLevel="1" x14ac:dyDescent="0.25">
      <c r="A1580" s="453">
        <f t="shared" si="840"/>
        <v>7.7</v>
      </c>
      <c r="B1580" s="473" t="str">
        <f t="shared" si="840"/>
        <v>Scheme-7: Procurement of Boiler Circulation Pump (BCP) with Impeller &amp; Diffuser at 3x660MW Units.</v>
      </c>
      <c r="C1580" s="188" t="str">
        <f t="shared" si="840"/>
        <v>MERC/CAPEX/MSPGCL/2023-24/0638</v>
      </c>
      <c r="D1580" s="189" t="str">
        <f t="shared" si="840"/>
        <v>-</v>
      </c>
      <c r="E1580" s="38">
        <f t="shared" si="840"/>
        <v>11.12</v>
      </c>
      <c r="F1580" s="104">
        <f t="shared" si="834"/>
        <v>11.12</v>
      </c>
      <c r="G1580" s="104">
        <f t="shared" si="835"/>
        <v>11.12</v>
      </c>
      <c r="H1580" s="104">
        <f t="shared" si="836"/>
        <v>0</v>
      </c>
      <c r="I1580" s="38">
        <f>'F4.2'!X149</f>
        <v>0</v>
      </c>
      <c r="J1580" s="38">
        <f>'F4.2'!AW149</f>
        <v>0</v>
      </c>
      <c r="K1580" s="104"/>
      <c r="L1580" s="104"/>
      <c r="M1580" s="104">
        <f t="shared" si="837"/>
        <v>0</v>
      </c>
      <c r="N1580" s="197">
        <f t="shared" si="838"/>
        <v>0</v>
      </c>
    </row>
    <row r="1581" spans="1:14" ht="31.5" outlineLevel="1" x14ac:dyDescent="0.25">
      <c r="A1581" s="453">
        <f t="shared" si="840"/>
        <v>7.8</v>
      </c>
      <c r="B1581" s="473" t="str">
        <f t="shared" si="840"/>
        <v>Scheme-8: Procurement and Replacement of Heating Elements for RAPH Installed for Unit 8 at 3x660MW.</v>
      </c>
      <c r="C1581" s="188" t="str">
        <f t="shared" si="840"/>
        <v>MERC/CAPEX/MSPGCL/2023-24/0638</v>
      </c>
      <c r="D1581" s="189" t="str">
        <f t="shared" si="840"/>
        <v>-</v>
      </c>
      <c r="E1581" s="38">
        <f t="shared" si="840"/>
        <v>15.96</v>
      </c>
      <c r="F1581" s="104">
        <f t="shared" si="834"/>
        <v>15.96</v>
      </c>
      <c r="G1581" s="104">
        <f t="shared" si="835"/>
        <v>15.96</v>
      </c>
      <c r="H1581" s="104">
        <f t="shared" si="836"/>
        <v>0</v>
      </c>
      <c r="I1581" s="38">
        <f>'F4.2'!X150</f>
        <v>0</v>
      </c>
      <c r="J1581" s="38">
        <f>'F4.2'!AW150</f>
        <v>0</v>
      </c>
      <c r="K1581" s="104"/>
      <c r="L1581" s="104"/>
      <c r="M1581" s="104">
        <f t="shared" si="837"/>
        <v>0</v>
      </c>
      <c r="N1581" s="197">
        <f t="shared" si="838"/>
        <v>0</v>
      </c>
    </row>
    <row r="1582" spans="1:14" ht="30" outlineLevel="1" x14ac:dyDescent="0.25">
      <c r="A1582" s="453">
        <f t="shared" si="840"/>
        <v>0</v>
      </c>
      <c r="B1582" s="477" t="str">
        <f t="shared" si="840"/>
        <v>IDC</v>
      </c>
      <c r="C1582" s="188" t="str">
        <f t="shared" si="840"/>
        <v>MERC/CAPEX/MSPGCL/2023-24/0638</v>
      </c>
      <c r="D1582" s="189" t="str">
        <f t="shared" si="840"/>
        <v>-</v>
      </c>
      <c r="E1582" s="38">
        <f t="shared" si="840"/>
        <v>1.37</v>
      </c>
      <c r="F1582" s="104">
        <f t="shared" si="834"/>
        <v>0</v>
      </c>
      <c r="G1582" s="104">
        <f t="shared" si="835"/>
        <v>0</v>
      </c>
      <c r="H1582" s="104">
        <f t="shared" si="836"/>
        <v>0</v>
      </c>
      <c r="I1582" s="38">
        <f>'F4.2'!X151</f>
        <v>0</v>
      </c>
      <c r="J1582" s="38">
        <f>'F4.2'!AW151</f>
        <v>0</v>
      </c>
      <c r="K1582" s="104"/>
      <c r="L1582" s="104"/>
      <c r="M1582" s="104">
        <f t="shared" si="837"/>
        <v>0</v>
      </c>
      <c r="N1582" s="197">
        <f t="shared" si="838"/>
        <v>0</v>
      </c>
    </row>
    <row r="1583" spans="1:14" ht="63" outlineLevel="1" x14ac:dyDescent="0.25">
      <c r="A1583" s="174">
        <f t="shared" si="840"/>
        <v>23</v>
      </c>
      <c r="B1583" s="175" t="str">
        <f t="shared" si="840"/>
        <v>Design, Engineering, Supply, Installation, Testing, Commissioning including all civil works for Natural resource treatment and Laboratory equipment with mandatory spares at Koradi TPS, 3 X 660 MW</v>
      </c>
      <c r="C1583" s="188" t="str">
        <f t="shared" si="840"/>
        <v>MERC/CAPEX/MSPGCL/2023-24/0177</v>
      </c>
      <c r="D1583" s="189">
        <f t="shared" si="840"/>
        <v>45362</v>
      </c>
      <c r="E1583" s="38">
        <f t="shared" si="840"/>
        <v>49.06</v>
      </c>
      <c r="F1583" s="104">
        <f t="shared" si="834"/>
        <v>0</v>
      </c>
      <c r="G1583" s="104">
        <f t="shared" si="835"/>
        <v>0</v>
      </c>
      <c r="H1583" s="104">
        <f t="shared" si="836"/>
        <v>0</v>
      </c>
      <c r="I1583" s="38">
        <f>'F4.2'!X152</f>
        <v>0</v>
      </c>
      <c r="J1583" s="38">
        <f>'F4.2'!AW152</f>
        <v>0</v>
      </c>
      <c r="K1583" s="104"/>
      <c r="L1583" s="104"/>
      <c r="M1583" s="104">
        <f t="shared" si="837"/>
        <v>0</v>
      </c>
      <c r="N1583" s="197">
        <f t="shared" si="838"/>
        <v>0</v>
      </c>
    </row>
    <row r="1584" spans="1:14" ht="47.25" outlineLevel="1" x14ac:dyDescent="0.25">
      <c r="A1584" s="181">
        <f t="shared" si="840"/>
        <v>23.1</v>
      </c>
      <c r="B1584" s="182" t="str">
        <f t="shared" si="840"/>
        <v>Supply of Natural resource treatment and lab equipment for Water, Coal, Oil, Meteorology with supporting AI computing, all auxiliaries, and accessories.</v>
      </c>
      <c r="C1584" s="188" t="str">
        <f t="shared" si="840"/>
        <v>MERC/CAPEX/MSPGCL/2023-24/0177</v>
      </c>
      <c r="D1584" s="189">
        <f t="shared" si="840"/>
        <v>45362</v>
      </c>
      <c r="E1584" s="38">
        <f t="shared" si="840"/>
        <v>35.28</v>
      </c>
      <c r="F1584" s="104">
        <f t="shared" si="834"/>
        <v>0</v>
      </c>
      <c r="G1584" s="104">
        <f t="shared" si="835"/>
        <v>0</v>
      </c>
      <c r="H1584" s="104">
        <f t="shared" si="836"/>
        <v>0</v>
      </c>
      <c r="I1584" s="38">
        <f>'F4.2'!X153</f>
        <v>42.574399999999997</v>
      </c>
      <c r="J1584" s="38">
        <f>'F4.2'!AW153</f>
        <v>42.574399999999997</v>
      </c>
      <c r="K1584" s="104"/>
      <c r="L1584" s="104"/>
      <c r="M1584" s="104">
        <f t="shared" si="837"/>
        <v>42.574399999999997</v>
      </c>
      <c r="N1584" s="197">
        <f t="shared" si="838"/>
        <v>0</v>
      </c>
    </row>
    <row r="1585" spans="1:14" ht="30" outlineLevel="1" x14ac:dyDescent="0.25">
      <c r="A1585" s="181">
        <f t="shared" si="840"/>
        <v>23.2</v>
      </c>
      <c r="B1585" s="182" t="str">
        <f t="shared" si="840"/>
        <v>Supply of Mandatory spares on lump-sum basis.</v>
      </c>
      <c r="C1585" s="188" t="str">
        <f t="shared" si="840"/>
        <v>MERC/CAPEX/MSPGCL/2023-24/0177</v>
      </c>
      <c r="D1585" s="189">
        <f t="shared" si="840"/>
        <v>45362</v>
      </c>
      <c r="E1585" s="38">
        <f t="shared" si="840"/>
        <v>0.8</v>
      </c>
      <c r="F1585" s="104">
        <f t="shared" si="834"/>
        <v>0</v>
      </c>
      <c r="G1585" s="104">
        <f t="shared" si="835"/>
        <v>0</v>
      </c>
      <c r="H1585" s="104">
        <f t="shared" si="836"/>
        <v>0</v>
      </c>
      <c r="I1585" s="38">
        <f>'F4.2'!X154</f>
        <v>0.94399999999999995</v>
      </c>
      <c r="J1585" s="38">
        <f>'F4.2'!AW154</f>
        <v>0.94399999999999995</v>
      </c>
      <c r="K1585" s="104"/>
      <c r="L1585" s="104"/>
      <c r="M1585" s="104">
        <f t="shared" si="837"/>
        <v>0.94399999999999995</v>
      </c>
      <c r="N1585" s="197">
        <f t="shared" si="838"/>
        <v>0</v>
      </c>
    </row>
    <row r="1586" spans="1:14" ht="30" outlineLevel="1" x14ac:dyDescent="0.25">
      <c r="A1586" s="181">
        <f t="shared" si="840"/>
        <v>23.3</v>
      </c>
      <c r="B1586" s="182" t="str">
        <f t="shared" si="840"/>
        <v>Supply of Tools and Tackles on lump-sum basis.</v>
      </c>
      <c r="C1586" s="188" t="str">
        <f t="shared" si="840"/>
        <v>MERC/CAPEX/MSPGCL/2023-24/0177</v>
      </c>
      <c r="D1586" s="189">
        <f t="shared" si="840"/>
        <v>45362</v>
      </c>
      <c r="E1586" s="38">
        <f t="shared" si="840"/>
        <v>0.15</v>
      </c>
      <c r="F1586" s="104">
        <f t="shared" si="834"/>
        <v>0</v>
      </c>
      <c r="G1586" s="104">
        <f t="shared" si="835"/>
        <v>0</v>
      </c>
      <c r="H1586" s="104">
        <f t="shared" si="836"/>
        <v>0</v>
      </c>
      <c r="I1586" s="38">
        <f>'F4.2'!X155</f>
        <v>0.17699999999999999</v>
      </c>
      <c r="J1586" s="38">
        <f>'F4.2'!AW155</f>
        <v>0.17699999999999999</v>
      </c>
      <c r="K1586" s="104"/>
      <c r="L1586" s="104"/>
      <c r="M1586" s="104">
        <f t="shared" si="837"/>
        <v>0.17699999999999999</v>
      </c>
      <c r="N1586" s="197">
        <f t="shared" si="838"/>
        <v>0</v>
      </c>
    </row>
    <row r="1587" spans="1:14" ht="31.5" outlineLevel="1" x14ac:dyDescent="0.25">
      <c r="A1587" s="181">
        <f t="shared" si="840"/>
        <v>23.4</v>
      </c>
      <c r="B1587" s="182" t="str">
        <f t="shared" si="840"/>
        <v>Complete Civil Work with 10 KLD ETP/ STP on lump-sum basis.</v>
      </c>
      <c r="C1587" s="188" t="str">
        <f t="shared" si="840"/>
        <v>MERC/CAPEX/MSPGCL/2023-24/0177</v>
      </c>
      <c r="D1587" s="189">
        <f t="shared" si="840"/>
        <v>45362</v>
      </c>
      <c r="E1587" s="38">
        <f t="shared" si="840"/>
        <v>3.6</v>
      </c>
      <c r="F1587" s="104">
        <f t="shared" si="834"/>
        <v>4.25</v>
      </c>
      <c r="G1587" s="104">
        <f t="shared" si="835"/>
        <v>4.25</v>
      </c>
      <c r="H1587" s="104">
        <f t="shared" si="836"/>
        <v>0</v>
      </c>
      <c r="I1587" s="38">
        <f>'F4.2'!X156</f>
        <v>0</v>
      </c>
      <c r="J1587" s="38">
        <f>'F4.2'!AW156</f>
        <v>0</v>
      </c>
      <c r="K1587" s="104"/>
      <c r="L1587" s="104"/>
      <c r="M1587" s="104">
        <f t="shared" si="837"/>
        <v>0</v>
      </c>
      <c r="N1587" s="197">
        <f t="shared" si="838"/>
        <v>0</v>
      </c>
    </row>
    <row r="1588" spans="1:14" ht="31.5" outlineLevel="1" x14ac:dyDescent="0.25">
      <c r="A1588" s="181">
        <f t="shared" si="840"/>
        <v>23.5</v>
      </c>
      <c r="B1588" s="182" t="str">
        <f t="shared" si="840"/>
        <v>Services - Charges of Inland transport of plant and equipment on lump-sum basis.</v>
      </c>
      <c r="C1588" s="188" t="str">
        <f t="shared" si="840"/>
        <v>MERC/CAPEX/MSPGCL/2023-24/0177</v>
      </c>
      <c r="D1588" s="189">
        <f t="shared" si="840"/>
        <v>45362</v>
      </c>
      <c r="E1588" s="38">
        <f t="shared" si="840"/>
        <v>0.2</v>
      </c>
      <c r="F1588" s="104">
        <f t="shared" si="834"/>
        <v>0</v>
      </c>
      <c r="G1588" s="104">
        <f t="shared" si="835"/>
        <v>0</v>
      </c>
      <c r="H1588" s="104">
        <f t="shared" si="836"/>
        <v>0</v>
      </c>
      <c r="I1588" s="38">
        <f>'F4.2'!X157</f>
        <v>0.23599999999999999</v>
      </c>
      <c r="J1588" s="38">
        <f>'F4.2'!AW157</f>
        <v>0.23599999999999999</v>
      </c>
      <c r="K1588" s="104"/>
      <c r="L1588" s="104"/>
      <c r="M1588" s="104">
        <f t="shared" si="837"/>
        <v>0.23599999999999999</v>
      </c>
      <c r="N1588" s="197">
        <f t="shared" si="838"/>
        <v>0</v>
      </c>
    </row>
    <row r="1589" spans="1:14" ht="31.5" outlineLevel="1" x14ac:dyDescent="0.25">
      <c r="A1589" s="181">
        <f t="shared" ref="A1589:E1598" si="841">A1112</f>
        <v>23.6</v>
      </c>
      <c r="B1589" s="182" t="str">
        <f t="shared" si="841"/>
        <v>Charges for Testing, Commissioning and PG Test of plant and equipment.</v>
      </c>
      <c r="C1589" s="188" t="str">
        <f t="shared" si="841"/>
        <v>MERC/CAPEX/MSPGCL/2023-24/0177</v>
      </c>
      <c r="D1589" s="189">
        <f t="shared" si="841"/>
        <v>45362</v>
      </c>
      <c r="E1589" s="38">
        <f t="shared" si="841"/>
        <v>0.05</v>
      </c>
      <c r="F1589" s="104">
        <f t="shared" si="834"/>
        <v>0</v>
      </c>
      <c r="G1589" s="104">
        <f t="shared" si="835"/>
        <v>0</v>
      </c>
      <c r="H1589" s="104">
        <f t="shared" si="836"/>
        <v>0</v>
      </c>
      <c r="I1589" s="38">
        <f>'F4.2'!X158</f>
        <v>5.8999999999999997E-2</v>
      </c>
      <c r="J1589" s="38">
        <f>'F4.2'!AW158</f>
        <v>5.8999999999999997E-2</v>
      </c>
      <c r="K1589" s="104"/>
      <c r="L1589" s="104"/>
      <c r="M1589" s="104">
        <f t="shared" si="837"/>
        <v>5.8999999999999997E-2</v>
      </c>
      <c r="N1589" s="197">
        <f t="shared" si="838"/>
        <v>0</v>
      </c>
    </row>
    <row r="1590" spans="1:14" ht="30" outlineLevel="1" x14ac:dyDescent="0.25">
      <c r="A1590" s="98">
        <f t="shared" si="841"/>
        <v>0</v>
      </c>
      <c r="B1590" s="182" t="str">
        <f t="shared" si="841"/>
        <v>IDC</v>
      </c>
      <c r="C1590" s="188" t="str">
        <f t="shared" si="841"/>
        <v>MERC/CAPEX/MSPGCL/2023-24/0177</v>
      </c>
      <c r="D1590" s="189">
        <f t="shared" si="841"/>
        <v>45362</v>
      </c>
      <c r="E1590" s="38">
        <f t="shared" si="841"/>
        <v>0.82</v>
      </c>
      <c r="F1590" s="104">
        <f t="shared" si="834"/>
        <v>0</v>
      </c>
      <c r="G1590" s="104">
        <f t="shared" si="835"/>
        <v>0</v>
      </c>
      <c r="H1590" s="104">
        <f t="shared" si="836"/>
        <v>0</v>
      </c>
      <c r="I1590" s="38">
        <f>'F4.2'!X159</f>
        <v>0</v>
      </c>
      <c r="J1590" s="38">
        <f>'F4.2'!AW159</f>
        <v>0</v>
      </c>
      <c r="K1590" s="104"/>
      <c r="L1590" s="104"/>
      <c r="M1590" s="104">
        <f t="shared" si="837"/>
        <v>0</v>
      </c>
      <c r="N1590" s="197">
        <f t="shared" si="838"/>
        <v>0</v>
      </c>
    </row>
    <row r="1591" spans="1:14" ht="31.5" outlineLevel="1" x14ac:dyDescent="0.25">
      <c r="A1591" s="174">
        <f t="shared" si="841"/>
        <v>24</v>
      </c>
      <c r="B1591" s="175" t="str">
        <f t="shared" si="841"/>
        <v>Improvement in Regenerative Air Preheater Performance &amp; Complete Replacement of NDCT fills at Unit # 10, Koradi TPS</v>
      </c>
      <c r="C1591" s="188" t="str">
        <f t="shared" si="841"/>
        <v>MERC/CAPEX/MSPGCL/2023-24/0249</v>
      </c>
      <c r="D1591" s="189">
        <f t="shared" si="841"/>
        <v>45400</v>
      </c>
      <c r="E1591" s="38">
        <f t="shared" si="841"/>
        <v>25.45</v>
      </c>
      <c r="F1591" s="104">
        <f t="shared" si="834"/>
        <v>0</v>
      </c>
      <c r="G1591" s="104">
        <f t="shared" si="835"/>
        <v>0</v>
      </c>
      <c r="H1591" s="104">
        <f t="shared" si="836"/>
        <v>0</v>
      </c>
      <c r="I1591" s="38">
        <f>'F4.2'!X160</f>
        <v>0</v>
      </c>
      <c r="J1591" s="38">
        <f>'F4.2'!AW160</f>
        <v>0</v>
      </c>
      <c r="K1591" s="104"/>
      <c r="L1591" s="104"/>
      <c r="M1591" s="104">
        <f t="shared" si="837"/>
        <v>0</v>
      </c>
      <c r="N1591" s="197">
        <f t="shared" si="838"/>
        <v>0</v>
      </c>
    </row>
    <row r="1592" spans="1:14" ht="31.5" outlineLevel="1" x14ac:dyDescent="0.25">
      <c r="A1592" s="98">
        <f t="shared" si="841"/>
        <v>24.1</v>
      </c>
      <c r="B1592" s="182" t="str">
        <f t="shared" si="841"/>
        <v>Procurement of heating elements for RAPH installed in Unit 10 (660MW) at KTPS Koradi through OEM</v>
      </c>
      <c r="C1592" s="188" t="str">
        <f t="shared" si="841"/>
        <v>MERC/CAPEX/MSPGCL/2023-24/0249</v>
      </c>
      <c r="D1592" s="189">
        <f t="shared" si="841"/>
        <v>45400</v>
      </c>
      <c r="E1592" s="38">
        <f t="shared" si="841"/>
        <v>12.23</v>
      </c>
      <c r="F1592" s="104">
        <f t="shared" si="834"/>
        <v>14.521007312</v>
      </c>
      <c r="G1592" s="104">
        <f t="shared" si="835"/>
        <v>14.521007312</v>
      </c>
      <c r="H1592" s="104">
        <f t="shared" si="836"/>
        <v>0</v>
      </c>
      <c r="I1592" s="38">
        <f>'F4.2'!X161</f>
        <v>0</v>
      </c>
      <c r="J1592" s="38">
        <f>'F4.2'!AW161</f>
        <v>0</v>
      </c>
      <c r="K1592" s="104"/>
      <c r="L1592" s="104"/>
      <c r="M1592" s="104">
        <f t="shared" si="837"/>
        <v>0</v>
      </c>
      <c r="N1592" s="197">
        <f t="shared" si="838"/>
        <v>0</v>
      </c>
    </row>
    <row r="1593" spans="1:14" ht="30" outlineLevel="1" x14ac:dyDescent="0.25">
      <c r="A1593" s="98">
        <f t="shared" si="841"/>
        <v>24.2</v>
      </c>
      <c r="B1593" s="182" t="str">
        <f t="shared" si="841"/>
        <v>Complete Supply &amp; Replacement of NDCT fills of U#10.</v>
      </c>
      <c r="C1593" s="188" t="str">
        <f t="shared" si="841"/>
        <v>MERC/CAPEX/MSPGCL/2023-24/0249</v>
      </c>
      <c r="D1593" s="189">
        <f t="shared" si="841"/>
        <v>45400</v>
      </c>
      <c r="E1593" s="38">
        <f t="shared" si="841"/>
        <v>13</v>
      </c>
      <c r="F1593" s="104">
        <f t="shared" si="834"/>
        <v>13</v>
      </c>
      <c r="G1593" s="104">
        <f t="shared" si="835"/>
        <v>13</v>
      </c>
      <c r="H1593" s="104">
        <f t="shared" si="836"/>
        <v>0</v>
      </c>
      <c r="I1593" s="38">
        <f>'F4.2'!X162</f>
        <v>0</v>
      </c>
      <c r="J1593" s="38">
        <f>'F4.2'!AW162</f>
        <v>0</v>
      </c>
      <c r="K1593" s="104"/>
      <c r="L1593" s="104"/>
      <c r="M1593" s="104">
        <f t="shared" si="837"/>
        <v>0</v>
      </c>
      <c r="N1593" s="197">
        <f t="shared" si="838"/>
        <v>0</v>
      </c>
    </row>
    <row r="1594" spans="1:14" ht="30" outlineLevel="1" x14ac:dyDescent="0.25">
      <c r="A1594" s="98">
        <f t="shared" si="841"/>
        <v>0</v>
      </c>
      <c r="B1594" s="182" t="str">
        <f t="shared" si="841"/>
        <v>IDC</v>
      </c>
      <c r="C1594" s="188" t="str">
        <f t="shared" si="841"/>
        <v>MERC/CAPEX/MSPGCL/2023-24/0249</v>
      </c>
      <c r="D1594" s="189">
        <f t="shared" si="841"/>
        <v>45400</v>
      </c>
      <c r="E1594" s="38">
        <f t="shared" si="841"/>
        <v>0.22</v>
      </c>
      <c r="F1594" s="104">
        <f t="shared" si="834"/>
        <v>0</v>
      </c>
      <c r="G1594" s="104">
        <f t="shared" si="835"/>
        <v>0</v>
      </c>
      <c r="H1594" s="104">
        <f t="shared" si="836"/>
        <v>0</v>
      </c>
      <c r="I1594" s="38">
        <f>'F4.2'!X163</f>
        <v>0</v>
      </c>
      <c r="J1594" s="38">
        <f>'F4.2'!AW163</f>
        <v>0</v>
      </c>
      <c r="K1594" s="104"/>
      <c r="L1594" s="104"/>
      <c r="M1594" s="104">
        <f t="shared" si="837"/>
        <v>0</v>
      </c>
      <c r="N1594" s="197">
        <f t="shared" si="838"/>
        <v>0</v>
      </c>
    </row>
    <row r="1595" spans="1:14" ht="31.5" outlineLevel="1" x14ac:dyDescent="0.25">
      <c r="A1595" s="207" t="str">
        <f t="shared" si="841"/>
        <v>HO
DPR 14</v>
      </c>
      <c r="B1595" s="208" t="str">
        <f t="shared" si="841"/>
        <v>Centralized Monitoring Solution</v>
      </c>
      <c r="C1595" s="188" t="str">
        <f t="shared" si="841"/>
        <v>MERC/CAPEX/MSPGCL/2023-24/0576</v>
      </c>
      <c r="D1595" s="189">
        <f t="shared" si="841"/>
        <v>45232</v>
      </c>
      <c r="E1595" s="38">
        <f t="shared" si="841"/>
        <v>69.308999999999997</v>
      </c>
      <c r="F1595" s="104">
        <f t="shared" si="834"/>
        <v>0</v>
      </c>
      <c r="G1595" s="104">
        <f t="shared" si="835"/>
        <v>0</v>
      </c>
      <c r="H1595" s="104">
        <f t="shared" si="836"/>
        <v>0</v>
      </c>
      <c r="I1595" s="38">
        <f>'F4.2'!X164</f>
        <v>0</v>
      </c>
      <c r="J1595" s="38">
        <f>'F4.2'!AW164</f>
        <v>0</v>
      </c>
      <c r="K1595" s="104"/>
      <c r="L1595" s="104"/>
      <c r="M1595" s="104">
        <f t="shared" si="837"/>
        <v>0</v>
      </c>
      <c r="N1595" s="197">
        <f t="shared" si="838"/>
        <v>0</v>
      </c>
    </row>
    <row r="1596" spans="1:14" ht="47.25" outlineLevel="1" x14ac:dyDescent="0.25">
      <c r="A1596" s="98" t="str">
        <f t="shared" si="841"/>
        <v>HO DPR 14.1</v>
      </c>
      <c r="B1596" s="209" t="str">
        <f t="shared" si="841"/>
        <v>Centralized Monitoring Solution</v>
      </c>
      <c r="C1596" s="188" t="str">
        <f t="shared" si="841"/>
        <v>MERC/CAPEX/MSPGCL/2023-24/0576</v>
      </c>
      <c r="D1596" s="189">
        <f t="shared" si="841"/>
        <v>45232</v>
      </c>
      <c r="E1596" s="38">
        <f t="shared" si="841"/>
        <v>66.009</v>
      </c>
      <c r="F1596" s="104">
        <f t="shared" si="834"/>
        <v>0</v>
      </c>
      <c r="G1596" s="104">
        <f t="shared" si="835"/>
        <v>0</v>
      </c>
      <c r="H1596" s="104">
        <f t="shared" si="836"/>
        <v>0</v>
      </c>
      <c r="I1596" s="38">
        <f>'F4.2'!X165</f>
        <v>10.9939524</v>
      </c>
      <c r="J1596" s="38">
        <f>'F4.2'!AW165</f>
        <v>10.9939524</v>
      </c>
      <c r="K1596" s="104"/>
      <c r="L1596" s="104"/>
      <c r="M1596" s="104">
        <f t="shared" si="837"/>
        <v>10.9939524</v>
      </c>
      <c r="N1596" s="197">
        <f t="shared" si="838"/>
        <v>0</v>
      </c>
    </row>
    <row r="1597" spans="1:14" ht="30" outlineLevel="1" x14ac:dyDescent="0.25">
      <c r="A1597" s="183">
        <f t="shared" si="841"/>
        <v>0</v>
      </c>
      <c r="B1597" s="209" t="str">
        <f t="shared" si="841"/>
        <v>IDC</v>
      </c>
      <c r="C1597" s="188" t="str">
        <f t="shared" si="841"/>
        <v>MERC/CAPEX/MSPGCL/2023-24/0576</v>
      </c>
      <c r="D1597" s="189">
        <f t="shared" si="841"/>
        <v>45232</v>
      </c>
      <c r="E1597" s="38">
        <f t="shared" si="841"/>
        <v>3.3</v>
      </c>
      <c r="F1597" s="104">
        <f t="shared" si="834"/>
        <v>0</v>
      </c>
      <c r="G1597" s="104">
        <f t="shared" si="835"/>
        <v>0</v>
      </c>
      <c r="H1597" s="104">
        <f t="shared" si="836"/>
        <v>0</v>
      </c>
      <c r="I1597" s="38">
        <f>'F4.2'!X166</f>
        <v>0</v>
      </c>
      <c r="J1597" s="38">
        <f>'F4.2'!AW166</f>
        <v>0</v>
      </c>
      <c r="K1597" s="104"/>
      <c r="L1597" s="104"/>
      <c r="M1597" s="104">
        <f t="shared" si="837"/>
        <v>0</v>
      </c>
      <c r="N1597" s="197">
        <f t="shared" si="838"/>
        <v>0</v>
      </c>
    </row>
    <row r="1598" spans="1:14" ht="78.75" outlineLevel="1" x14ac:dyDescent="0.25">
      <c r="A1598" s="207" t="str">
        <f t="shared" si="841"/>
        <v>HO
DPR 15</v>
      </c>
      <c r="B1598" s="208" t="str">
        <f t="shared" si="841"/>
        <v>HMI (Human Machine Interface) Upgradation of ‘SSPA-T3000’ DCS (Distribution Control System), Rockwell make PLC System installed at 3x660MW Unit No. 8, 9 &amp; 10 at Koradi TPS and HMI (Human Machine Interface) Upgradation of MaxDNA DCS System at Unit 8-9, CSTPS, Chandrapur</v>
      </c>
      <c r="C1598" s="188" t="str">
        <f t="shared" si="841"/>
        <v>MERC/CAPEX/2023-2024/MSPGCL/0515</v>
      </c>
      <c r="D1598" s="189">
        <f t="shared" si="841"/>
        <v>45208</v>
      </c>
      <c r="E1598" s="38">
        <f t="shared" si="841"/>
        <v>55.609999999999992</v>
      </c>
      <c r="F1598" s="104">
        <f t="shared" si="834"/>
        <v>0</v>
      </c>
      <c r="G1598" s="104">
        <f t="shared" si="835"/>
        <v>0</v>
      </c>
      <c r="H1598" s="104">
        <f t="shared" si="836"/>
        <v>0</v>
      </c>
      <c r="I1598" s="38">
        <f>'F4.2'!X167</f>
        <v>0</v>
      </c>
      <c r="J1598" s="38">
        <f>'F4.2'!AW167</f>
        <v>0</v>
      </c>
      <c r="K1598" s="104"/>
      <c r="L1598" s="104"/>
      <c r="M1598" s="104">
        <f t="shared" si="837"/>
        <v>0</v>
      </c>
      <c r="N1598" s="197">
        <f t="shared" si="838"/>
        <v>0</v>
      </c>
    </row>
    <row r="1599" spans="1:14" ht="47.25" outlineLevel="1" x14ac:dyDescent="0.25">
      <c r="A1599" s="98" t="str">
        <f t="shared" ref="A1599:E1604" si="842">A1122</f>
        <v>HO DPR 15.1</v>
      </c>
      <c r="B1599" s="209" t="str">
        <f t="shared" si="842"/>
        <v>Supply: HMI (Human machine Interface) up gradation of maxDNA DCS system at Unit – 8 &amp; 9, CSTPS, Chandrapur.</v>
      </c>
      <c r="C1599" s="188" t="str">
        <f t="shared" si="842"/>
        <v>MERC/CAPEX/2023-2024/MSPGCL/0515</v>
      </c>
      <c r="D1599" s="189">
        <f t="shared" si="842"/>
        <v>45208</v>
      </c>
      <c r="E1599" s="38">
        <f t="shared" si="842"/>
        <v>10.52</v>
      </c>
      <c r="F1599" s="104">
        <f t="shared" ref="F1599:F1604" si="843">F1122+I1122</f>
        <v>0</v>
      </c>
      <c r="G1599" s="104">
        <f t="shared" si="835"/>
        <v>0</v>
      </c>
      <c r="H1599" s="104">
        <f t="shared" si="836"/>
        <v>0</v>
      </c>
      <c r="I1599" s="38">
        <f>'F4.2'!X168</f>
        <v>0</v>
      </c>
      <c r="J1599" s="38">
        <f>'F4.2'!AW168</f>
        <v>0</v>
      </c>
      <c r="K1599" s="104"/>
      <c r="L1599" s="104"/>
      <c r="M1599" s="104">
        <f t="shared" si="837"/>
        <v>0</v>
      </c>
      <c r="N1599" s="197">
        <f t="shared" si="838"/>
        <v>0</v>
      </c>
    </row>
    <row r="1600" spans="1:14" ht="47.25" outlineLevel="1" x14ac:dyDescent="0.25">
      <c r="A1600" s="98" t="str">
        <f t="shared" si="842"/>
        <v>HO DPR 15.2</v>
      </c>
      <c r="B1600" s="209" t="str">
        <f t="shared" si="842"/>
        <v>Works: HMI (Human machine Interface) up gradation of maxDNA DCS system at Unit – 8 &amp; 9, CSTPS, Chandrapur.</v>
      </c>
      <c r="C1600" s="188" t="str">
        <f t="shared" si="842"/>
        <v>MERC/CAPEX/2023-2024/MSPGCL/0515</v>
      </c>
      <c r="D1600" s="189">
        <f t="shared" si="842"/>
        <v>45208</v>
      </c>
      <c r="E1600" s="38">
        <f t="shared" si="842"/>
        <v>0.41</v>
      </c>
      <c r="F1600" s="104">
        <f t="shared" si="843"/>
        <v>0</v>
      </c>
      <c r="G1600" s="104">
        <f t="shared" ref="G1600:G1604" si="844">G1123+M1123</f>
        <v>0</v>
      </c>
      <c r="H1600" s="104">
        <f t="shared" si="836"/>
        <v>0</v>
      </c>
      <c r="I1600" s="38">
        <f>'F4.2'!X169</f>
        <v>0</v>
      </c>
      <c r="J1600" s="38">
        <f>'F4.2'!AW169</f>
        <v>0</v>
      </c>
      <c r="K1600" s="104"/>
      <c r="L1600" s="104"/>
      <c r="M1600" s="104">
        <f t="shared" si="837"/>
        <v>0</v>
      </c>
      <c r="N1600" s="197">
        <f t="shared" si="838"/>
        <v>0</v>
      </c>
    </row>
    <row r="1601" spans="1:14" ht="63" outlineLevel="1" x14ac:dyDescent="0.25">
      <c r="A1601" s="98">
        <f t="shared" si="842"/>
        <v>15.3</v>
      </c>
      <c r="B1601" s="209" t="str">
        <f t="shared" si="842"/>
        <v>HMI (Human Machine Interface) Upgradation of ‘SPPA-T3000’ DCS (Distributed Control System) installed at 3x660MW Unit- 8, 9 &amp; 10 at Koradi TPS to match with the external aspects and process improvement</v>
      </c>
      <c r="C1601" s="188" t="str">
        <f t="shared" si="842"/>
        <v>MERC/CAPEX/2023-2024/MSPGCL/0515</v>
      </c>
      <c r="D1601" s="189">
        <f t="shared" si="842"/>
        <v>45208</v>
      </c>
      <c r="E1601" s="38">
        <f t="shared" si="842"/>
        <v>24.33</v>
      </c>
      <c r="F1601" s="104">
        <f t="shared" si="843"/>
        <v>0</v>
      </c>
      <c r="G1601" s="104">
        <f t="shared" si="844"/>
        <v>0</v>
      </c>
      <c r="H1601" s="104">
        <f t="shared" si="836"/>
        <v>0</v>
      </c>
      <c r="I1601" s="38">
        <f>'F4.2'!X170</f>
        <v>24.33</v>
      </c>
      <c r="J1601" s="38">
        <f>'F4.2'!AW170</f>
        <v>24.33</v>
      </c>
      <c r="K1601" s="104"/>
      <c r="L1601" s="104"/>
      <c r="M1601" s="104">
        <f t="shared" si="837"/>
        <v>24.33</v>
      </c>
      <c r="N1601" s="197">
        <f t="shared" si="838"/>
        <v>0</v>
      </c>
    </row>
    <row r="1602" spans="1:14" ht="63" outlineLevel="1" x14ac:dyDescent="0.25">
      <c r="A1602" s="98">
        <f t="shared" si="842"/>
        <v>15.4</v>
      </c>
      <c r="B1602" s="209" t="str">
        <f t="shared" si="842"/>
        <v xml:space="preserve">Upgradation of Rockwell Make PLC System installed at 3x660MW  ,Koradi TPS to match with the external aspects and process improvement.(C&amp;I)
</v>
      </c>
      <c r="C1602" s="188" t="str">
        <f t="shared" si="842"/>
        <v>MERC/CAPEX/2023-2024/MSPGCL/0515</v>
      </c>
      <c r="D1602" s="189">
        <f t="shared" si="842"/>
        <v>45208</v>
      </c>
      <c r="E1602" s="38">
        <f t="shared" si="842"/>
        <v>20.2</v>
      </c>
      <c r="F1602" s="104">
        <f t="shared" si="843"/>
        <v>20.2</v>
      </c>
      <c r="G1602" s="104">
        <f t="shared" si="844"/>
        <v>20.2</v>
      </c>
      <c r="H1602" s="104">
        <f t="shared" si="836"/>
        <v>0</v>
      </c>
      <c r="I1602" s="38">
        <f>'F4.2'!X171</f>
        <v>0</v>
      </c>
      <c r="J1602" s="38">
        <f>'F4.2'!AW171</f>
        <v>0</v>
      </c>
      <c r="K1602" s="104"/>
      <c r="L1602" s="104"/>
      <c r="M1602" s="104">
        <f t="shared" si="837"/>
        <v>0</v>
      </c>
      <c r="N1602" s="197">
        <f t="shared" si="838"/>
        <v>0</v>
      </c>
    </row>
    <row r="1603" spans="1:14" ht="30" outlineLevel="1" x14ac:dyDescent="0.25">
      <c r="A1603" s="212">
        <f t="shared" si="842"/>
        <v>0</v>
      </c>
      <c r="B1603" s="213" t="str">
        <f t="shared" si="842"/>
        <v>IDC</v>
      </c>
      <c r="C1603" s="188" t="str">
        <f t="shared" si="842"/>
        <v>MERC/CAPEX/2023-2024/MSPGCL/0515</v>
      </c>
      <c r="D1603" s="189">
        <f t="shared" si="842"/>
        <v>45208</v>
      </c>
      <c r="E1603" s="38">
        <f t="shared" si="842"/>
        <v>0.15</v>
      </c>
      <c r="F1603" s="104">
        <f t="shared" si="843"/>
        <v>0</v>
      </c>
      <c r="G1603" s="104">
        <f t="shared" si="844"/>
        <v>0</v>
      </c>
      <c r="H1603" s="104">
        <f t="shared" si="836"/>
        <v>0</v>
      </c>
      <c r="I1603" s="38">
        <f>'F4.2'!X172</f>
        <v>0</v>
      </c>
      <c r="J1603" s="38">
        <f>'F4.2'!AW172</f>
        <v>0</v>
      </c>
      <c r="K1603" s="104"/>
      <c r="L1603" s="104"/>
      <c r="M1603" s="104">
        <f t="shared" si="837"/>
        <v>0</v>
      </c>
      <c r="N1603" s="197">
        <f t="shared" si="838"/>
        <v>0</v>
      </c>
    </row>
    <row r="1604" spans="1:14" ht="63" outlineLevel="1" x14ac:dyDescent="0.25">
      <c r="A1604" s="98">
        <f t="shared" si="842"/>
        <v>0</v>
      </c>
      <c r="B1604" s="209" t="str">
        <f t="shared" si="842"/>
        <v>Work of provision of platform beside railway siding at backside of chord cabin for loading of fly ash in railway wagon for ash
utilization at 3x660 MW TPS, Koradi</v>
      </c>
      <c r="C1604" s="188">
        <f t="shared" si="842"/>
        <v>0</v>
      </c>
      <c r="D1604" s="189" t="str">
        <f t="shared" si="842"/>
        <v>-</v>
      </c>
      <c r="E1604" s="38">
        <f t="shared" si="842"/>
        <v>0</v>
      </c>
      <c r="F1604" s="104">
        <f t="shared" si="843"/>
        <v>3.8355539999999078E-3</v>
      </c>
      <c r="G1604" s="104">
        <f t="shared" si="844"/>
        <v>3.8355539999999078E-3</v>
      </c>
      <c r="H1604" s="104">
        <f t="shared" si="836"/>
        <v>0</v>
      </c>
      <c r="I1604" s="38">
        <f>'F4.2'!X173</f>
        <v>0</v>
      </c>
      <c r="J1604" s="38">
        <f>'F4.2'!AW173</f>
        <v>0</v>
      </c>
      <c r="K1604" s="104"/>
      <c r="L1604" s="104"/>
      <c r="M1604" s="104">
        <f t="shared" si="837"/>
        <v>0</v>
      </c>
      <c r="N1604" s="197">
        <f t="shared" si="838"/>
        <v>0</v>
      </c>
    </row>
    <row r="1605" spans="1:14" ht="63" outlineLevel="1" x14ac:dyDescent="0.25">
      <c r="A1605" s="134">
        <f t="shared" ref="A1605:E1605" si="845">A1128</f>
        <v>13</v>
      </c>
      <c r="B1605" s="134" t="str">
        <f t="shared" si="845"/>
        <v xml:space="preserve">Capital Exenditure schemes for in-principle clearance regarding "EPC contract for the wok of construction of quarters and development of KTPS colony at Koradi" under CAPEX scheme </v>
      </c>
      <c r="C1605" s="188" t="str">
        <f t="shared" si="845"/>
        <v>MERC/CAPEX/MSPGCL/2024-12/0569 DTD.13.09.2024</v>
      </c>
      <c r="D1605" s="189">
        <f t="shared" si="845"/>
        <v>45548</v>
      </c>
      <c r="E1605" s="38">
        <f t="shared" si="845"/>
        <v>210.48</v>
      </c>
      <c r="F1605" s="104">
        <f t="shared" ref="F1605:F1668" si="846">F1128+I1128</f>
        <v>50</v>
      </c>
      <c r="G1605" s="104">
        <f t="shared" ref="G1605:G1668" si="847">G1128+M1128</f>
        <v>50</v>
      </c>
      <c r="H1605" s="104">
        <f t="shared" si="836"/>
        <v>0</v>
      </c>
      <c r="I1605" s="38">
        <f>'F4.2'!X174</f>
        <v>150</v>
      </c>
      <c r="J1605" s="38">
        <f>'F4.2'!AW174</f>
        <v>150</v>
      </c>
      <c r="K1605" s="104"/>
      <c r="L1605" s="104"/>
      <c r="M1605" s="104">
        <f t="shared" si="837"/>
        <v>150</v>
      </c>
      <c r="N1605" s="197">
        <f t="shared" si="838"/>
        <v>0</v>
      </c>
    </row>
    <row r="1606" spans="1:14" ht="15.75" outlineLevel="1" x14ac:dyDescent="0.25">
      <c r="A1606" s="98">
        <f t="shared" ref="A1606:E1606" si="848">A1129</f>
        <v>0</v>
      </c>
      <c r="B1606" s="364" t="str">
        <f t="shared" si="848"/>
        <v>IDC</v>
      </c>
      <c r="C1606" s="188">
        <f t="shared" si="848"/>
        <v>0</v>
      </c>
      <c r="D1606" s="189" t="str">
        <f t="shared" si="848"/>
        <v>-</v>
      </c>
      <c r="E1606" s="38">
        <f t="shared" si="848"/>
        <v>0</v>
      </c>
      <c r="F1606" s="104">
        <f t="shared" si="846"/>
        <v>0</v>
      </c>
      <c r="G1606" s="104">
        <f t="shared" si="847"/>
        <v>0</v>
      </c>
      <c r="H1606" s="104">
        <f t="shared" si="836"/>
        <v>0</v>
      </c>
      <c r="I1606" s="38">
        <f>'F4.2'!X175</f>
        <v>0</v>
      </c>
      <c r="J1606" s="38">
        <f>'F4.2'!AW175</f>
        <v>0</v>
      </c>
      <c r="K1606" s="104"/>
      <c r="L1606" s="104"/>
      <c r="M1606" s="104">
        <f t="shared" si="837"/>
        <v>0</v>
      </c>
      <c r="N1606" s="197">
        <f t="shared" si="838"/>
        <v>0</v>
      </c>
    </row>
    <row r="1607" spans="1:14" ht="31.5" outlineLevel="1" x14ac:dyDescent="0.25">
      <c r="A1607" s="368">
        <f t="shared" ref="A1607:E1607" si="849">A1130</f>
        <v>3</v>
      </c>
      <c r="B1607" s="369" t="str">
        <f t="shared" si="849"/>
        <v xml:space="preserve">Procurement of spares for L&amp;T-MHI make Turbine for COH work of Turbine at KTPS, 3x660MW units Koradi  </v>
      </c>
      <c r="C1607" s="188" t="str">
        <f t="shared" si="849"/>
        <v>MERC/CAPEX/MSPGCL/2023-24/0639</v>
      </c>
      <c r="D1607" s="189" t="str">
        <f t="shared" si="849"/>
        <v>-</v>
      </c>
      <c r="E1607" s="38">
        <f t="shared" si="849"/>
        <v>0</v>
      </c>
      <c r="F1607" s="104">
        <f t="shared" si="846"/>
        <v>0</v>
      </c>
      <c r="G1607" s="104">
        <f t="shared" si="847"/>
        <v>0</v>
      </c>
      <c r="H1607" s="104">
        <f t="shared" si="836"/>
        <v>0</v>
      </c>
      <c r="I1607" s="38">
        <f>'F4.2'!X176</f>
        <v>0</v>
      </c>
      <c r="J1607" s="38">
        <f>'F4.2'!AW176</f>
        <v>0</v>
      </c>
      <c r="K1607" s="104"/>
      <c r="L1607" s="104"/>
      <c r="M1607" s="104">
        <f t="shared" si="837"/>
        <v>0</v>
      </c>
      <c r="N1607" s="197">
        <f t="shared" si="838"/>
        <v>0</v>
      </c>
    </row>
    <row r="1608" spans="1:14" ht="31.5" outlineLevel="1" x14ac:dyDescent="0.25">
      <c r="A1608" s="380">
        <f t="shared" ref="A1608:E1608" si="850">A1131</f>
        <v>3.1</v>
      </c>
      <c r="B1608" s="381" t="str">
        <f t="shared" si="850"/>
        <v>Procurement of spares for L&amp;T-MHI make Turbine for COH work of Turbine at KTPS, 3x660MW units Koradi</v>
      </c>
      <c r="C1608" s="188" t="str">
        <f t="shared" si="850"/>
        <v>MERC/CAPEX/MSPGCL/2023-24/0639</v>
      </c>
      <c r="D1608" s="189" t="str">
        <f t="shared" si="850"/>
        <v>-</v>
      </c>
      <c r="E1608" s="38">
        <f t="shared" si="850"/>
        <v>0</v>
      </c>
      <c r="F1608" s="104">
        <f t="shared" si="846"/>
        <v>31.635799999999996</v>
      </c>
      <c r="G1608" s="104">
        <f t="shared" si="847"/>
        <v>31.635799999999996</v>
      </c>
      <c r="H1608" s="104">
        <f t="shared" si="836"/>
        <v>0</v>
      </c>
      <c r="I1608" s="38">
        <f>'F4.2'!X177</f>
        <v>0</v>
      </c>
      <c r="J1608" s="38">
        <f>'F4.2'!AW177</f>
        <v>0</v>
      </c>
      <c r="K1608" s="104"/>
      <c r="L1608" s="104"/>
      <c r="M1608" s="104">
        <f t="shared" si="837"/>
        <v>0</v>
      </c>
      <c r="N1608" s="197">
        <f t="shared" si="838"/>
        <v>0</v>
      </c>
    </row>
    <row r="1609" spans="1:14" ht="31.5" outlineLevel="1" x14ac:dyDescent="0.25">
      <c r="A1609" s="380">
        <f t="shared" ref="A1609:E1609" si="851">A1132</f>
        <v>3.2</v>
      </c>
      <c r="B1609" s="381" t="str">
        <f t="shared" si="851"/>
        <v>Procurement of HP Nozzle assembly for L&amp;T-MHI Make Turbine installed at 3x660MW Units Koradi</v>
      </c>
      <c r="C1609" s="188" t="str">
        <f t="shared" si="851"/>
        <v>MERC/CAPEX/MSPGCL/2023-24/0639</v>
      </c>
      <c r="D1609" s="189" t="str">
        <f t="shared" si="851"/>
        <v>-</v>
      </c>
      <c r="E1609" s="38">
        <f t="shared" si="851"/>
        <v>0</v>
      </c>
      <c r="F1609" s="104">
        <f t="shared" si="846"/>
        <v>4.1889999999999992</v>
      </c>
      <c r="G1609" s="104">
        <f t="shared" si="847"/>
        <v>4.1889999999999992</v>
      </c>
      <c r="H1609" s="104">
        <f t="shared" si="836"/>
        <v>0</v>
      </c>
      <c r="I1609" s="38">
        <f>'F4.2'!X178</f>
        <v>0</v>
      </c>
      <c r="J1609" s="38">
        <f>'F4.2'!AW178</f>
        <v>0</v>
      </c>
      <c r="K1609" s="104"/>
      <c r="L1609" s="104"/>
      <c r="M1609" s="104">
        <f t="shared" si="837"/>
        <v>0</v>
      </c>
      <c r="N1609" s="197">
        <f t="shared" si="838"/>
        <v>0</v>
      </c>
    </row>
    <row r="1610" spans="1:14" ht="15.75" outlineLevel="1" x14ac:dyDescent="0.25">
      <c r="A1610" s="98">
        <f t="shared" ref="A1610:E1610" si="852">A1133</f>
        <v>0</v>
      </c>
      <c r="B1610" s="175">
        <f t="shared" si="852"/>
        <v>0</v>
      </c>
      <c r="C1610" s="188">
        <f t="shared" si="852"/>
        <v>0</v>
      </c>
      <c r="D1610" s="189" t="str">
        <f t="shared" si="852"/>
        <v>-</v>
      </c>
      <c r="E1610" s="38">
        <f t="shared" si="852"/>
        <v>0</v>
      </c>
      <c r="F1610" s="104">
        <f t="shared" si="846"/>
        <v>0</v>
      </c>
      <c r="G1610" s="104">
        <f t="shared" si="847"/>
        <v>0</v>
      </c>
      <c r="H1610" s="104">
        <f t="shared" si="836"/>
        <v>0</v>
      </c>
      <c r="I1610" s="38">
        <f>'F4.2'!X179</f>
        <v>0</v>
      </c>
      <c r="J1610" s="38">
        <f>'F4.2'!AW179</f>
        <v>0</v>
      </c>
      <c r="K1610" s="104"/>
      <c r="L1610" s="104"/>
      <c r="M1610" s="104">
        <f t="shared" si="837"/>
        <v>0</v>
      </c>
      <c r="N1610" s="197">
        <f t="shared" si="838"/>
        <v>0</v>
      </c>
    </row>
    <row r="1611" spans="1:14" ht="21" outlineLevel="1" x14ac:dyDescent="0.25">
      <c r="A1611" s="344">
        <f t="shared" ref="A1611:E1611" si="853">A1134</f>
        <v>0</v>
      </c>
      <c r="B1611" s="118" t="str">
        <f t="shared" si="853"/>
        <v>C) DPRs Yet to be submitted to MERC</v>
      </c>
      <c r="C1611" s="188">
        <f t="shared" si="853"/>
        <v>0</v>
      </c>
      <c r="D1611" s="189" t="str">
        <f t="shared" si="853"/>
        <v>-</v>
      </c>
      <c r="E1611" s="38">
        <f t="shared" si="853"/>
        <v>0</v>
      </c>
      <c r="F1611" s="104">
        <f t="shared" si="846"/>
        <v>0</v>
      </c>
      <c r="G1611" s="104">
        <f t="shared" si="847"/>
        <v>0</v>
      </c>
      <c r="H1611" s="104">
        <f t="shared" si="836"/>
        <v>0</v>
      </c>
      <c r="I1611" s="38">
        <f>'F4.2'!X180</f>
        <v>0</v>
      </c>
      <c r="J1611" s="38">
        <f>'F4.2'!AW180</f>
        <v>0</v>
      </c>
      <c r="K1611" s="104"/>
      <c r="L1611" s="104"/>
      <c r="M1611" s="104">
        <f t="shared" si="837"/>
        <v>0</v>
      </c>
      <c r="N1611" s="197">
        <f t="shared" si="838"/>
        <v>0</v>
      </c>
    </row>
    <row r="1612" spans="1:14" ht="63" outlineLevel="1" x14ac:dyDescent="0.25">
      <c r="A1612" s="369">
        <f t="shared" ref="A1612:E1612" si="854">A1135</f>
        <v>2</v>
      </c>
      <c r="B1612" s="369" t="str">
        <f t="shared" si="854"/>
        <v>Control &amp; instrumentation related Various  Upgradation schemes viz.Emission Monitoring &amp; Water Quality Analysers ,Vibration Monitoring Schemes,Water Flow Monitoring etc. at 3X660MW, KTPS, Koradi</v>
      </c>
      <c r="C1612" s="188">
        <f t="shared" si="854"/>
        <v>0</v>
      </c>
      <c r="D1612" s="189" t="str">
        <f t="shared" si="854"/>
        <v>-</v>
      </c>
      <c r="E1612" s="38">
        <f t="shared" si="854"/>
        <v>0</v>
      </c>
      <c r="F1612" s="104">
        <f t="shared" si="846"/>
        <v>0</v>
      </c>
      <c r="G1612" s="104">
        <f t="shared" si="847"/>
        <v>0</v>
      </c>
      <c r="H1612" s="104">
        <f t="shared" si="836"/>
        <v>0</v>
      </c>
      <c r="I1612" s="38">
        <f>'F4.2'!X181</f>
        <v>0</v>
      </c>
      <c r="J1612" s="38">
        <f>'F4.2'!AW181</f>
        <v>0</v>
      </c>
      <c r="K1612" s="104"/>
      <c r="L1612" s="104"/>
      <c r="M1612" s="104">
        <f t="shared" si="837"/>
        <v>0</v>
      </c>
      <c r="N1612" s="197">
        <f t="shared" si="838"/>
        <v>0</v>
      </c>
    </row>
    <row r="1613" spans="1:14" ht="15.75" outlineLevel="1" x14ac:dyDescent="0.25">
      <c r="A1613" s="89">
        <f t="shared" ref="A1613:E1613" si="855">A1136</f>
        <v>2.1</v>
      </c>
      <c r="B1613" s="389" t="str">
        <f t="shared" si="855"/>
        <v xml:space="preserve">Upgradation of Emission Monitoring Analysers </v>
      </c>
      <c r="C1613" s="188">
        <f t="shared" si="855"/>
        <v>0</v>
      </c>
      <c r="D1613" s="189" t="str">
        <f t="shared" si="855"/>
        <v>-</v>
      </c>
      <c r="E1613" s="38">
        <f t="shared" si="855"/>
        <v>0</v>
      </c>
      <c r="F1613" s="104">
        <f t="shared" si="846"/>
        <v>0</v>
      </c>
      <c r="G1613" s="104">
        <f t="shared" si="847"/>
        <v>0</v>
      </c>
      <c r="H1613" s="104">
        <f t="shared" si="836"/>
        <v>0</v>
      </c>
      <c r="I1613" s="38">
        <f>'F4.2'!X182</f>
        <v>9.58</v>
      </c>
      <c r="J1613" s="38">
        <f>'F4.2'!AW182</f>
        <v>9.58</v>
      </c>
      <c r="K1613" s="104"/>
      <c r="L1613" s="104"/>
      <c r="M1613" s="104">
        <f t="shared" si="837"/>
        <v>9.58</v>
      </c>
      <c r="N1613" s="197">
        <f t="shared" si="838"/>
        <v>0</v>
      </c>
    </row>
    <row r="1614" spans="1:14" ht="15.75" outlineLevel="1" x14ac:dyDescent="0.25">
      <c r="A1614" s="89">
        <f t="shared" ref="A1614:E1614" si="856">A1137</f>
        <v>2.2000000000000002</v>
      </c>
      <c r="B1614" s="389" t="str">
        <f t="shared" si="856"/>
        <v xml:space="preserve">Upgradation of Water Quality Analysers </v>
      </c>
      <c r="C1614" s="188">
        <f t="shared" si="856"/>
        <v>0</v>
      </c>
      <c r="D1614" s="189" t="str">
        <f t="shared" si="856"/>
        <v>-</v>
      </c>
      <c r="E1614" s="38">
        <f t="shared" si="856"/>
        <v>0</v>
      </c>
      <c r="F1614" s="104">
        <f t="shared" si="846"/>
        <v>0</v>
      </c>
      <c r="G1614" s="104">
        <f t="shared" si="847"/>
        <v>0</v>
      </c>
      <c r="H1614" s="104">
        <f t="shared" si="836"/>
        <v>0</v>
      </c>
      <c r="I1614" s="38">
        <f>'F4.2'!X183</f>
        <v>5.33</v>
      </c>
      <c r="J1614" s="38">
        <f>'F4.2'!AW183</f>
        <v>5.33</v>
      </c>
      <c r="K1614" s="104"/>
      <c r="L1614" s="104"/>
      <c r="M1614" s="104">
        <f t="shared" si="837"/>
        <v>5.33</v>
      </c>
      <c r="N1614" s="197">
        <f t="shared" si="838"/>
        <v>0</v>
      </c>
    </row>
    <row r="1615" spans="1:14" ht="31.5" outlineLevel="1" x14ac:dyDescent="0.25">
      <c r="A1615" s="89">
        <f t="shared" ref="A1615:E1615" si="857">A1138</f>
        <v>2.2999999999999998</v>
      </c>
      <c r="B1615" s="389" t="str">
        <f t="shared" si="857"/>
        <v xml:space="preserve">Revamping &amp; Supply Of Upgraded VM7B Version of Vibration Monitoring Rack </v>
      </c>
      <c r="C1615" s="188">
        <f t="shared" si="857"/>
        <v>0</v>
      </c>
      <c r="D1615" s="189" t="str">
        <f t="shared" si="857"/>
        <v>-</v>
      </c>
      <c r="E1615" s="38">
        <f t="shared" si="857"/>
        <v>0</v>
      </c>
      <c r="F1615" s="104">
        <f t="shared" si="846"/>
        <v>0</v>
      </c>
      <c r="G1615" s="104">
        <f t="shared" si="847"/>
        <v>0</v>
      </c>
      <c r="H1615" s="104">
        <f t="shared" si="836"/>
        <v>0</v>
      </c>
      <c r="I1615" s="38">
        <f>'F4.2'!X184</f>
        <v>4.84</v>
      </c>
      <c r="J1615" s="38">
        <f>'F4.2'!AW184</f>
        <v>4.84</v>
      </c>
      <c r="K1615" s="104"/>
      <c r="L1615" s="104"/>
      <c r="M1615" s="104">
        <f t="shared" si="837"/>
        <v>4.84</v>
      </c>
      <c r="N1615" s="197">
        <f t="shared" si="838"/>
        <v>0</v>
      </c>
    </row>
    <row r="1616" spans="1:14" ht="31.5" outlineLevel="1" x14ac:dyDescent="0.25">
      <c r="A1616" s="89">
        <f t="shared" ref="A1616:E1616" si="858">A1139</f>
        <v>2.4</v>
      </c>
      <c r="B1616" s="389" t="str">
        <f t="shared" si="858"/>
        <v>Implementation of ‘Flow Monitoring System’ at 3x660MW Balance of Plant (BOP) Unit- 8, 9 &amp; 10 at Koradi TPS</v>
      </c>
      <c r="C1616" s="188">
        <f t="shared" si="858"/>
        <v>0</v>
      </c>
      <c r="D1616" s="189" t="str">
        <f t="shared" si="858"/>
        <v>-</v>
      </c>
      <c r="E1616" s="38">
        <f t="shared" si="858"/>
        <v>0</v>
      </c>
      <c r="F1616" s="104">
        <f t="shared" si="846"/>
        <v>0</v>
      </c>
      <c r="G1616" s="104">
        <f t="shared" si="847"/>
        <v>0</v>
      </c>
      <c r="H1616" s="104">
        <f t="shared" si="836"/>
        <v>0</v>
      </c>
      <c r="I1616" s="38">
        <f>'F4.2'!X185</f>
        <v>6.87</v>
      </c>
      <c r="J1616" s="38">
        <f>'F4.2'!AW185</f>
        <v>6.87</v>
      </c>
      <c r="K1616" s="104"/>
      <c r="L1616" s="104"/>
      <c r="M1616" s="104">
        <f t="shared" si="837"/>
        <v>6.87</v>
      </c>
      <c r="N1616" s="197">
        <f t="shared" si="838"/>
        <v>0</v>
      </c>
    </row>
    <row r="1617" spans="1:14" ht="15.75" outlineLevel="1" x14ac:dyDescent="0.25">
      <c r="A1617" s="369">
        <f t="shared" ref="A1617:E1617" si="859">A1140</f>
        <v>3</v>
      </c>
      <c r="B1617" s="369" t="str">
        <f t="shared" si="859"/>
        <v xml:space="preserve">     CHP Improvement Scheme-I</v>
      </c>
      <c r="C1617" s="188">
        <f t="shared" si="859"/>
        <v>0</v>
      </c>
      <c r="D1617" s="189" t="str">
        <f t="shared" si="859"/>
        <v>-</v>
      </c>
      <c r="E1617" s="38">
        <f t="shared" si="859"/>
        <v>0</v>
      </c>
      <c r="F1617" s="104">
        <f t="shared" si="846"/>
        <v>0</v>
      </c>
      <c r="G1617" s="104">
        <f t="shared" si="847"/>
        <v>0</v>
      </c>
      <c r="H1617" s="104">
        <f t="shared" si="836"/>
        <v>0</v>
      </c>
      <c r="I1617" s="38">
        <f>'F4.2'!X186</f>
        <v>0</v>
      </c>
      <c r="J1617" s="38">
        <f>'F4.2'!AW186</f>
        <v>0</v>
      </c>
      <c r="K1617" s="104"/>
      <c r="L1617" s="104"/>
      <c r="M1617" s="104">
        <f t="shared" si="837"/>
        <v>0</v>
      </c>
      <c r="N1617" s="197">
        <f t="shared" si="838"/>
        <v>0</v>
      </c>
    </row>
    <row r="1618" spans="1:14" ht="31.5" outlineLevel="1" x14ac:dyDescent="0.25">
      <c r="A1618" s="89">
        <f t="shared" ref="A1618:E1618" si="860">A1141</f>
        <v>3.1</v>
      </c>
      <c r="B1618" s="389" t="str">
        <f t="shared" si="860"/>
        <v>Supply, Erection, Commissioning of set of Internals for Wagon Tipplers at CHP 3X660MW, KTPS, Koradi.</v>
      </c>
      <c r="C1618" s="188">
        <f t="shared" si="860"/>
        <v>0</v>
      </c>
      <c r="D1618" s="189" t="str">
        <f t="shared" si="860"/>
        <v>-</v>
      </c>
      <c r="E1618" s="38">
        <f t="shared" si="860"/>
        <v>0</v>
      </c>
      <c r="F1618" s="104">
        <f t="shared" si="846"/>
        <v>0</v>
      </c>
      <c r="G1618" s="104">
        <f t="shared" si="847"/>
        <v>0</v>
      </c>
      <c r="H1618" s="104">
        <f t="shared" si="836"/>
        <v>0</v>
      </c>
      <c r="I1618" s="38">
        <f>'F4.2'!X187</f>
        <v>10.96</v>
      </c>
      <c r="J1618" s="38">
        <f>'F4.2'!AW187</f>
        <v>10.96</v>
      </c>
      <c r="K1618" s="104"/>
      <c r="L1618" s="104"/>
      <c r="M1618" s="104">
        <f t="shared" si="837"/>
        <v>10.96</v>
      </c>
      <c r="N1618" s="197">
        <f t="shared" si="838"/>
        <v>0</v>
      </c>
    </row>
    <row r="1619" spans="1:14" ht="31.5" outlineLevel="1" x14ac:dyDescent="0.25">
      <c r="A1619" s="89">
        <f t="shared" ref="A1619:E1619" si="861">A1142</f>
        <v>3.2</v>
      </c>
      <c r="B1619" s="389" t="str">
        <f t="shared" si="861"/>
        <v xml:space="preserve">Supply, Erection, Commissioning of set of Internals for Side Arm Chargers at CHP 3X660MW, KTPS, Koradi. </v>
      </c>
      <c r="C1619" s="188">
        <f t="shared" si="861"/>
        <v>0</v>
      </c>
      <c r="D1619" s="189" t="str">
        <f t="shared" si="861"/>
        <v>-</v>
      </c>
      <c r="E1619" s="38">
        <f t="shared" si="861"/>
        <v>0</v>
      </c>
      <c r="F1619" s="104">
        <f t="shared" si="846"/>
        <v>0</v>
      </c>
      <c r="G1619" s="104">
        <f t="shared" si="847"/>
        <v>0</v>
      </c>
      <c r="H1619" s="104">
        <f t="shared" si="836"/>
        <v>0</v>
      </c>
      <c r="I1619" s="38">
        <f>'F4.2'!X188</f>
        <v>3.54</v>
      </c>
      <c r="J1619" s="38">
        <f>'F4.2'!AW188</f>
        <v>3.54</v>
      </c>
      <c r="K1619" s="104"/>
      <c r="L1619" s="104"/>
      <c r="M1619" s="104">
        <f t="shared" si="837"/>
        <v>3.54</v>
      </c>
      <c r="N1619" s="197">
        <f t="shared" si="838"/>
        <v>0</v>
      </c>
    </row>
    <row r="1620" spans="1:14" ht="31.5" outlineLevel="1" x14ac:dyDescent="0.25">
      <c r="A1620" s="89">
        <f t="shared" ref="A1620:E1620" si="862">A1143</f>
        <v>3.3</v>
      </c>
      <c r="B1620" s="389" t="str">
        <f t="shared" si="862"/>
        <v>Supply, Erection, Commissioning of set of Internals for Wobbler Feeders at CHP 3X660MW, KTPS, Koradi.</v>
      </c>
      <c r="C1620" s="188">
        <f t="shared" si="862"/>
        <v>0</v>
      </c>
      <c r="D1620" s="189" t="str">
        <f t="shared" si="862"/>
        <v>-</v>
      </c>
      <c r="E1620" s="38">
        <f t="shared" si="862"/>
        <v>0</v>
      </c>
      <c r="F1620" s="104">
        <f t="shared" si="846"/>
        <v>0</v>
      </c>
      <c r="G1620" s="104">
        <f t="shared" si="847"/>
        <v>0</v>
      </c>
      <c r="H1620" s="104">
        <f t="shared" si="836"/>
        <v>0</v>
      </c>
      <c r="I1620" s="38">
        <f>'F4.2'!X189</f>
        <v>4.96</v>
      </c>
      <c r="J1620" s="38">
        <f>'F4.2'!AW189</f>
        <v>4.96</v>
      </c>
      <c r="K1620" s="104"/>
      <c r="L1620" s="104"/>
      <c r="M1620" s="104">
        <f t="shared" si="837"/>
        <v>4.96</v>
      </c>
      <c r="N1620" s="197">
        <f t="shared" si="838"/>
        <v>0</v>
      </c>
    </row>
    <row r="1621" spans="1:14" ht="31.5" outlineLevel="1" x14ac:dyDescent="0.25">
      <c r="A1621" s="89">
        <f t="shared" ref="A1621:E1621" si="863">A1144</f>
        <v>3.4</v>
      </c>
      <c r="B1621" s="389" t="str">
        <f t="shared" si="863"/>
        <v>Supply, Erection, Commissioning of set of Internals for Apron Feeders at CHP 3X660MW, KTPS, Koradi.</v>
      </c>
      <c r="C1621" s="188">
        <f t="shared" si="863"/>
        <v>0</v>
      </c>
      <c r="D1621" s="189" t="str">
        <f t="shared" si="863"/>
        <v>-</v>
      </c>
      <c r="E1621" s="38">
        <f t="shared" si="863"/>
        <v>0</v>
      </c>
      <c r="F1621" s="104">
        <f t="shared" si="846"/>
        <v>0</v>
      </c>
      <c r="G1621" s="104">
        <f t="shared" si="847"/>
        <v>0</v>
      </c>
      <c r="H1621" s="104">
        <f t="shared" si="836"/>
        <v>0</v>
      </c>
      <c r="I1621" s="38">
        <f>'F4.2'!X190</f>
        <v>15.55</v>
      </c>
      <c r="J1621" s="38">
        <f>'F4.2'!AW190</f>
        <v>15.55</v>
      </c>
      <c r="K1621" s="104"/>
      <c r="L1621" s="104"/>
      <c r="M1621" s="104">
        <f t="shared" si="837"/>
        <v>15.55</v>
      </c>
      <c r="N1621" s="197">
        <f t="shared" si="838"/>
        <v>0</v>
      </c>
    </row>
    <row r="1622" spans="1:14" ht="31.5" outlineLevel="1" x14ac:dyDescent="0.25">
      <c r="A1622" s="89">
        <f t="shared" ref="A1622:E1622" si="864">A1145</f>
        <v>3.5</v>
      </c>
      <c r="B1622" s="389" t="str">
        <f t="shared" si="864"/>
        <v>Supply, Erection, Commissioning of set of Internals for Impact Crushers at CHP 3X660MW, KTPS, Koradi.</v>
      </c>
      <c r="C1622" s="188">
        <f t="shared" si="864"/>
        <v>0</v>
      </c>
      <c r="D1622" s="189" t="str">
        <f t="shared" si="864"/>
        <v>-</v>
      </c>
      <c r="E1622" s="38">
        <f t="shared" si="864"/>
        <v>0</v>
      </c>
      <c r="F1622" s="104">
        <f t="shared" si="846"/>
        <v>0</v>
      </c>
      <c r="G1622" s="104">
        <f t="shared" si="847"/>
        <v>0</v>
      </c>
      <c r="H1622" s="104">
        <f t="shared" si="836"/>
        <v>0</v>
      </c>
      <c r="I1622" s="38">
        <f>'F4.2'!X191</f>
        <v>9.6300000000000008</v>
      </c>
      <c r="J1622" s="38">
        <f>'F4.2'!AW191</f>
        <v>9.6300000000000008</v>
      </c>
      <c r="K1622" s="104"/>
      <c r="L1622" s="104"/>
      <c r="M1622" s="104">
        <f t="shared" si="837"/>
        <v>9.6300000000000008</v>
      </c>
      <c r="N1622" s="197">
        <f t="shared" si="838"/>
        <v>0</v>
      </c>
    </row>
    <row r="1623" spans="1:14" ht="31.5" outlineLevel="1" x14ac:dyDescent="0.25">
      <c r="A1623" s="89">
        <f t="shared" ref="A1623:E1623" si="865">A1146</f>
        <v>3.6</v>
      </c>
      <c r="B1623" s="389" t="str">
        <f t="shared" si="865"/>
        <v>Supply, Erection, Commissioning of set of Internals for Stacker cum Reclaimers at CHP 3X660MW, KTPS, Koradi.</v>
      </c>
      <c r="C1623" s="188">
        <f t="shared" si="865"/>
        <v>0</v>
      </c>
      <c r="D1623" s="189" t="str">
        <f t="shared" si="865"/>
        <v>-</v>
      </c>
      <c r="E1623" s="38">
        <f t="shared" si="865"/>
        <v>0</v>
      </c>
      <c r="F1623" s="104">
        <f t="shared" si="846"/>
        <v>0</v>
      </c>
      <c r="G1623" s="104">
        <f t="shared" si="847"/>
        <v>0</v>
      </c>
      <c r="H1623" s="104">
        <f t="shared" si="836"/>
        <v>0</v>
      </c>
      <c r="I1623" s="38">
        <f>'F4.2'!X192</f>
        <v>6.26</v>
      </c>
      <c r="J1623" s="38">
        <f>'F4.2'!AW192</f>
        <v>6.26</v>
      </c>
      <c r="K1623" s="104"/>
      <c r="L1623" s="104"/>
      <c r="M1623" s="104">
        <f t="shared" si="837"/>
        <v>6.26</v>
      </c>
      <c r="N1623" s="197">
        <f t="shared" si="838"/>
        <v>0</v>
      </c>
    </row>
    <row r="1624" spans="1:14" ht="31.5" outlineLevel="1" x14ac:dyDescent="0.25">
      <c r="A1624" s="364">
        <f t="shared" ref="A1624:E1624" si="866">A1147</f>
        <v>4</v>
      </c>
      <c r="B1624" s="364" t="str">
        <f t="shared" si="866"/>
        <v>Performance improvement and availability of various Auxiliaries of TG at 3x660MW KTPS Koradi.</v>
      </c>
      <c r="C1624" s="188">
        <f t="shared" si="866"/>
        <v>0</v>
      </c>
      <c r="D1624" s="189" t="str">
        <f t="shared" si="866"/>
        <v>-</v>
      </c>
      <c r="E1624" s="38">
        <f t="shared" si="866"/>
        <v>0</v>
      </c>
      <c r="F1624" s="104">
        <f t="shared" si="846"/>
        <v>0</v>
      </c>
      <c r="G1624" s="104">
        <f t="shared" si="847"/>
        <v>0</v>
      </c>
      <c r="H1624" s="104">
        <f t="shared" si="836"/>
        <v>0</v>
      </c>
      <c r="I1624" s="38">
        <f>'F4.2'!X193</f>
        <v>0</v>
      </c>
      <c r="J1624" s="38">
        <f>'F4.2'!AW193</f>
        <v>0</v>
      </c>
      <c r="K1624" s="104"/>
      <c r="L1624" s="104"/>
      <c r="M1624" s="104">
        <f t="shared" si="837"/>
        <v>0</v>
      </c>
      <c r="N1624" s="197">
        <f t="shared" si="838"/>
        <v>0</v>
      </c>
    </row>
    <row r="1625" spans="1:14" ht="31.5" outlineLevel="1" x14ac:dyDescent="0.25">
      <c r="A1625" s="89">
        <f t="shared" ref="A1625:E1625" si="867">A1148</f>
        <v>4.0999999999999996</v>
      </c>
      <c r="B1625" s="389" t="str">
        <f t="shared" si="867"/>
        <v>Performance improvement and availability of various Auxiliaries for Oil Systems of Main Turbine.</v>
      </c>
      <c r="C1625" s="188">
        <f t="shared" si="867"/>
        <v>0</v>
      </c>
      <c r="D1625" s="189" t="str">
        <f t="shared" si="867"/>
        <v>-</v>
      </c>
      <c r="E1625" s="38">
        <f t="shared" si="867"/>
        <v>0</v>
      </c>
      <c r="F1625" s="104">
        <f t="shared" si="846"/>
        <v>0</v>
      </c>
      <c r="G1625" s="104">
        <f t="shared" si="847"/>
        <v>0</v>
      </c>
      <c r="H1625" s="104">
        <f t="shared" si="836"/>
        <v>0</v>
      </c>
      <c r="I1625" s="38">
        <f>'F4.2'!X194</f>
        <v>3.26</v>
      </c>
      <c r="J1625" s="38">
        <f>'F4.2'!AW194</f>
        <v>3.26</v>
      </c>
      <c r="K1625" s="104"/>
      <c r="L1625" s="104"/>
      <c r="M1625" s="104">
        <f t="shared" si="837"/>
        <v>3.26</v>
      </c>
      <c r="N1625" s="197">
        <f t="shared" si="838"/>
        <v>0</v>
      </c>
    </row>
    <row r="1626" spans="1:14" ht="31.5" outlineLevel="1" x14ac:dyDescent="0.25">
      <c r="A1626" s="89">
        <f t="shared" ref="A1626:E1626" si="868">A1149</f>
        <v>4.2</v>
      </c>
      <c r="B1626" s="389" t="str">
        <f t="shared" si="868"/>
        <v>Performance improvement and availability of various Auxiliaries of Generator System.</v>
      </c>
      <c r="C1626" s="188">
        <f t="shared" si="868"/>
        <v>0</v>
      </c>
      <c r="D1626" s="189" t="str">
        <f t="shared" si="868"/>
        <v>-</v>
      </c>
      <c r="E1626" s="38">
        <f t="shared" si="868"/>
        <v>0</v>
      </c>
      <c r="F1626" s="104">
        <f t="shared" si="846"/>
        <v>0</v>
      </c>
      <c r="G1626" s="104">
        <f t="shared" si="847"/>
        <v>0</v>
      </c>
      <c r="H1626" s="104">
        <f t="shared" si="836"/>
        <v>0</v>
      </c>
      <c r="I1626" s="38">
        <f>'F4.2'!X195</f>
        <v>7.31</v>
      </c>
      <c r="J1626" s="38">
        <f>'F4.2'!AW195</f>
        <v>7.31</v>
      </c>
      <c r="K1626" s="104"/>
      <c r="L1626" s="104"/>
      <c r="M1626" s="104">
        <f t="shared" si="837"/>
        <v>7.31</v>
      </c>
      <c r="N1626" s="197">
        <f t="shared" si="838"/>
        <v>0</v>
      </c>
    </row>
    <row r="1627" spans="1:14" ht="31.5" outlineLevel="1" x14ac:dyDescent="0.25">
      <c r="A1627" s="89">
        <f t="shared" ref="A1627:E1627" si="869">A1150</f>
        <v>4.3</v>
      </c>
      <c r="B1627" s="389" t="str">
        <f t="shared" si="869"/>
        <v>Performance improvement and availability of Feed Water System.</v>
      </c>
      <c r="C1627" s="188">
        <f t="shared" si="869"/>
        <v>0</v>
      </c>
      <c r="D1627" s="189" t="str">
        <f t="shared" si="869"/>
        <v>-</v>
      </c>
      <c r="E1627" s="38">
        <f t="shared" si="869"/>
        <v>0</v>
      </c>
      <c r="F1627" s="104">
        <f t="shared" si="846"/>
        <v>0</v>
      </c>
      <c r="G1627" s="104">
        <f t="shared" si="847"/>
        <v>0</v>
      </c>
      <c r="H1627" s="104">
        <f t="shared" si="836"/>
        <v>0</v>
      </c>
      <c r="I1627" s="38">
        <f>'F4.2'!X196</f>
        <v>10.54</v>
      </c>
      <c r="J1627" s="38">
        <f>'F4.2'!AW196</f>
        <v>10.54</v>
      </c>
      <c r="K1627" s="104"/>
      <c r="L1627" s="104"/>
      <c r="M1627" s="104">
        <f t="shared" si="837"/>
        <v>10.54</v>
      </c>
      <c r="N1627" s="197">
        <f t="shared" si="838"/>
        <v>0</v>
      </c>
    </row>
    <row r="1628" spans="1:14" ht="15.75" outlineLevel="1" x14ac:dyDescent="0.25">
      <c r="A1628" s="89">
        <f t="shared" ref="A1628:E1628" si="870">A1151</f>
        <v>4.4000000000000004</v>
      </c>
      <c r="B1628" s="389" t="str">
        <f t="shared" si="870"/>
        <v>Performance improvement and availability of Vacuum System.</v>
      </c>
      <c r="C1628" s="188">
        <f t="shared" si="870"/>
        <v>0</v>
      </c>
      <c r="D1628" s="189" t="str">
        <f t="shared" si="870"/>
        <v>-</v>
      </c>
      <c r="E1628" s="38">
        <f t="shared" si="870"/>
        <v>0</v>
      </c>
      <c r="F1628" s="104">
        <f t="shared" si="846"/>
        <v>0</v>
      </c>
      <c r="G1628" s="104">
        <f t="shared" si="847"/>
        <v>0</v>
      </c>
      <c r="H1628" s="104">
        <f t="shared" si="836"/>
        <v>0</v>
      </c>
      <c r="I1628" s="38">
        <f>'F4.2'!X197</f>
        <v>2.2799999999999998</v>
      </c>
      <c r="J1628" s="38">
        <f>'F4.2'!AW197</f>
        <v>2.2799999999999998</v>
      </c>
      <c r="K1628" s="104"/>
      <c r="L1628" s="104"/>
      <c r="M1628" s="104">
        <f t="shared" si="837"/>
        <v>2.2799999999999998</v>
      </c>
      <c r="N1628" s="197">
        <f t="shared" si="838"/>
        <v>0</v>
      </c>
    </row>
    <row r="1629" spans="1:14" ht="15.75" outlineLevel="1" x14ac:dyDescent="0.25">
      <c r="A1629" s="89">
        <f t="shared" ref="A1629:E1629" si="871">A1152</f>
        <v>4.5</v>
      </c>
      <c r="B1629" s="389" t="str">
        <f t="shared" si="871"/>
        <v>Performance improvement and availability of CEP System.</v>
      </c>
      <c r="C1629" s="188">
        <f t="shared" si="871"/>
        <v>0</v>
      </c>
      <c r="D1629" s="189" t="str">
        <f t="shared" si="871"/>
        <v>-</v>
      </c>
      <c r="E1629" s="38">
        <f t="shared" si="871"/>
        <v>0</v>
      </c>
      <c r="F1629" s="104">
        <f t="shared" si="846"/>
        <v>0</v>
      </c>
      <c r="G1629" s="104">
        <f t="shared" si="847"/>
        <v>0</v>
      </c>
      <c r="H1629" s="104">
        <f t="shared" si="836"/>
        <v>0</v>
      </c>
      <c r="I1629" s="38">
        <f>'F4.2'!X198</f>
        <v>7.83</v>
      </c>
      <c r="J1629" s="38">
        <f>'F4.2'!AW198</f>
        <v>7.83</v>
      </c>
      <c r="K1629" s="104"/>
      <c r="L1629" s="104"/>
      <c r="M1629" s="104">
        <f t="shared" si="837"/>
        <v>7.83</v>
      </c>
      <c r="N1629" s="197">
        <f t="shared" si="838"/>
        <v>0</v>
      </c>
    </row>
    <row r="1630" spans="1:14" ht="31.5" outlineLevel="1" x14ac:dyDescent="0.25">
      <c r="A1630" s="89">
        <f t="shared" ref="A1630:E1630" si="872">A1153</f>
        <v>4.5999999999999996</v>
      </c>
      <c r="B1630" s="389" t="str">
        <f t="shared" si="872"/>
        <v>Procurement of Complete Pull out Assembly along with Impeller and wear ring of Cooling Water Pump.</v>
      </c>
      <c r="C1630" s="188">
        <f t="shared" si="872"/>
        <v>0</v>
      </c>
      <c r="D1630" s="189" t="str">
        <f t="shared" si="872"/>
        <v>-</v>
      </c>
      <c r="E1630" s="38">
        <f t="shared" si="872"/>
        <v>0</v>
      </c>
      <c r="F1630" s="104">
        <f t="shared" si="846"/>
        <v>0</v>
      </c>
      <c r="G1630" s="104">
        <f t="shared" si="847"/>
        <v>0</v>
      </c>
      <c r="H1630" s="104">
        <f t="shared" si="836"/>
        <v>0</v>
      </c>
      <c r="I1630" s="38">
        <f>'F4.2'!X199</f>
        <v>14.87</v>
      </c>
      <c r="J1630" s="38">
        <f>'F4.2'!AW199</f>
        <v>14.87</v>
      </c>
      <c r="K1630" s="104"/>
      <c r="L1630" s="104"/>
      <c r="M1630" s="104">
        <f t="shared" si="837"/>
        <v>14.87</v>
      </c>
      <c r="N1630" s="197">
        <f t="shared" si="838"/>
        <v>0</v>
      </c>
    </row>
    <row r="1631" spans="1:14" ht="31.5" outlineLevel="1" x14ac:dyDescent="0.25">
      <c r="A1631" s="89">
        <f t="shared" ref="A1631:E1631" si="873">A1154</f>
        <v>4.7</v>
      </c>
      <c r="B1631" s="389" t="str">
        <f t="shared" si="873"/>
        <v>Procurement of complete assembly of HP and LP Elements for Atlas Copco make Compressors.</v>
      </c>
      <c r="C1631" s="188">
        <f t="shared" si="873"/>
        <v>0</v>
      </c>
      <c r="D1631" s="189" t="str">
        <f t="shared" si="873"/>
        <v>-</v>
      </c>
      <c r="E1631" s="38">
        <f t="shared" si="873"/>
        <v>0</v>
      </c>
      <c r="F1631" s="104">
        <f t="shared" si="846"/>
        <v>0</v>
      </c>
      <c r="G1631" s="104">
        <f t="shared" si="847"/>
        <v>0</v>
      </c>
      <c r="H1631" s="104">
        <f t="shared" si="836"/>
        <v>0</v>
      </c>
      <c r="I1631" s="38">
        <f>'F4.2'!X200</f>
        <v>4.1900000000000004</v>
      </c>
      <c r="J1631" s="38">
        <f>'F4.2'!AW200</f>
        <v>4.1900000000000004</v>
      </c>
      <c r="K1631" s="104"/>
      <c r="L1631" s="104"/>
      <c r="M1631" s="104">
        <f t="shared" si="837"/>
        <v>4.1900000000000004</v>
      </c>
      <c r="N1631" s="197">
        <f t="shared" si="838"/>
        <v>0</v>
      </c>
    </row>
    <row r="1632" spans="1:14" ht="31.5" outlineLevel="1" x14ac:dyDescent="0.25">
      <c r="A1632" s="364">
        <f t="shared" ref="A1632:E1632" si="874">A1155</f>
        <v>5</v>
      </c>
      <c r="B1632" s="364" t="str">
        <f t="shared" si="874"/>
        <v>Improvement in Wet ash evacuation system at 3x660MW Units, KTPS, Koradi</v>
      </c>
      <c r="C1632" s="188">
        <f t="shared" si="874"/>
        <v>0</v>
      </c>
      <c r="D1632" s="189" t="str">
        <f t="shared" si="874"/>
        <v>-</v>
      </c>
      <c r="E1632" s="38">
        <f t="shared" si="874"/>
        <v>0</v>
      </c>
      <c r="F1632" s="104">
        <f t="shared" si="846"/>
        <v>0</v>
      </c>
      <c r="G1632" s="104">
        <f t="shared" si="847"/>
        <v>0</v>
      </c>
      <c r="H1632" s="104">
        <f t="shared" ref="H1632:H1695" si="875">F1632-G1632</f>
        <v>0</v>
      </c>
      <c r="I1632" s="38">
        <f>'F4.2'!X201</f>
        <v>0</v>
      </c>
      <c r="J1632" s="38">
        <f>'F4.2'!AW201</f>
        <v>0</v>
      </c>
      <c r="K1632" s="104"/>
      <c r="L1632" s="104"/>
      <c r="M1632" s="104">
        <f t="shared" si="837"/>
        <v>0</v>
      </c>
      <c r="N1632" s="197">
        <f t="shared" ref="N1632:N1695" si="876">H1632+I1632-M1632</f>
        <v>0</v>
      </c>
    </row>
    <row r="1633" spans="1:14" ht="47.25" outlineLevel="1" x14ac:dyDescent="0.25">
      <c r="A1633" s="89">
        <f t="shared" ref="A1633:E1633" si="877">A1156</f>
        <v>5.0999999999999996</v>
      </c>
      <c r="B1633" s="389" t="str">
        <f t="shared" si="877"/>
        <v>Procurement &amp; installation of Ash Slurry Series Pump Assembly with modified metallurgy and Critical Wet End Sub Assembly to enhance the performance &amp; slurry disposal capacity.</v>
      </c>
      <c r="C1633" s="188">
        <f t="shared" si="877"/>
        <v>0</v>
      </c>
      <c r="D1633" s="189" t="str">
        <f t="shared" si="877"/>
        <v>-</v>
      </c>
      <c r="E1633" s="38">
        <f t="shared" si="877"/>
        <v>0</v>
      </c>
      <c r="F1633" s="104">
        <f t="shared" si="846"/>
        <v>0</v>
      </c>
      <c r="G1633" s="104">
        <f t="shared" si="847"/>
        <v>0</v>
      </c>
      <c r="H1633" s="104">
        <f t="shared" si="875"/>
        <v>0</v>
      </c>
      <c r="I1633" s="38">
        <f>'F4.2'!X202</f>
        <v>7.53</v>
      </c>
      <c r="J1633" s="38">
        <f>'F4.2'!AW202</f>
        <v>7.53</v>
      </c>
      <c r="K1633" s="104"/>
      <c r="L1633" s="104"/>
      <c r="M1633" s="104">
        <f t="shared" si="837"/>
        <v>7.53</v>
      </c>
      <c r="N1633" s="197">
        <f t="shared" si="876"/>
        <v>0</v>
      </c>
    </row>
    <row r="1634" spans="1:14" ht="63" outlineLevel="1" x14ac:dyDescent="0.25">
      <c r="A1634" s="89">
        <f t="shared" ref="A1634:E1634" si="878">A1157</f>
        <v>5.2</v>
      </c>
      <c r="B1634" s="389" t="str">
        <f t="shared" si="878"/>
        <v>Procurement &amp; installation of Ash Slurry Series Pump Assembly with modified metallurgy along with Gear Box, Fluid Coupling &amp; Motor (4’th Series) and Critical Wet End Sub Assembly to enhance the performance &amp; slurry disposal capacity.</v>
      </c>
      <c r="C1634" s="188">
        <f t="shared" si="878"/>
        <v>0</v>
      </c>
      <c r="D1634" s="189" t="str">
        <f t="shared" si="878"/>
        <v>-</v>
      </c>
      <c r="E1634" s="38">
        <f t="shared" si="878"/>
        <v>0</v>
      </c>
      <c r="F1634" s="104">
        <f t="shared" si="846"/>
        <v>0</v>
      </c>
      <c r="G1634" s="104">
        <f t="shared" si="847"/>
        <v>0</v>
      </c>
      <c r="H1634" s="104">
        <f t="shared" si="875"/>
        <v>0</v>
      </c>
      <c r="I1634" s="38">
        <f>'F4.2'!X203</f>
        <v>2.5099999999999998</v>
      </c>
      <c r="J1634" s="38">
        <f>'F4.2'!AW203</f>
        <v>2.5099999999999998</v>
      </c>
      <c r="K1634" s="104"/>
      <c r="L1634" s="104"/>
      <c r="M1634" s="104">
        <f t="shared" si="837"/>
        <v>2.5099999999999998</v>
      </c>
      <c r="N1634" s="197">
        <f t="shared" si="876"/>
        <v>0</v>
      </c>
    </row>
    <row r="1635" spans="1:14" ht="47.25" outlineLevel="1" x14ac:dyDescent="0.25">
      <c r="A1635" s="89">
        <f t="shared" ref="A1635:E1635" si="879">A1158</f>
        <v>5.3</v>
      </c>
      <c r="B1635" s="389" t="str">
        <f t="shared" si="879"/>
        <v>Procurement &amp; installation of Overflow Transfer Pump Assembly with upgradation in metallurgy and Critical Wet End Sub Assembly to enhance the performance.</v>
      </c>
      <c r="C1635" s="188">
        <f t="shared" si="879"/>
        <v>0</v>
      </c>
      <c r="D1635" s="189" t="str">
        <f t="shared" si="879"/>
        <v>-</v>
      </c>
      <c r="E1635" s="38">
        <f t="shared" si="879"/>
        <v>0</v>
      </c>
      <c r="F1635" s="104">
        <f t="shared" si="846"/>
        <v>0</v>
      </c>
      <c r="G1635" s="104">
        <f t="shared" si="847"/>
        <v>0</v>
      </c>
      <c r="H1635" s="104">
        <f t="shared" si="875"/>
        <v>0</v>
      </c>
      <c r="I1635" s="38">
        <f>'F4.2'!X204</f>
        <v>3.59</v>
      </c>
      <c r="J1635" s="38">
        <f>'F4.2'!AW204</f>
        <v>3.59</v>
      </c>
      <c r="K1635" s="104"/>
      <c r="L1635" s="104"/>
      <c r="M1635" s="104">
        <f t="shared" si="837"/>
        <v>3.59</v>
      </c>
      <c r="N1635" s="197">
        <f t="shared" si="876"/>
        <v>0</v>
      </c>
    </row>
    <row r="1636" spans="1:14" ht="78.75" outlineLevel="1" x14ac:dyDescent="0.25">
      <c r="A1636" s="89">
        <f t="shared" ref="A1636:E1636" si="880">A1159</f>
        <v>5.4</v>
      </c>
      <c r="B1636" s="389" t="str">
        <f t="shared" si="880"/>
        <v>Procurement &amp; installation of IAC Compressor Assembly: Model –ZR110 STD 7.5 IMD Atlas Copco Make Oil free water cooled screw air compressor with inbuilt atlas copco make heat of compression single drum rotator air dryer to enhance the performance.</v>
      </c>
      <c r="C1636" s="188">
        <f t="shared" si="880"/>
        <v>0</v>
      </c>
      <c r="D1636" s="189" t="str">
        <f t="shared" si="880"/>
        <v>-</v>
      </c>
      <c r="E1636" s="38">
        <f t="shared" si="880"/>
        <v>0</v>
      </c>
      <c r="F1636" s="104">
        <f t="shared" si="846"/>
        <v>0</v>
      </c>
      <c r="G1636" s="104">
        <f t="shared" si="847"/>
        <v>0</v>
      </c>
      <c r="H1636" s="104">
        <f t="shared" si="875"/>
        <v>0</v>
      </c>
      <c r="I1636" s="38">
        <f>'F4.2'!X205</f>
        <v>7.56</v>
      </c>
      <c r="J1636" s="38">
        <f>'F4.2'!AW205</f>
        <v>7.56</v>
      </c>
      <c r="K1636" s="104"/>
      <c r="L1636" s="104"/>
      <c r="M1636" s="104">
        <f t="shared" si="837"/>
        <v>7.56</v>
      </c>
      <c r="N1636" s="197">
        <f t="shared" si="876"/>
        <v>0</v>
      </c>
    </row>
    <row r="1637" spans="1:14" ht="31.5" outlineLevel="1" x14ac:dyDescent="0.25">
      <c r="A1637" s="364">
        <f t="shared" ref="A1637:E1637" si="881">A1160</f>
        <v>6</v>
      </c>
      <c r="B1637" s="364" t="str">
        <f t="shared" si="881"/>
        <v>HMI Upgradation of Diasys Netmation DCS at 3x660MW KTPS Koradi Units 8,9 &amp; 9</v>
      </c>
      <c r="C1637" s="188">
        <f t="shared" si="881"/>
        <v>0</v>
      </c>
      <c r="D1637" s="189" t="str">
        <f t="shared" si="881"/>
        <v>-</v>
      </c>
      <c r="E1637" s="38">
        <f t="shared" si="881"/>
        <v>0</v>
      </c>
      <c r="F1637" s="104">
        <f t="shared" si="846"/>
        <v>0</v>
      </c>
      <c r="G1637" s="104">
        <f t="shared" si="847"/>
        <v>0</v>
      </c>
      <c r="H1637" s="104">
        <f t="shared" si="875"/>
        <v>0</v>
      </c>
      <c r="I1637" s="38">
        <f>'F4.2'!X206</f>
        <v>0</v>
      </c>
      <c r="J1637" s="38">
        <f>'F4.2'!AW206</f>
        <v>0</v>
      </c>
      <c r="K1637" s="104"/>
      <c r="L1637" s="104"/>
      <c r="M1637" s="104">
        <f t="shared" si="837"/>
        <v>0</v>
      </c>
      <c r="N1637" s="197">
        <f t="shared" si="876"/>
        <v>0</v>
      </c>
    </row>
    <row r="1638" spans="1:14" ht="31.5" outlineLevel="1" x14ac:dyDescent="0.25">
      <c r="A1638" s="89">
        <f t="shared" ref="A1638:E1638" si="882">A1161</f>
        <v>6.1</v>
      </c>
      <c r="B1638" s="402" t="str">
        <f t="shared" si="882"/>
        <v>HMI Upgradation of Diasys Netmation DCS at 3x660MW KTPS Koradi Units 8,9 &amp; 10</v>
      </c>
      <c r="C1638" s="188">
        <f t="shared" si="882"/>
        <v>0</v>
      </c>
      <c r="D1638" s="189" t="str">
        <f t="shared" si="882"/>
        <v>-</v>
      </c>
      <c r="E1638" s="38">
        <f t="shared" si="882"/>
        <v>0</v>
      </c>
      <c r="F1638" s="104">
        <f t="shared" si="846"/>
        <v>0</v>
      </c>
      <c r="G1638" s="104">
        <f t="shared" si="847"/>
        <v>0</v>
      </c>
      <c r="H1638" s="104">
        <f t="shared" si="875"/>
        <v>0</v>
      </c>
      <c r="I1638" s="38">
        <f>'F4.2'!X207</f>
        <v>77.150000000000006</v>
      </c>
      <c r="J1638" s="38">
        <f>'F4.2'!AW207</f>
        <v>77.150000000000006</v>
      </c>
      <c r="K1638" s="104"/>
      <c r="L1638" s="104"/>
      <c r="M1638" s="104">
        <f t="shared" si="837"/>
        <v>77.150000000000006</v>
      </c>
      <c r="N1638" s="197">
        <f t="shared" si="876"/>
        <v>0</v>
      </c>
    </row>
    <row r="1639" spans="1:14" ht="31.5" outlineLevel="1" x14ac:dyDescent="0.25">
      <c r="A1639" s="364">
        <f t="shared" ref="A1639:E1639" si="883">A1162</f>
        <v>7</v>
      </c>
      <c r="B1639" s="364" t="str">
        <f t="shared" si="883"/>
        <v>Improvement in   Dry ash evacuation system at 3x660MW Units, KTPS, Koradi</v>
      </c>
      <c r="C1639" s="188">
        <f t="shared" si="883"/>
        <v>0</v>
      </c>
      <c r="D1639" s="189" t="str">
        <f t="shared" si="883"/>
        <v>-</v>
      </c>
      <c r="E1639" s="38">
        <f t="shared" si="883"/>
        <v>0</v>
      </c>
      <c r="F1639" s="104">
        <f t="shared" si="846"/>
        <v>0</v>
      </c>
      <c r="G1639" s="104">
        <f t="shared" si="847"/>
        <v>0</v>
      </c>
      <c r="H1639" s="104">
        <f t="shared" si="875"/>
        <v>0</v>
      </c>
      <c r="I1639" s="38">
        <f>'F4.2'!X208</f>
        <v>0</v>
      </c>
      <c r="J1639" s="38">
        <f>'F4.2'!AW208</f>
        <v>0</v>
      </c>
      <c r="K1639" s="104"/>
      <c r="L1639" s="104"/>
      <c r="M1639" s="104">
        <f t="shared" si="837"/>
        <v>0</v>
      </c>
      <c r="N1639" s="197">
        <f t="shared" si="876"/>
        <v>0</v>
      </c>
    </row>
    <row r="1640" spans="1:14" ht="47.25" outlineLevel="1" x14ac:dyDescent="0.25">
      <c r="A1640" s="89">
        <f t="shared" ref="A1640:E1640" si="884">A1163</f>
        <v>7.1</v>
      </c>
      <c r="B1640" s="389" t="str">
        <f t="shared" si="884"/>
        <v>Procurement of Ingersoll Rand Make Transport Air Compressors Critical/Non-Critical Spares sub-assembly for performance improvement.</v>
      </c>
      <c r="C1640" s="188">
        <f t="shared" si="884"/>
        <v>0</v>
      </c>
      <c r="D1640" s="189" t="str">
        <f t="shared" si="884"/>
        <v>-</v>
      </c>
      <c r="E1640" s="38">
        <f t="shared" si="884"/>
        <v>0</v>
      </c>
      <c r="F1640" s="104">
        <f t="shared" si="846"/>
        <v>0</v>
      </c>
      <c r="G1640" s="104">
        <f t="shared" si="847"/>
        <v>0</v>
      </c>
      <c r="H1640" s="104">
        <f t="shared" si="875"/>
        <v>0</v>
      </c>
      <c r="I1640" s="38">
        <f>'F4.2'!X209</f>
        <v>29.57</v>
      </c>
      <c r="J1640" s="38">
        <f>'F4.2'!AW209</f>
        <v>29.57</v>
      </c>
      <c r="K1640" s="104"/>
      <c r="L1640" s="104"/>
      <c r="M1640" s="104">
        <f t="shared" si="837"/>
        <v>29.57</v>
      </c>
      <c r="N1640" s="197">
        <f t="shared" si="876"/>
        <v>0</v>
      </c>
    </row>
    <row r="1641" spans="1:14" ht="15.75" outlineLevel="1" x14ac:dyDescent="0.25">
      <c r="A1641" s="364">
        <f t="shared" ref="A1641:E1641" si="885">A1164</f>
        <v>8</v>
      </c>
      <c r="B1641" s="364" t="str">
        <f t="shared" si="885"/>
        <v>MSERW Pipes for Garlanding arrangement</v>
      </c>
      <c r="C1641" s="188">
        <f t="shared" si="885"/>
        <v>0</v>
      </c>
      <c r="D1641" s="189" t="str">
        <f t="shared" si="885"/>
        <v>-</v>
      </c>
      <c r="E1641" s="38">
        <f t="shared" si="885"/>
        <v>0</v>
      </c>
      <c r="F1641" s="104">
        <f t="shared" si="846"/>
        <v>0</v>
      </c>
      <c r="G1641" s="104">
        <f t="shared" si="847"/>
        <v>0</v>
      </c>
      <c r="H1641" s="104">
        <f t="shared" si="875"/>
        <v>0</v>
      </c>
      <c r="I1641" s="38">
        <f>'F4.2'!X210</f>
        <v>0</v>
      </c>
      <c r="J1641" s="38">
        <f>'F4.2'!AW210</f>
        <v>0</v>
      </c>
      <c r="K1641" s="104"/>
      <c r="L1641" s="104"/>
      <c r="M1641" s="104">
        <f t="shared" si="837"/>
        <v>0</v>
      </c>
      <c r="N1641" s="197">
        <f t="shared" si="876"/>
        <v>0</v>
      </c>
    </row>
    <row r="1642" spans="1:14" ht="47.25" outlineLevel="1" x14ac:dyDescent="0.25">
      <c r="A1642" s="89">
        <f t="shared" ref="A1642:E1642" si="886">A1165</f>
        <v>8.1</v>
      </c>
      <c r="B1642" s="389" t="str">
        <f t="shared" si="886"/>
        <v>Work of Garlanding arrangement to changeover ash slurry feed points for even filling of pond by providing MSERW Pipes along the periphery of Ash Bund Dyke Wall at Khasara Ash Bund.</v>
      </c>
      <c r="C1642" s="188">
        <f t="shared" si="886"/>
        <v>0</v>
      </c>
      <c r="D1642" s="189" t="str">
        <f t="shared" si="886"/>
        <v>-</v>
      </c>
      <c r="E1642" s="38">
        <f t="shared" si="886"/>
        <v>0</v>
      </c>
      <c r="F1642" s="104">
        <f t="shared" si="846"/>
        <v>0</v>
      </c>
      <c r="G1642" s="104">
        <f t="shared" si="847"/>
        <v>0</v>
      </c>
      <c r="H1642" s="104">
        <f t="shared" si="875"/>
        <v>0</v>
      </c>
      <c r="I1642" s="38">
        <f>'F4.2'!X211</f>
        <v>98.83</v>
      </c>
      <c r="J1642" s="38">
        <f>'F4.2'!AW211</f>
        <v>98.83</v>
      </c>
      <c r="K1642" s="104"/>
      <c r="L1642" s="104"/>
      <c r="M1642" s="104">
        <f t="shared" si="837"/>
        <v>98.83</v>
      </c>
      <c r="N1642" s="197">
        <f t="shared" si="876"/>
        <v>0</v>
      </c>
    </row>
    <row r="1643" spans="1:14" ht="31.5" outlineLevel="1" x14ac:dyDescent="0.25">
      <c r="A1643" s="364">
        <f t="shared" ref="A1643:E1643" si="887">A1166</f>
        <v>9</v>
      </c>
      <c r="B1643" s="364" t="str">
        <f t="shared" si="887"/>
        <v>Capacity Enhancement &amp; Performance optimization at WTP 3X660MW,KTPS,Koradi</v>
      </c>
      <c r="C1643" s="188">
        <f t="shared" si="887"/>
        <v>0</v>
      </c>
      <c r="D1643" s="189" t="str">
        <f t="shared" si="887"/>
        <v>-</v>
      </c>
      <c r="E1643" s="38">
        <f t="shared" si="887"/>
        <v>0</v>
      </c>
      <c r="F1643" s="104">
        <f t="shared" si="846"/>
        <v>0</v>
      </c>
      <c r="G1643" s="104">
        <f t="shared" si="847"/>
        <v>0</v>
      </c>
      <c r="H1643" s="104">
        <f t="shared" si="875"/>
        <v>0</v>
      </c>
      <c r="I1643" s="38">
        <f>'F4.2'!X212</f>
        <v>0</v>
      </c>
      <c r="J1643" s="38">
        <f>'F4.2'!AW212</f>
        <v>0</v>
      </c>
      <c r="K1643" s="104"/>
      <c r="L1643" s="104"/>
      <c r="M1643" s="104">
        <f t="shared" si="837"/>
        <v>0</v>
      </c>
      <c r="N1643" s="197">
        <f t="shared" si="876"/>
        <v>0</v>
      </c>
    </row>
    <row r="1644" spans="1:14" ht="31.5" outlineLevel="1" x14ac:dyDescent="0.25">
      <c r="A1644" s="89">
        <f t="shared" ref="A1644:E1644" si="888">A1167</f>
        <v>9.1</v>
      </c>
      <c r="B1644" s="389" t="str">
        <f t="shared" si="888"/>
        <v>Capacity enhancement of DM water stream in WTP at 3X660MW, KTPS, Koradi.</v>
      </c>
      <c r="C1644" s="188">
        <f t="shared" si="888"/>
        <v>0</v>
      </c>
      <c r="D1644" s="189" t="str">
        <f t="shared" si="888"/>
        <v>-</v>
      </c>
      <c r="E1644" s="38">
        <f t="shared" si="888"/>
        <v>0</v>
      </c>
      <c r="F1644" s="104">
        <f t="shared" si="846"/>
        <v>0</v>
      </c>
      <c r="G1644" s="104">
        <f t="shared" si="847"/>
        <v>0</v>
      </c>
      <c r="H1644" s="104">
        <f t="shared" si="875"/>
        <v>0</v>
      </c>
      <c r="I1644" s="38">
        <f>'F4.2'!X213</f>
        <v>58.94</v>
      </c>
      <c r="J1644" s="38">
        <f>'F4.2'!AW213</f>
        <v>58.94</v>
      </c>
      <c r="K1644" s="104"/>
      <c r="L1644" s="104"/>
      <c r="M1644" s="104">
        <f t="shared" si="837"/>
        <v>58.94</v>
      </c>
      <c r="N1644" s="197">
        <f t="shared" si="876"/>
        <v>0</v>
      </c>
    </row>
    <row r="1645" spans="1:14" ht="31.5" outlineLevel="1" x14ac:dyDescent="0.25">
      <c r="A1645" s="89">
        <f t="shared" ref="A1645:E1645" si="889">A1168</f>
        <v>9.1999999999999993</v>
      </c>
      <c r="B1645" s="389" t="str">
        <f t="shared" si="889"/>
        <v>Capacity enhancement Condensate polishing unit regeneration area in WTP at 3X660 MW, KTPS, Koradi</v>
      </c>
      <c r="C1645" s="188">
        <f t="shared" si="889"/>
        <v>0</v>
      </c>
      <c r="D1645" s="189" t="str">
        <f t="shared" si="889"/>
        <v>-</v>
      </c>
      <c r="E1645" s="38">
        <f t="shared" si="889"/>
        <v>0</v>
      </c>
      <c r="F1645" s="104">
        <f t="shared" si="846"/>
        <v>0</v>
      </c>
      <c r="G1645" s="104">
        <f t="shared" si="847"/>
        <v>0</v>
      </c>
      <c r="H1645" s="104">
        <f t="shared" si="875"/>
        <v>0</v>
      </c>
      <c r="I1645" s="38">
        <f>'F4.2'!X214</f>
        <v>13.41</v>
      </c>
      <c r="J1645" s="38">
        <f>'F4.2'!AW214</f>
        <v>13.41</v>
      </c>
      <c r="K1645" s="104"/>
      <c r="L1645" s="104"/>
      <c r="M1645" s="104">
        <f t="shared" si="837"/>
        <v>13.41</v>
      </c>
      <c r="N1645" s="197">
        <f t="shared" si="876"/>
        <v>0</v>
      </c>
    </row>
    <row r="1646" spans="1:14" ht="31.5" outlineLevel="1" x14ac:dyDescent="0.25">
      <c r="A1646" s="89">
        <f t="shared" ref="A1646:E1646" si="890">A1169</f>
        <v>9.3000000000000007</v>
      </c>
      <c r="B1646" s="389" t="str">
        <f t="shared" si="890"/>
        <v>Provision of Ozone generating plant of 1.0 Kg capacity in WTP at 3X660 MW, KTPS, Koradi</v>
      </c>
      <c r="C1646" s="188">
        <f t="shared" si="890"/>
        <v>0</v>
      </c>
      <c r="D1646" s="189" t="str">
        <f t="shared" si="890"/>
        <v>-</v>
      </c>
      <c r="E1646" s="38">
        <f t="shared" si="890"/>
        <v>0</v>
      </c>
      <c r="F1646" s="104">
        <f t="shared" si="846"/>
        <v>0</v>
      </c>
      <c r="G1646" s="104">
        <f t="shared" si="847"/>
        <v>0</v>
      </c>
      <c r="H1646" s="104">
        <f t="shared" si="875"/>
        <v>0</v>
      </c>
      <c r="I1646" s="38">
        <f>'F4.2'!X215</f>
        <v>5.84</v>
      </c>
      <c r="J1646" s="38">
        <f>'F4.2'!AW215</f>
        <v>5.84</v>
      </c>
      <c r="K1646" s="104"/>
      <c r="L1646" s="104"/>
      <c r="M1646" s="104">
        <f t="shared" si="837"/>
        <v>5.84</v>
      </c>
      <c r="N1646" s="197">
        <f t="shared" si="876"/>
        <v>0</v>
      </c>
    </row>
    <row r="1647" spans="1:14" ht="47.25" outlineLevel="1" x14ac:dyDescent="0.25">
      <c r="A1647" s="364">
        <f t="shared" ref="A1647:E1647" si="891">A1170</f>
        <v>10</v>
      </c>
      <c r="B1647" s="364" t="str">
        <f t="shared" si="891"/>
        <v>DPR for Construction of CC Road alongwith RCC Drain, CC platform for heavy machinery movement at 3x660  MW, TPS, Koradi</v>
      </c>
      <c r="C1647" s="188">
        <f t="shared" si="891"/>
        <v>0</v>
      </c>
      <c r="D1647" s="189" t="str">
        <f t="shared" si="891"/>
        <v>-</v>
      </c>
      <c r="E1647" s="38">
        <f t="shared" si="891"/>
        <v>0</v>
      </c>
      <c r="F1647" s="104">
        <f t="shared" si="846"/>
        <v>0</v>
      </c>
      <c r="G1647" s="104">
        <f t="shared" si="847"/>
        <v>0</v>
      </c>
      <c r="H1647" s="104">
        <f t="shared" si="875"/>
        <v>0</v>
      </c>
      <c r="I1647" s="38">
        <f>'F4.2'!X216</f>
        <v>0</v>
      </c>
      <c r="J1647" s="38">
        <f>'F4.2'!AW216</f>
        <v>0</v>
      </c>
      <c r="K1647" s="104"/>
      <c r="L1647" s="104"/>
      <c r="M1647" s="104">
        <f t="shared" si="837"/>
        <v>0</v>
      </c>
      <c r="N1647" s="197">
        <f t="shared" si="876"/>
        <v>0</v>
      </c>
    </row>
    <row r="1648" spans="1:14" ht="47.25" outlineLevel="1" x14ac:dyDescent="0.25">
      <c r="A1648" s="89">
        <f t="shared" ref="A1648:E1648" si="892">A1171</f>
        <v>10.1</v>
      </c>
      <c r="B1648" s="389" t="str">
        <f t="shared" si="892"/>
        <v>DPR for Construction of CC Road alongwith RCC Drain, CC platform for heavy machinery movement at 3x660  MW, TPS, Koradi</v>
      </c>
      <c r="C1648" s="188">
        <f t="shared" si="892"/>
        <v>0</v>
      </c>
      <c r="D1648" s="189" t="str">
        <f t="shared" si="892"/>
        <v>-</v>
      </c>
      <c r="E1648" s="38">
        <f t="shared" si="892"/>
        <v>0</v>
      </c>
      <c r="F1648" s="104">
        <f t="shared" si="846"/>
        <v>0</v>
      </c>
      <c r="G1648" s="104">
        <f t="shared" si="847"/>
        <v>0</v>
      </c>
      <c r="H1648" s="104">
        <f t="shared" si="875"/>
        <v>0</v>
      </c>
      <c r="I1648" s="38">
        <f>'F4.2'!X217</f>
        <v>33.57</v>
      </c>
      <c r="J1648" s="38">
        <f>'F4.2'!AW217</f>
        <v>33.57</v>
      </c>
      <c r="K1648" s="104"/>
      <c r="L1648" s="104"/>
      <c r="M1648" s="104">
        <f t="shared" si="837"/>
        <v>33.57</v>
      </c>
      <c r="N1648" s="197">
        <f t="shared" si="876"/>
        <v>0</v>
      </c>
    </row>
    <row r="1649" spans="1:14" ht="15.75" outlineLevel="1" x14ac:dyDescent="0.25">
      <c r="A1649" s="364">
        <f t="shared" ref="A1649:E1649" si="893">A1172</f>
        <v>11</v>
      </c>
      <c r="B1649" s="364" t="str">
        <f t="shared" si="893"/>
        <v>Improvement in Coal Mill Performance-I</v>
      </c>
      <c r="C1649" s="188">
        <f t="shared" si="893"/>
        <v>0</v>
      </c>
      <c r="D1649" s="189" t="str">
        <f t="shared" si="893"/>
        <v>-</v>
      </c>
      <c r="E1649" s="38">
        <f t="shared" si="893"/>
        <v>0</v>
      </c>
      <c r="F1649" s="104">
        <f t="shared" si="846"/>
        <v>0</v>
      </c>
      <c r="G1649" s="104">
        <f t="shared" si="847"/>
        <v>0</v>
      </c>
      <c r="H1649" s="104">
        <f t="shared" si="875"/>
        <v>0</v>
      </c>
      <c r="I1649" s="38">
        <f>'F4.2'!X218</f>
        <v>0</v>
      </c>
      <c r="J1649" s="38">
        <f>'F4.2'!AW218</f>
        <v>0</v>
      </c>
      <c r="K1649" s="104"/>
      <c r="L1649" s="104"/>
      <c r="M1649" s="104">
        <f t="shared" si="837"/>
        <v>0</v>
      </c>
      <c r="N1649" s="197">
        <f t="shared" si="876"/>
        <v>0</v>
      </c>
    </row>
    <row r="1650" spans="1:14" ht="31.5" outlineLevel="1" x14ac:dyDescent="0.25">
      <c r="A1650" s="89">
        <f t="shared" ref="A1650:E1650" si="894">A1173</f>
        <v>11.1</v>
      </c>
      <c r="B1650" s="389" t="str">
        <f t="shared" si="894"/>
        <v>Procurement of Roller journal Assembly set for coal mill MVM 32R at 3x660 MW Units at KTPS, Koradi through OEM.</v>
      </c>
      <c r="C1650" s="188">
        <f t="shared" si="894"/>
        <v>0</v>
      </c>
      <c r="D1650" s="189" t="str">
        <f t="shared" si="894"/>
        <v>-</v>
      </c>
      <c r="E1650" s="38">
        <f t="shared" si="894"/>
        <v>0</v>
      </c>
      <c r="F1650" s="104">
        <f t="shared" si="846"/>
        <v>0</v>
      </c>
      <c r="G1650" s="104">
        <f t="shared" si="847"/>
        <v>0</v>
      </c>
      <c r="H1650" s="104">
        <f t="shared" si="875"/>
        <v>0</v>
      </c>
      <c r="I1650" s="38">
        <f>'F4.2'!X219</f>
        <v>6.15</v>
      </c>
      <c r="J1650" s="38">
        <f>'F4.2'!AW219</f>
        <v>6.15</v>
      </c>
      <c r="K1650" s="104"/>
      <c r="L1650" s="104"/>
      <c r="M1650" s="104">
        <f t="shared" si="837"/>
        <v>6.15</v>
      </c>
      <c r="N1650" s="197">
        <f t="shared" si="876"/>
        <v>0</v>
      </c>
    </row>
    <row r="1651" spans="1:14" ht="31.5" outlineLevel="1" x14ac:dyDescent="0.25">
      <c r="A1651" s="89">
        <f t="shared" ref="A1651:E1651" si="895">A1174</f>
        <v>11.2</v>
      </c>
      <c r="B1651" s="389" t="str">
        <f t="shared" si="895"/>
        <v>Procurement of Mill Rotary Separator Blades for coal mill MVM 32R at 3x660 MW, KTPS, Koradi through open tender</v>
      </c>
      <c r="C1651" s="188">
        <f t="shared" si="895"/>
        <v>0</v>
      </c>
      <c r="D1651" s="189" t="str">
        <f t="shared" si="895"/>
        <v>-</v>
      </c>
      <c r="E1651" s="38">
        <f t="shared" si="895"/>
        <v>0</v>
      </c>
      <c r="F1651" s="104">
        <f t="shared" si="846"/>
        <v>0</v>
      </c>
      <c r="G1651" s="104">
        <f t="shared" si="847"/>
        <v>0</v>
      </c>
      <c r="H1651" s="104">
        <f t="shared" si="875"/>
        <v>0</v>
      </c>
      <c r="I1651" s="38">
        <f>'F4.2'!X220</f>
        <v>4.01</v>
      </c>
      <c r="J1651" s="38">
        <f>'F4.2'!AW220</f>
        <v>4.01</v>
      </c>
      <c r="K1651" s="104"/>
      <c r="L1651" s="104"/>
      <c r="M1651" s="104">
        <f t="shared" si="837"/>
        <v>4.01</v>
      </c>
      <c r="N1651" s="197">
        <f t="shared" si="876"/>
        <v>0</v>
      </c>
    </row>
    <row r="1652" spans="1:14" ht="47.25" outlineLevel="1" x14ac:dyDescent="0.25">
      <c r="A1652" s="89">
        <f t="shared" ref="A1652:E1652" si="896">A1175</f>
        <v>11.3</v>
      </c>
      <c r="B1652" s="389" t="str">
        <f t="shared" si="896"/>
        <v xml:space="preserve"> Procurement of SINTERCAST TABLE LINERS AND SINTERCAST ROLLER LINERS for coal mill MVM32R at 3x660 MW, KTPS, Koradi through OEM.</v>
      </c>
      <c r="C1652" s="188">
        <f t="shared" si="896"/>
        <v>0</v>
      </c>
      <c r="D1652" s="189" t="str">
        <f t="shared" si="896"/>
        <v>-</v>
      </c>
      <c r="E1652" s="38">
        <f t="shared" si="896"/>
        <v>0</v>
      </c>
      <c r="F1652" s="104">
        <f t="shared" si="846"/>
        <v>0</v>
      </c>
      <c r="G1652" s="104">
        <f t="shared" si="847"/>
        <v>0</v>
      </c>
      <c r="H1652" s="104">
        <f t="shared" si="875"/>
        <v>0</v>
      </c>
      <c r="I1652" s="38">
        <f>'F4.2'!X221</f>
        <v>14.57</v>
      </c>
      <c r="J1652" s="38">
        <f>'F4.2'!AW221</f>
        <v>14.57</v>
      </c>
      <c r="K1652" s="104"/>
      <c r="L1652" s="104"/>
      <c r="M1652" s="104">
        <f t="shared" si="837"/>
        <v>14.57</v>
      </c>
      <c r="N1652" s="197">
        <f t="shared" si="876"/>
        <v>0</v>
      </c>
    </row>
    <row r="1653" spans="1:14" ht="47.25" outlineLevel="1" x14ac:dyDescent="0.25">
      <c r="A1653" s="89">
        <f t="shared" ref="A1653:E1653" si="897">A1176</f>
        <v>11.4</v>
      </c>
      <c r="B1653" s="389" t="str">
        <f t="shared" si="897"/>
        <v>Procurement of Bearings for roller Journal Assembly &amp; Rotary Separator for coal mill MVM 32R at 3x660 MW, KTPS, Koradi through OEM</v>
      </c>
      <c r="C1653" s="188">
        <f t="shared" si="897"/>
        <v>0</v>
      </c>
      <c r="D1653" s="189" t="str">
        <f t="shared" si="897"/>
        <v>-</v>
      </c>
      <c r="E1653" s="38">
        <f t="shared" si="897"/>
        <v>0</v>
      </c>
      <c r="F1653" s="104">
        <f t="shared" si="846"/>
        <v>0</v>
      </c>
      <c r="G1653" s="104">
        <f t="shared" si="847"/>
        <v>0</v>
      </c>
      <c r="H1653" s="104">
        <f t="shared" si="875"/>
        <v>0</v>
      </c>
      <c r="I1653" s="38">
        <f>'F4.2'!X222</f>
        <v>6.14</v>
      </c>
      <c r="J1653" s="38">
        <f>'F4.2'!AW222</f>
        <v>6.14</v>
      </c>
      <c r="K1653" s="104"/>
      <c r="L1653" s="104"/>
      <c r="M1653" s="104">
        <f t="shared" si="837"/>
        <v>6.14</v>
      </c>
      <c r="N1653" s="197">
        <f t="shared" si="876"/>
        <v>0</v>
      </c>
    </row>
    <row r="1654" spans="1:14" ht="31.5" outlineLevel="1" x14ac:dyDescent="0.25">
      <c r="A1654" s="369">
        <f t="shared" ref="A1654:E1654" si="898">A1177</f>
        <v>12</v>
      </c>
      <c r="B1654" s="369" t="str">
        <f t="shared" si="898"/>
        <v>Improvement in Boiler performance-II at  3X660MW,KTPS,Koradi</v>
      </c>
      <c r="C1654" s="188">
        <f t="shared" si="898"/>
        <v>0</v>
      </c>
      <c r="D1654" s="189" t="str">
        <f t="shared" si="898"/>
        <v>-</v>
      </c>
      <c r="E1654" s="38">
        <f t="shared" si="898"/>
        <v>0</v>
      </c>
      <c r="F1654" s="104">
        <f t="shared" si="846"/>
        <v>0</v>
      </c>
      <c r="G1654" s="104">
        <f t="shared" si="847"/>
        <v>0</v>
      </c>
      <c r="H1654" s="104">
        <f t="shared" si="875"/>
        <v>0</v>
      </c>
      <c r="I1654" s="38">
        <f>'F4.2'!X223</f>
        <v>0</v>
      </c>
      <c r="J1654" s="38">
        <f>'F4.2'!AW223</f>
        <v>0</v>
      </c>
      <c r="K1654" s="104"/>
      <c r="L1654" s="104"/>
      <c r="M1654" s="104">
        <f t="shared" si="837"/>
        <v>0</v>
      </c>
      <c r="N1654" s="197">
        <f t="shared" si="876"/>
        <v>0</v>
      </c>
    </row>
    <row r="1655" spans="1:14" ht="31.5" outlineLevel="1" x14ac:dyDescent="0.25">
      <c r="A1655" s="485">
        <f t="shared" ref="A1655:E1655" si="899">A1178</f>
        <v>12.1</v>
      </c>
      <c r="B1655" s="402" t="str">
        <f t="shared" si="899"/>
        <v xml:space="preserve">Scheme1:Procurement of Coal compartment assembly for Unit8 at 3x660MW KTPS, Koradi </v>
      </c>
      <c r="C1655" s="188">
        <f t="shared" si="899"/>
        <v>0</v>
      </c>
      <c r="D1655" s="189" t="str">
        <f t="shared" si="899"/>
        <v>-</v>
      </c>
      <c r="E1655" s="38">
        <f t="shared" si="899"/>
        <v>0</v>
      </c>
      <c r="F1655" s="104">
        <f t="shared" si="846"/>
        <v>0</v>
      </c>
      <c r="G1655" s="104">
        <f t="shared" si="847"/>
        <v>0</v>
      </c>
      <c r="H1655" s="104">
        <f t="shared" si="875"/>
        <v>0</v>
      </c>
      <c r="I1655" s="38">
        <f>'F4.2'!X224</f>
        <v>12.7</v>
      </c>
      <c r="J1655" s="38">
        <f>'F4.2'!AW224</f>
        <v>12.7</v>
      </c>
      <c r="K1655" s="104"/>
      <c r="L1655" s="104"/>
      <c r="M1655" s="104">
        <f t="shared" si="837"/>
        <v>12.7</v>
      </c>
      <c r="N1655" s="197">
        <f t="shared" si="876"/>
        <v>0</v>
      </c>
    </row>
    <row r="1656" spans="1:14" ht="31.5" outlineLevel="1" x14ac:dyDescent="0.25">
      <c r="A1656" s="485">
        <f t="shared" ref="A1656:E1656" si="900">A1179</f>
        <v>12.2</v>
      </c>
      <c r="B1656" s="402" t="str">
        <f t="shared" si="900"/>
        <v>Scheme2:Procurement of blade sets for ID, FD &amp; PA Fan at 3x660 MW, Units at KTPS Koradi through OEM.</v>
      </c>
      <c r="C1656" s="188">
        <f t="shared" si="900"/>
        <v>0</v>
      </c>
      <c r="D1656" s="189" t="str">
        <f t="shared" si="900"/>
        <v>-</v>
      </c>
      <c r="E1656" s="38">
        <f t="shared" si="900"/>
        <v>0</v>
      </c>
      <c r="F1656" s="104">
        <f t="shared" si="846"/>
        <v>0</v>
      </c>
      <c r="G1656" s="104">
        <f t="shared" si="847"/>
        <v>0</v>
      </c>
      <c r="H1656" s="104">
        <f t="shared" si="875"/>
        <v>0</v>
      </c>
      <c r="I1656" s="38">
        <f>'F4.2'!X225</f>
        <v>11.34</v>
      </c>
      <c r="J1656" s="38">
        <f>'F4.2'!AW225</f>
        <v>11.34</v>
      </c>
      <c r="K1656" s="104"/>
      <c r="L1656" s="104"/>
      <c r="M1656" s="104">
        <f t="shared" si="837"/>
        <v>11.34</v>
      </c>
      <c r="N1656" s="197">
        <f t="shared" si="876"/>
        <v>0</v>
      </c>
    </row>
    <row r="1657" spans="1:14" ht="31.5" outlineLevel="1" x14ac:dyDescent="0.25">
      <c r="A1657" s="485">
        <f t="shared" ref="A1657:E1657" si="901">A1180</f>
        <v>12.3</v>
      </c>
      <c r="B1657" s="402" t="str">
        <f t="shared" si="901"/>
        <v>Scheme3:Procurement of  RAPH internal Spares  for 3X660MW units at KTPS Koradi through OEM (Qty- 6 Sets)</v>
      </c>
      <c r="C1657" s="188">
        <f t="shared" si="901"/>
        <v>0</v>
      </c>
      <c r="D1657" s="189" t="str">
        <f t="shared" si="901"/>
        <v>-</v>
      </c>
      <c r="E1657" s="38">
        <f t="shared" si="901"/>
        <v>0</v>
      </c>
      <c r="F1657" s="104">
        <f t="shared" si="846"/>
        <v>0</v>
      </c>
      <c r="G1657" s="104">
        <f t="shared" si="847"/>
        <v>0</v>
      </c>
      <c r="H1657" s="104">
        <f t="shared" si="875"/>
        <v>0</v>
      </c>
      <c r="I1657" s="38">
        <f>'F4.2'!X226</f>
        <v>1.1299999999999999</v>
      </c>
      <c r="J1657" s="38">
        <f>'F4.2'!AW226</f>
        <v>1.1299999999999999</v>
      </c>
      <c r="K1657" s="104"/>
      <c r="L1657" s="104"/>
      <c r="M1657" s="104">
        <f t="shared" si="837"/>
        <v>1.1299999999999999</v>
      </c>
      <c r="N1657" s="197">
        <f t="shared" si="876"/>
        <v>0</v>
      </c>
    </row>
    <row r="1658" spans="1:14" ht="47.25" outlineLevel="1" x14ac:dyDescent="0.25">
      <c r="A1658" s="485">
        <f t="shared" ref="A1658:E1658" si="902">A1181</f>
        <v>12.4</v>
      </c>
      <c r="B1658" s="402" t="str">
        <f t="shared" si="902"/>
        <v>Scheme4:Procurement of RAPH Sector plate with Actuating mechanism assembly for Unit9 3 X 660MW Units at KTPS, Koradi.</v>
      </c>
      <c r="C1658" s="188">
        <f t="shared" si="902"/>
        <v>0</v>
      </c>
      <c r="D1658" s="189" t="str">
        <f t="shared" si="902"/>
        <v>-</v>
      </c>
      <c r="E1658" s="38">
        <f t="shared" si="902"/>
        <v>0</v>
      </c>
      <c r="F1658" s="104">
        <f t="shared" si="846"/>
        <v>0</v>
      </c>
      <c r="G1658" s="104">
        <f t="shared" si="847"/>
        <v>0</v>
      </c>
      <c r="H1658" s="104">
        <f t="shared" si="875"/>
        <v>0</v>
      </c>
      <c r="I1658" s="38">
        <f>'F4.2'!X227</f>
        <v>7.2</v>
      </c>
      <c r="J1658" s="38">
        <f>'F4.2'!AW227</f>
        <v>7.2</v>
      </c>
      <c r="K1658" s="104"/>
      <c r="L1658" s="104"/>
      <c r="M1658" s="104">
        <f t="shared" si="837"/>
        <v>7.2</v>
      </c>
      <c r="N1658" s="197">
        <f t="shared" si="876"/>
        <v>0</v>
      </c>
    </row>
    <row r="1659" spans="1:14" ht="31.5" outlineLevel="1" x14ac:dyDescent="0.25">
      <c r="A1659" s="368">
        <f t="shared" ref="A1659:E1659" si="903">A1182</f>
        <v>13</v>
      </c>
      <c r="B1659" s="388" t="str">
        <f t="shared" si="903"/>
        <v>Improvement in Coal Mill performance-II at  3X660MW,KTPS,Koradi</v>
      </c>
      <c r="C1659" s="188">
        <f t="shared" si="903"/>
        <v>0</v>
      </c>
      <c r="D1659" s="189" t="str">
        <f t="shared" si="903"/>
        <v>-</v>
      </c>
      <c r="E1659" s="38">
        <f t="shared" si="903"/>
        <v>0</v>
      </c>
      <c r="F1659" s="104">
        <f t="shared" si="846"/>
        <v>0</v>
      </c>
      <c r="G1659" s="104">
        <f t="shared" si="847"/>
        <v>0</v>
      </c>
      <c r="H1659" s="104">
        <f t="shared" si="875"/>
        <v>0</v>
      </c>
      <c r="I1659" s="38">
        <f>'F4.2'!X228</f>
        <v>0</v>
      </c>
      <c r="J1659" s="38">
        <f>'F4.2'!AW228</f>
        <v>0</v>
      </c>
      <c r="K1659" s="104"/>
      <c r="L1659" s="104"/>
      <c r="M1659" s="104">
        <f t="shared" si="837"/>
        <v>0</v>
      </c>
      <c r="N1659" s="197">
        <f t="shared" si="876"/>
        <v>0</v>
      </c>
    </row>
    <row r="1660" spans="1:14" ht="47.25" outlineLevel="1" x14ac:dyDescent="0.25">
      <c r="A1660" s="485">
        <f t="shared" ref="A1660:E1660" si="904">A1183</f>
        <v>13.1</v>
      </c>
      <c r="B1660" s="402" t="str">
        <f t="shared" si="904"/>
        <v>Procurement of FLENDER make Gearbox model kmp-450 along with motor for coal mill MVM32R at 3x660mw KTPS, koradi through OEM.</v>
      </c>
      <c r="C1660" s="188">
        <f t="shared" si="904"/>
        <v>0</v>
      </c>
      <c r="D1660" s="189" t="str">
        <f t="shared" si="904"/>
        <v>-</v>
      </c>
      <c r="E1660" s="38">
        <f t="shared" si="904"/>
        <v>0</v>
      </c>
      <c r="F1660" s="104">
        <f t="shared" si="846"/>
        <v>0</v>
      </c>
      <c r="G1660" s="104">
        <f t="shared" si="847"/>
        <v>0</v>
      </c>
      <c r="H1660" s="104">
        <f t="shared" si="875"/>
        <v>0</v>
      </c>
      <c r="I1660" s="38">
        <f>'F4.2'!X229</f>
        <v>20.91</v>
      </c>
      <c r="J1660" s="38">
        <f>'F4.2'!AW229</f>
        <v>20.91</v>
      </c>
      <c r="K1660" s="104"/>
      <c r="L1660" s="104"/>
      <c r="M1660" s="104">
        <f t="shared" si="837"/>
        <v>20.91</v>
      </c>
      <c r="N1660" s="197">
        <f t="shared" si="876"/>
        <v>0</v>
      </c>
    </row>
    <row r="1661" spans="1:14" ht="31.5" outlineLevel="1" x14ac:dyDescent="0.25">
      <c r="A1661" s="485">
        <f t="shared" ref="A1661:E1661" si="905">A1184</f>
        <v>13.2</v>
      </c>
      <c r="B1661" s="402" t="str">
        <f t="shared" si="905"/>
        <v>Procurement of complete set of couplings for PA, ID &amp; FD fans at 3X660MW units at KTPS Koradi through OEM</v>
      </c>
      <c r="C1661" s="188">
        <f t="shared" si="905"/>
        <v>0</v>
      </c>
      <c r="D1661" s="189" t="str">
        <f t="shared" si="905"/>
        <v>-</v>
      </c>
      <c r="E1661" s="38">
        <f t="shared" si="905"/>
        <v>0</v>
      </c>
      <c r="F1661" s="104">
        <f t="shared" si="846"/>
        <v>0</v>
      </c>
      <c r="G1661" s="104">
        <f t="shared" si="847"/>
        <v>0</v>
      </c>
      <c r="H1661" s="104">
        <f t="shared" si="875"/>
        <v>0</v>
      </c>
      <c r="I1661" s="38">
        <f>'F4.2'!X230</f>
        <v>5.14</v>
      </c>
      <c r="J1661" s="38">
        <f>'F4.2'!AW230</f>
        <v>5.14</v>
      </c>
      <c r="K1661" s="104"/>
      <c r="L1661" s="104"/>
      <c r="M1661" s="104">
        <f t="shared" si="837"/>
        <v>5.14</v>
      </c>
      <c r="N1661" s="197">
        <f t="shared" si="876"/>
        <v>0</v>
      </c>
    </row>
    <row r="1662" spans="1:14" ht="31.5" outlineLevel="1" x14ac:dyDescent="0.25">
      <c r="A1662" s="369">
        <f t="shared" ref="A1662:E1662" si="906">A1185</f>
        <v>14</v>
      </c>
      <c r="B1662" s="369" t="str">
        <f t="shared" si="906"/>
        <v>Improvement in Coal Mill performance-III at  3X660MW,KTPS,Koradi</v>
      </c>
      <c r="C1662" s="188">
        <f t="shared" si="906"/>
        <v>0</v>
      </c>
      <c r="D1662" s="189" t="str">
        <f t="shared" si="906"/>
        <v>-</v>
      </c>
      <c r="E1662" s="38">
        <f t="shared" si="906"/>
        <v>0</v>
      </c>
      <c r="F1662" s="104">
        <f t="shared" si="846"/>
        <v>0</v>
      </c>
      <c r="G1662" s="104">
        <f t="shared" si="847"/>
        <v>0</v>
      </c>
      <c r="H1662" s="104">
        <f t="shared" si="875"/>
        <v>0</v>
      </c>
      <c r="I1662" s="38">
        <f>'F4.2'!X231</f>
        <v>0</v>
      </c>
      <c r="J1662" s="38">
        <f>'F4.2'!AW231</f>
        <v>0</v>
      </c>
      <c r="K1662" s="104"/>
      <c r="L1662" s="104"/>
      <c r="M1662" s="104">
        <f t="shared" si="837"/>
        <v>0</v>
      </c>
      <c r="N1662" s="197">
        <f t="shared" si="876"/>
        <v>0</v>
      </c>
    </row>
    <row r="1663" spans="1:14" ht="31.5" outlineLevel="1" x14ac:dyDescent="0.25">
      <c r="A1663" s="485">
        <f t="shared" ref="A1663:E1663" si="907">A1186</f>
        <v>14.1</v>
      </c>
      <c r="B1663" s="413" t="str">
        <f t="shared" si="907"/>
        <v xml:space="preserve">Scheme1:Procurement of Roller journal Assembly set for coal mill MVM 32R at 3x660 MW Units at KTPS, Koradi </v>
      </c>
      <c r="C1663" s="188">
        <f t="shared" si="907"/>
        <v>0</v>
      </c>
      <c r="D1663" s="189" t="str">
        <f t="shared" si="907"/>
        <v>-</v>
      </c>
      <c r="E1663" s="38">
        <f t="shared" si="907"/>
        <v>0</v>
      </c>
      <c r="F1663" s="104">
        <f t="shared" si="846"/>
        <v>0</v>
      </c>
      <c r="G1663" s="104">
        <f t="shared" si="847"/>
        <v>0</v>
      </c>
      <c r="H1663" s="104">
        <f t="shared" si="875"/>
        <v>0</v>
      </c>
      <c r="I1663" s="38">
        <f>'F4.2'!X232</f>
        <v>6.15</v>
      </c>
      <c r="J1663" s="38">
        <f>'F4.2'!AW232</f>
        <v>6.15</v>
      </c>
      <c r="K1663" s="104"/>
      <c r="L1663" s="104"/>
      <c r="M1663" s="104">
        <f t="shared" si="837"/>
        <v>6.15</v>
      </c>
      <c r="N1663" s="197">
        <f t="shared" si="876"/>
        <v>0</v>
      </c>
    </row>
    <row r="1664" spans="1:14" ht="47.25" outlineLevel="1" x14ac:dyDescent="0.25">
      <c r="A1664" s="485">
        <f t="shared" ref="A1664:E1664" si="908">A1187</f>
        <v>14.2</v>
      </c>
      <c r="B1664" s="413" t="str">
        <f t="shared" si="908"/>
        <v>Scheme2:Procurement of SINTERCAST TABLE LINERS AND SINTERCAST ROLLER LINERS for coal mill MVM32R at 3x660 MW, KTPS, Koradi</v>
      </c>
      <c r="C1664" s="188">
        <f t="shared" si="908"/>
        <v>0</v>
      </c>
      <c r="D1664" s="189" t="str">
        <f t="shared" si="908"/>
        <v>-</v>
      </c>
      <c r="E1664" s="38">
        <f t="shared" si="908"/>
        <v>0</v>
      </c>
      <c r="F1664" s="104">
        <f t="shared" si="846"/>
        <v>0</v>
      </c>
      <c r="G1664" s="104">
        <f t="shared" si="847"/>
        <v>0</v>
      </c>
      <c r="H1664" s="104">
        <f t="shared" si="875"/>
        <v>0</v>
      </c>
      <c r="I1664" s="38">
        <f>'F4.2'!X233</f>
        <v>14.57</v>
      </c>
      <c r="J1664" s="38">
        <f>'F4.2'!AW233</f>
        <v>14.57</v>
      </c>
      <c r="K1664" s="104"/>
      <c r="L1664" s="104"/>
      <c r="M1664" s="104">
        <f t="shared" si="837"/>
        <v>14.57</v>
      </c>
      <c r="N1664" s="197">
        <f t="shared" si="876"/>
        <v>0</v>
      </c>
    </row>
    <row r="1665" spans="1:14" ht="47.25" outlineLevel="1" x14ac:dyDescent="0.25">
      <c r="A1665" s="485">
        <f t="shared" ref="A1665:E1665" si="909">A1188</f>
        <v>14.3</v>
      </c>
      <c r="B1665" s="413" t="str">
        <f t="shared" si="909"/>
        <v>Scheme3:Procurement of Bearings for roller Journal Assembly &amp; Rotary Separator for coal mill MVM 32R at 3x660 MW, KTPS, Koradi</v>
      </c>
      <c r="C1665" s="188">
        <f t="shared" si="909"/>
        <v>0</v>
      </c>
      <c r="D1665" s="189" t="str">
        <f t="shared" si="909"/>
        <v>-</v>
      </c>
      <c r="E1665" s="38">
        <f t="shared" si="909"/>
        <v>0</v>
      </c>
      <c r="F1665" s="104">
        <f t="shared" si="846"/>
        <v>0</v>
      </c>
      <c r="G1665" s="104">
        <f t="shared" si="847"/>
        <v>0</v>
      </c>
      <c r="H1665" s="104">
        <f t="shared" si="875"/>
        <v>0</v>
      </c>
      <c r="I1665" s="38">
        <f>'F4.2'!X234</f>
        <v>6.14</v>
      </c>
      <c r="J1665" s="38">
        <f>'F4.2'!AW234</f>
        <v>6.14</v>
      </c>
      <c r="K1665" s="104"/>
      <c r="L1665" s="104"/>
      <c r="M1665" s="104">
        <f t="shared" si="837"/>
        <v>6.14</v>
      </c>
      <c r="N1665" s="197">
        <f t="shared" si="876"/>
        <v>0</v>
      </c>
    </row>
    <row r="1666" spans="1:14" ht="31.5" outlineLevel="1" x14ac:dyDescent="0.25">
      <c r="A1666" s="485">
        <f t="shared" ref="A1666:E1666" si="910">A1189</f>
        <v>14.4</v>
      </c>
      <c r="B1666" s="413" t="str">
        <f t="shared" si="910"/>
        <v>Scheme4:Procurement of Coal Pipe Orifice for Unit10 at 3x660 MW, KTPS, Koradi</v>
      </c>
      <c r="C1666" s="188">
        <f t="shared" si="910"/>
        <v>0</v>
      </c>
      <c r="D1666" s="189" t="str">
        <f t="shared" si="910"/>
        <v>-</v>
      </c>
      <c r="E1666" s="38">
        <f t="shared" si="910"/>
        <v>0</v>
      </c>
      <c r="F1666" s="104">
        <f t="shared" si="846"/>
        <v>0</v>
      </c>
      <c r="G1666" s="104">
        <f t="shared" si="847"/>
        <v>0</v>
      </c>
      <c r="H1666" s="104">
        <f t="shared" si="875"/>
        <v>0</v>
      </c>
      <c r="I1666" s="38">
        <f>'F4.2'!X235</f>
        <v>1</v>
      </c>
      <c r="J1666" s="38">
        <f>'F4.2'!AW235</f>
        <v>1</v>
      </c>
      <c r="K1666" s="104"/>
      <c r="L1666" s="104"/>
      <c r="M1666" s="104">
        <f t="shared" si="837"/>
        <v>1</v>
      </c>
      <c r="N1666" s="197">
        <f t="shared" si="876"/>
        <v>0</v>
      </c>
    </row>
    <row r="1667" spans="1:14" ht="31.5" outlineLevel="1" x14ac:dyDescent="0.25">
      <c r="A1667" s="485">
        <f t="shared" ref="A1667:E1667" si="911">A1190</f>
        <v>14.5</v>
      </c>
      <c r="B1667" s="413" t="str">
        <f t="shared" si="911"/>
        <v>Scheme5:Procurement of Complete MRHS System along with Pneumatic Compressors at 3x660 MW, KTPS, Koradi</v>
      </c>
      <c r="C1667" s="188">
        <f t="shared" si="911"/>
        <v>0</v>
      </c>
      <c r="D1667" s="189" t="str">
        <f t="shared" si="911"/>
        <v>-</v>
      </c>
      <c r="E1667" s="38">
        <f t="shared" si="911"/>
        <v>0</v>
      </c>
      <c r="F1667" s="104">
        <f t="shared" si="846"/>
        <v>0</v>
      </c>
      <c r="G1667" s="104">
        <f t="shared" si="847"/>
        <v>0</v>
      </c>
      <c r="H1667" s="104">
        <f t="shared" si="875"/>
        <v>0</v>
      </c>
      <c r="I1667" s="38">
        <f>'F4.2'!X236</f>
        <v>10</v>
      </c>
      <c r="J1667" s="38">
        <f>'F4.2'!AW236</f>
        <v>10</v>
      </c>
      <c r="K1667" s="104"/>
      <c r="L1667" s="104"/>
      <c r="M1667" s="104">
        <f t="shared" si="837"/>
        <v>10</v>
      </c>
      <c r="N1667" s="197">
        <f t="shared" si="876"/>
        <v>0</v>
      </c>
    </row>
    <row r="1668" spans="1:14" ht="31.5" outlineLevel="1" x14ac:dyDescent="0.25">
      <c r="A1668" s="369">
        <f t="shared" ref="A1668:E1668" si="912">A1191</f>
        <v>15</v>
      </c>
      <c r="B1668" s="369" t="str">
        <f t="shared" si="912"/>
        <v>Improvement in Boiler performance-III at  3X660MW,KTPS,Koradi</v>
      </c>
      <c r="C1668" s="188">
        <f t="shared" si="912"/>
        <v>0</v>
      </c>
      <c r="D1668" s="189" t="str">
        <f t="shared" si="912"/>
        <v>-</v>
      </c>
      <c r="E1668" s="38">
        <f t="shared" si="912"/>
        <v>0</v>
      </c>
      <c r="F1668" s="104">
        <f t="shared" si="846"/>
        <v>0</v>
      </c>
      <c r="G1668" s="104">
        <f t="shared" si="847"/>
        <v>0</v>
      </c>
      <c r="H1668" s="104">
        <f t="shared" si="875"/>
        <v>0</v>
      </c>
      <c r="I1668" s="38">
        <f>'F4.2'!X237</f>
        <v>0</v>
      </c>
      <c r="J1668" s="38">
        <f>'F4.2'!AW237</f>
        <v>0</v>
      </c>
      <c r="K1668" s="104"/>
      <c r="L1668" s="104"/>
      <c r="M1668" s="104">
        <f t="shared" si="837"/>
        <v>0</v>
      </c>
      <c r="N1668" s="197">
        <f t="shared" si="876"/>
        <v>0</v>
      </c>
    </row>
    <row r="1669" spans="1:14" ht="31.5" outlineLevel="1" x14ac:dyDescent="0.25">
      <c r="A1669" s="485">
        <f t="shared" ref="A1669:E1669" si="913">A1192</f>
        <v>15.1</v>
      </c>
      <c r="B1669" s="417" t="str">
        <f t="shared" si="913"/>
        <v xml:space="preserve">Scheme1:Procurement of Coal compartment assembly for Unit8at 3x660MW KTPS, Koradi </v>
      </c>
      <c r="C1669" s="188">
        <f t="shared" si="913"/>
        <v>0</v>
      </c>
      <c r="D1669" s="189" t="str">
        <f t="shared" si="913"/>
        <v>-</v>
      </c>
      <c r="E1669" s="38">
        <f t="shared" si="913"/>
        <v>0</v>
      </c>
      <c r="F1669" s="104">
        <f t="shared" ref="F1669:F1732" si="914">F1192+I1192</f>
        <v>0</v>
      </c>
      <c r="G1669" s="104">
        <f t="shared" ref="G1669:G1732" si="915">G1192+M1192</f>
        <v>0</v>
      </c>
      <c r="H1669" s="104">
        <f t="shared" si="875"/>
        <v>0</v>
      </c>
      <c r="I1669" s="38">
        <f>'F4.2'!X238</f>
        <v>0</v>
      </c>
      <c r="J1669" s="38">
        <f>'F4.2'!AW238</f>
        <v>0</v>
      </c>
      <c r="K1669" s="104"/>
      <c r="L1669" s="104"/>
      <c r="M1669" s="104">
        <f t="shared" si="837"/>
        <v>0</v>
      </c>
      <c r="N1669" s="197">
        <f t="shared" si="876"/>
        <v>0</v>
      </c>
    </row>
    <row r="1670" spans="1:14" ht="31.5" outlineLevel="1" x14ac:dyDescent="0.25">
      <c r="A1670" s="485">
        <f t="shared" ref="A1670:E1670" si="916">A1193</f>
        <v>15.2</v>
      </c>
      <c r="B1670" s="417" t="str">
        <f t="shared" si="916"/>
        <v>Scheme2:Procurement of blade sets for ID, FD &amp; PA Fan at 3x660 MW, Units at KTPS Koradi through OEM.</v>
      </c>
      <c r="C1670" s="188">
        <f t="shared" si="916"/>
        <v>0</v>
      </c>
      <c r="D1670" s="189" t="str">
        <f t="shared" si="916"/>
        <v>-</v>
      </c>
      <c r="E1670" s="38">
        <f t="shared" si="916"/>
        <v>0</v>
      </c>
      <c r="F1670" s="104">
        <f t="shared" si="914"/>
        <v>0</v>
      </c>
      <c r="G1670" s="104">
        <f t="shared" si="915"/>
        <v>0</v>
      </c>
      <c r="H1670" s="104">
        <f t="shared" si="875"/>
        <v>0</v>
      </c>
      <c r="I1670" s="38">
        <f>'F4.2'!X239</f>
        <v>0</v>
      </c>
      <c r="J1670" s="38">
        <f>'F4.2'!AW239</f>
        <v>0</v>
      </c>
      <c r="K1670" s="104"/>
      <c r="L1670" s="104"/>
      <c r="M1670" s="104">
        <f t="shared" si="837"/>
        <v>0</v>
      </c>
      <c r="N1670" s="197">
        <f t="shared" si="876"/>
        <v>0</v>
      </c>
    </row>
    <row r="1671" spans="1:14" ht="47.25" outlineLevel="1" x14ac:dyDescent="0.25">
      <c r="A1671" s="485">
        <f t="shared" ref="A1671:E1671" si="917">A1194</f>
        <v>15.3</v>
      </c>
      <c r="B1671" s="421" t="str">
        <f t="shared" si="917"/>
        <v>Scheme3:Procurement and replacement of heating elements for RAPH installed in Unit 9 (660MW) at KTPS Koradi THROUGH OEM/OES (Qty- 2 Sets)</v>
      </c>
      <c r="C1671" s="188">
        <f t="shared" si="917"/>
        <v>0</v>
      </c>
      <c r="D1671" s="189" t="str">
        <f t="shared" si="917"/>
        <v>-</v>
      </c>
      <c r="E1671" s="38">
        <f t="shared" si="917"/>
        <v>0</v>
      </c>
      <c r="F1671" s="104">
        <f t="shared" si="914"/>
        <v>0</v>
      </c>
      <c r="G1671" s="104">
        <f t="shared" si="915"/>
        <v>0</v>
      </c>
      <c r="H1671" s="104">
        <f t="shared" si="875"/>
        <v>0</v>
      </c>
      <c r="I1671" s="38">
        <f>'F4.2'!X240</f>
        <v>0</v>
      </c>
      <c r="J1671" s="38">
        <f>'F4.2'!AW240</f>
        <v>0</v>
      </c>
      <c r="K1671" s="104"/>
      <c r="L1671" s="104"/>
      <c r="M1671" s="104">
        <f t="shared" si="837"/>
        <v>0</v>
      </c>
      <c r="N1671" s="197">
        <f t="shared" si="876"/>
        <v>0</v>
      </c>
    </row>
    <row r="1672" spans="1:14" ht="31.5" outlineLevel="1" x14ac:dyDescent="0.25">
      <c r="A1672" s="485">
        <f t="shared" ref="A1672:E1672" si="918">A1195</f>
        <v>15.4</v>
      </c>
      <c r="B1672" s="417" t="str">
        <f t="shared" si="918"/>
        <v xml:space="preserve">Scheme4:Procurement of  HP valves, safety valves and ERV's for 3X660MW units at KTPS Koradi through OEM </v>
      </c>
      <c r="C1672" s="188">
        <f t="shared" si="918"/>
        <v>0</v>
      </c>
      <c r="D1672" s="189" t="str">
        <f t="shared" si="918"/>
        <v>-</v>
      </c>
      <c r="E1672" s="38">
        <f t="shared" si="918"/>
        <v>0</v>
      </c>
      <c r="F1672" s="104">
        <f t="shared" si="914"/>
        <v>0</v>
      </c>
      <c r="G1672" s="104">
        <f t="shared" si="915"/>
        <v>0</v>
      </c>
      <c r="H1672" s="104">
        <f t="shared" si="875"/>
        <v>0</v>
      </c>
      <c r="I1672" s="38">
        <f>'F4.2'!X241</f>
        <v>0</v>
      </c>
      <c r="J1672" s="38">
        <f>'F4.2'!AW241</f>
        <v>0</v>
      </c>
      <c r="K1672" s="104"/>
      <c r="L1672" s="104"/>
      <c r="M1672" s="104">
        <f t="shared" si="837"/>
        <v>0</v>
      </c>
      <c r="N1672" s="197">
        <f t="shared" si="876"/>
        <v>0</v>
      </c>
    </row>
    <row r="1673" spans="1:14" ht="47.25" outlineLevel="1" x14ac:dyDescent="0.25">
      <c r="A1673" s="485">
        <f t="shared" ref="A1673:E1673" si="919">A1196</f>
        <v>15.5</v>
      </c>
      <c r="B1673" s="421" t="str">
        <f t="shared" si="919"/>
        <v>Scheme5:Procurement of RAPH Sector plate with Actuating mechanism assembly for Unit8 3 X 660MW Units at KTPS, Koradi.</v>
      </c>
      <c r="C1673" s="188">
        <f t="shared" si="919"/>
        <v>0</v>
      </c>
      <c r="D1673" s="189" t="str">
        <f t="shared" si="919"/>
        <v>-</v>
      </c>
      <c r="E1673" s="38">
        <f t="shared" si="919"/>
        <v>0</v>
      </c>
      <c r="F1673" s="104">
        <f t="shared" si="914"/>
        <v>0</v>
      </c>
      <c r="G1673" s="104">
        <f t="shared" si="915"/>
        <v>0</v>
      </c>
      <c r="H1673" s="104">
        <f t="shared" si="875"/>
        <v>0</v>
      </c>
      <c r="I1673" s="38">
        <f>'F4.2'!X242</f>
        <v>0</v>
      </c>
      <c r="J1673" s="38">
        <f>'F4.2'!AW242</f>
        <v>0</v>
      </c>
      <c r="K1673" s="104"/>
      <c r="L1673" s="104"/>
      <c r="M1673" s="104">
        <f t="shared" si="837"/>
        <v>0</v>
      </c>
      <c r="N1673" s="197">
        <f t="shared" si="876"/>
        <v>0</v>
      </c>
    </row>
    <row r="1674" spans="1:14" ht="31.5" outlineLevel="1" x14ac:dyDescent="0.25">
      <c r="A1674" s="369">
        <f t="shared" ref="A1674:E1674" si="920">A1197</f>
        <v>15</v>
      </c>
      <c r="B1674" s="369" t="str">
        <f t="shared" si="920"/>
        <v>Improvement in Coal Mill performance-IV at  3X660MW,KTPS,Koradi</v>
      </c>
      <c r="C1674" s="188">
        <f t="shared" si="920"/>
        <v>0</v>
      </c>
      <c r="D1674" s="189" t="str">
        <f t="shared" si="920"/>
        <v>-</v>
      </c>
      <c r="E1674" s="38">
        <f t="shared" si="920"/>
        <v>0</v>
      </c>
      <c r="F1674" s="104">
        <f t="shared" si="914"/>
        <v>0</v>
      </c>
      <c r="G1674" s="104">
        <f t="shared" si="915"/>
        <v>0</v>
      </c>
      <c r="H1674" s="104">
        <f t="shared" si="875"/>
        <v>0</v>
      </c>
      <c r="I1674" s="38">
        <f>'F4.2'!X243</f>
        <v>0</v>
      </c>
      <c r="J1674" s="38">
        <f>'F4.2'!AW243</f>
        <v>0</v>
      </c>
      <c r="K1674" s="104"/>
      <c r="L1674" s="104"/>
      <c r="M1674" s="104">
        <f t="shared" si="837"/>
        <v>0</v>
      </c>
      <c r="N1674" s="197">
        <f t="shared" si="876"/>
        <v>0</v>
      </c>
    </row>
    <row r="1675" spans="1:14" ht="31.5" outlineLevel="1" x14ac:dyDescent="0.25">
      <c r="A1675" s="485">
        <f t="shared" ref="A1675:E1675" si="921">A1198</f>
        <v>15.1</v>
      </c>
      <c r="B1675" s="417" t="str">
        <f t="shared" si="921"/>
        <v>Scheme1:Procurement of Roller journal Assembly set for coal mill MVM 32R at 3x660 MW Units at KTPS, Koradi</v>
      </c>
      <c r="C1675" s="188">
        <f t="shared" si="921"/>
        <v>0</v>
      </c>
      <c r="D1675" s="189" t="str">
        <f t="shared" si="921"/>
        <v>-</v>
      </c>
      <c r="E1675" s="38">
        <f t="shared" si="921"/>
        <v>0</v>
      </c>
      <c r="F1675" s="104">
        <f t="shared" si="914"/>
        <v>0</v>
      </c>
      <c r="G1675" s="104">
        <f t="shared" si="915"/>
        <v>0</v>
      </c>
      <c r="H1675" s="104">
        <f t="shared" si="875"/>
        <v>0</v>
      </c>
      <c r="I1675" s="38">
        <f>'F4.2'!X244</f>
        <v>0</v>
      </c>
      <c r="J1675" s="38">
        <f>'F4.2'!AW244</f>
        <v>0</v>
      </c>
      <c r="K1675" s="104"/>
      <c r="L1675" s="104"/>
      <c r="M1675" s="104">
        <f t="shared" si="837"/>
        <v>0</v>
      </c>
      <c r="N1675" s="197">
        <f t="shared" si="876"/>
        <v>0</v>
      </c>
    </row>
    <row r="1676" spans="1:14" ht="47.25" outlineLevel="1" x14ac:dyDescent="0.25">
      <c r="A1676" s="485">
        <f t="shared" ref="A1676:E1676" si="922">A1199</f>
        <v>15.2</v>
      </c>
      <c r="B1676" s="417" t="str">
        <f t="shared" si="922"/>
        <v>Scheme2:Procurement of SINTERCAST TABLE LINERS AND SINTERCAST ROLLER LINERS for coal mill MVM32R at 3x660 MW, KTPS, Koradi</v>
      </c>
      <c r="C1676" s="188">
        <f t="shared" si="922"/>
        <v>0</v>
      </c>
      <c r="D1676" s="189" t="str">
        <f t="shared" si="922"/>
        <v>-</v>
      </c>
      <c r="E1676" s="38">
        <f t="shared" si="922"/>
        <v>0</v>
      </c>
      <c r="F1676" s="104">
        <f t="shared" si="914"/>
        <v>0</v>
      </c>
      <c r="G1676" s="104">
        <f t="shared" si="915"/>
        <v>0</v>
      </c>
      <c r="H1676" s="104">
        <f t="shared" si="875"/>
        <v>0</v>
      </c>
      <c r="I1676" s="38">
        <f>'F4.2'!X245</f>
        <v>0</v>
      </c>
      <c r="J1676" s="38">
        <f>'F4.2'!AW245</f>
        <v>0</v>
      </c>
      <c r="K1676" s="104"/>
      <c r="L1676" s="104"/>
      <c r="M1676" s="104">
        <f t="shared" si="837"/>
        <v>0</v>
      </c>
      <c r="N1676" s="197">
        <f t="shared" si="876"/>
        <v>0</v>
      </c>
    </row>
    <row r="1677" spans="1:14" ht="47.25" outlineLevel="1" x14ac:dyDescent="0.25">
      <c r="A1677" s="485">
        <f t="shared" ref="A1677:E1677" si="923">A1200</f>
        <v>15.3</v>
      </c>
      <c r="B1677" s="417" t="str">
        <f t="shared" si="923"/>
        <v>Scheme3:Procurement of Bearings for roller Journal Assembly &amp; Rotary Separator for coal mill MVM 32R at 3x660 MW, KTPS, Koradi</v>
      </c>
      <c r="C1677" s="188">
        <f t="shared" si="923"/>
        <v>0</v>
      </c>
      <c r="D1677" s="189" t="str">
        <f t="shared" si="923"/>
        <v>-</v>
      </c>
      <c r="E1677" s="38">
        <f t="shared" si="923"/>
        <v>0</v>
      </c>
      <c r="F1677" s="104">
        <f t="shared" si="914"/>
        <v>0</v>
      </c>
      <c r="G1677" s="104">
        <f t="shared" si="915"/>
        <v>0</v>
      </c>
      <c r="H1677" s="104">
        <f t="shared" si="875"/>
        <v>0</v>
      </c>
      <c r="I1677" s="38">
        <f>'F4.2'!X246</f>
        <v>0</v>
      </c>
      <c r="J1677" s="38">
        <f>'F4.2'!AW246</f>
        <v>0</v>
      </c>
      <c r="K1677" s="104"/>
      <c r="L1677" s="104"/>
      <c r="M1677" s="104">
        <f t="shared" si="837"/>
        <v>0</v>
      </c>
      <c r="N1677" s="197">
        <f t="shared" si="876"/>
        <v>0</v>
      </c>
    </row>
    <row r="1678" spans="1:14" ht="31.5" outlineLevel="1" x14ac:dyDescent="0.25">
      <c r="A1678" s="485">
        <f t="shared" ref="A1678:E1678" si="924">A1201</f>
        <v>15.4</v>
      </c>
      <c r="B1678" s="417" t="str">
        <f t="shared" si="924"/>
        <v>Scheme4:Procurement of Coal Pipe Orifice for Unit8 at 3x660 MW, KTPS, Koradi</v>
      </c>
      <c r="C1678" s="188">
        <f t="shared" si="924"/>
        <v>0</v>
      </c>
      <c r="D1678" s="189" t="str">
        <f t="shared" si="924"/>
        <v>-</v>
      </c>
      <c r="E1678" s="38">
        <f t="shared" si="924"/>
        <v>0</v>
      </c>
      <c r="F1678" s="104">
        <f t="shared" si="914"/>
        <v>0</v>
      </c>
      <c r="G1678" s="104">
        <f t="shared" si="915"/>
        <v>0</v>
      </c>
      <c r="H1678" s="104">
        <f t="shared" si="875"/>
        <v>0</v>
      </c>
      <c r="I1678" s="38">
        <f>'F4.2'!X247</f>
        <v>0</v>
      </c>
      <c r="J1678" s="38">
        <f>'F4.2'!AW247</f>
        <v>0</v>
      </c>
      <c r="K1678" s="104"/>
      <c r="L1678" s="104"/>
      <c r="M1678" s="104">
        <f t="shared" si="837"/>
        <v>0</v>
      </c>
      <c r="N1678" s="197">
        <f t="shared" si="876"/>
        <v>0</v>
      </c>
    </row>
    <row r="1679" spans="1:14" ht="31.5" outlineLevel="1" x14ac:dyDescent="0.25">
      <c r="A1679" s="369">
        <f t="shared" ref="A1679:E1679" si="925">A1202</f>
        <v>16</v>
      </c>
      <c r="B1679" s="369" t="str">
        <f t="shared" si="925"/>
        <v>Improvement in Coal Mill performance-V at  3X660MW,KTPS,Koradi</v>
      </c>
      <c r="C1679" s="188">
        <f t="shared" si="925"/>
        <v>0</v>
      </c>
      <c r="D1679" s="189" t="str">
        <f t="shared" si="925"/>
        <v>-</v>
      </c>
      <c r="E1679" s="38">
        <f t="shared" si="925"/>
        <v>0</v>
      </c>
      <c r="F1679" s="104">
        <f t="shared" si="914"/>
        <v>0</v>
      </c>
      <c r="G1679" s="104">
        <f t="shared" si="915"/>
        <v>0</v>
      </c>
      <c r="H1679" s="104">
        <f t="shared" si="875"/>
        <v>0</v>
      </c>
      <c r="I1679" s="38">
        <f>'F4.2'!X248</f>
        <v>0</v>
      </c>
      <c r="J1679" s="38">
        <f>'F4.2'!AW248</f>
        <v>0</v>
      </c>
      <c r="K1679" s="104"/>
      <c r="L1679" s="104"/>
      <c r="M1679" s="104">
        <f t="shared" si="837"/>
        <v>0</v>
      </c>
      <c r="N1679" s="197">
        <f t="shared" si="876"/>
        <v>0</v>
      </c>
    </row>
    <row r="1680" spans="1:14" ht="31.5" outlineLevel="1" x14ac:dyDescent="0.25">
      <c r="A1680" s="485">
        <f t="shared" ref="A1680:E1680" si="926">A1203</f>
        <v>16.100000000000001</v>
      </c>
      <c r="B1680" s="421" t="str">
        <f t="shared" si="926"/>
        <v>Scheme1:Procurement of Roller journal Assembly set for coal mill MVM 32R at 3x660 MW Units at KTPS, Koradi</v>
      </c>
      <c r="C1680" s="188">
        <f t="shared" si="926"/>
        <v>0</v>
      </c>
      <c r="D1680" s="189" t="str">
        <f t="shared" si="926"/>
        <v>-</v>
      </c>
      <c r="E1680" s="38">
        <f t="shared" si="926"/>
        <v>0</v>
      </c>
      <c r="F1680" s="104">
        <f t="shared" si="914"/>
        <v>0</v>
      </c>
      <c r="G1680" s="104">
        <f t="shared" si="915"/>
        <v>0</v>
      </c>
      <c r="H1680" s="104">
        <f t="shared" si="875"/>
        <v>0</v>
      </c>
      <c r="I1680" s="38">
        <f>'F4.2'!X249</f>
        <v>0</v>
      </c>
      <c r="J1680" s="38">
        <f>'F4.2'!AW249</f>
        <v>0</v>
      </c>
      <c r="K1680" s="104"/>
      <c r="L1680" s="104"/>
      <c r="M1680" s="104">
        <f t="shared" si="837"/>
        <v>0</v>
      </c>
      <c r="N1680" s="197">
        <f t="shared" si="876"/>
        <v>0</v>
      </c>
    </row>
    <row r="1681" spans="1:14" ht="47.25" outlineLevel="1" x14ac:dyDescent="0.25">
      <c r="A1681" s="485">
        <f t="shared" ref="A1681:E1681" si="927">A1204</f>
        <v>16.2</v>
      </c>
      <c r="B1681" s="417" t="str">
        <f t="shared" si="927"/>
        <v>Scheme2:Procurement of SINTERCAST TABLE LINERS AND SINTERCAST ROLLER LINERS for coal mill MVM32R at 3x660 MW, KTPS, Koradi</v>
      </c>
      <c r="C1681" s="188">
        <f t="shared" si="927"/>
        <v>0</v>
      </c>
      <c r="D1681" s="189" t="str">
        <f t="shared" si="927"/>
        <v>-</v>
      </c>
      <c r="E1681" s="38">
        <f t="shared" si="927"/>
        <v>0</v>
      </c>
      <c r="F1681" s="104">
        <f t="shared" si="914"/>
        <v>0</v>
      </c>
      <c r="G1681" s="104">
        <f t="shared" si="915"/>
        <v>0</v>
      </c>
      <c r="H1681" s="104">
        <f t="shared" si="875"/>
        <v>0</v>
      </c>
      <c r="I1681" s="38">
        <f>'F4.2'!X250</f>
        <v>0</v>
      </c>
      <c r="J1681" s="38">
        <f>'F4.2'!AW250</f>
        <v>0</v>
      </c>
      <c r="K1681" s="104"/>
      <c r="L1681" s="104"/>
      <c r="M1681" s="104">
        <f t="shared" si="837"/>
        <v>0</v>
      </c>
      <c r="N1681" s="197">
        <f t="shared" si="876"/>
        <v>0</v>
      </c>
    </row>
    <row r="1682" spans="1:14" ht="47.25" outlineLevel="1" x14ac:dyDescent="0.25">
      <c r="A1682" s="485">
        <f t="shared" ref="A1682:E1682" si="928">A1205</f>
        <v>16.3</v>
      </c>
      <c r="B1682" s="417" t="str">
        <f t="shared" si="928"/>
        <v>Scheme3:Procurement of Bearings for roller Journal Assembly &amp; Rotary Separator for coal mill MVM 32R at 3x660 MW, KTPS, Koradi</v>
      </c>
      <c r="C1682" s="188">
        <f t="shared" si="928"/>
        <v>0</v>
      </c>
      <c r="D1682" s="189" t="str">
        <f t="shared" si="928"/>
        <v>-</v>
      </c>
      <c r="E1682" s="38">
        <f t="shared" si="928"/>
        <v>0</v>
      </c>
      <c r="F1682" s="104">
        <f t="shared" si="914"/>
        <v>0</v>
      </c>
      <c r="G1682" s="104">
        <f t="shared" si="915"/>
        <v>0</v>
      </c>
      <c r="H1682" s="104">
        <f t="shared" si="875"/>
        <v>0</v>
      </c>
      <c r="I1682" s="38">
        <f>'F4.2'!X251</f>
        <v>0</v>
      </c>
      <c r="J1682" s="38">
        <f>'F4.2'!AW251</f>
        <v>0</v>
      </c>
      <c r="K1682" s="104"/>
      <c r="L1682" s="104"/>
      <c r="M1682" s="104">
        <f t="shared" si="837"/>
        <v>0</v>
      </c>
      <c r="N1682" s="197">
        <f t="shared" si="876"/>
        <v>0</v>
      </c>
    </row>
    <row r="1683" spans="1:14" ht="31.5" outlineLevel="1" x14ac:dyDescent="0.25">
      <c r="A1683" s="485">
        <f t="shared" ref="A1683:E1683" si="929">A1206</f>
        <v>16.399999999999999</v>
      </c>
      <c r="B1683" s="417" t="str">
        <f t="shared" si="929"/>
        <v>Scheme4:Procurement of Coal Pipe Orifice for Unit9 at 3x660 MW, KTPS, Koradi</v>
      </c>
      <c r="C1683" s="188">
        <f t="shared" si="929"/>
        <v>0</v>
      </c>
      <c r="D1683" s="189" t="str">
        <f t="shared" si="929"/>
        <v>-</v>
      </c>
      <c r="E1683" s="38">
        <f t="shared" si="929"/>
        <v>0</v>
      </c>
      <c r="F1683" s="104">
        <f t="shared" si="914"/>
        <v>0</v>
      </c>
      <c r="G1683" s="104">
        <f t="shared" si="915"/>
        <v>0</v>
      </c>
      <c r="H1683" s="104">
        <f t="shared" si="875"/>
        <v>0</v>
      </c>
      <c r="I1683" s="38">
        <f>'F4.2'!X252</f>
        <v>0</v>
      </c>
      <c r="J1683" s="38">
        <f>'F4.2'!AW252</f>
        <v>0</v>
      </c>
      <c r="K1683" s="104"/>
      <c r="L1683" s="104"/>
      <c r="M1683" s="104">
        <f t="shared" si="837"/>
        <v>0</v>
      </c>
      <c r="N1683" s="197">
        <f t="shared" si="876"/>
        <v>0</v>
      </c>
    </row>
    <row r="1684" spans="1:14" ht="31.5" outlineLevel="1" x14ac:dyDescent="0.25">
      <c r="A1684" s="369">
        <f t="shared" ref="A1684:E1684" si="930">A1207</f>
        <v>17</v>
      </c>
      <c r="B1684" s="369" t="str">
        <f t="shared" si="930"/>
        <v>Improvement in Boiler performance-IV at  3X660MW,KTPS,Koradi</v>
      </c>
      <c r="C1684" s="188">
        <f t="shared" si="930"/>
        <v>0</v>
      </c>
      <c r="D1684" s="189" t="str">
        <f t="shared" si="930"/>
        <v>-</v>
      </c>
      <c r="E1684" s="38">
        <f t="shared" si="930"/>
        <v>0</v>
      </c>
      <c r="F1684" s="104">
        <f t="shared" si="914"/>
        <v>0</v>
      </c>
      <c r="G1684" s="104">
        <f t="shared" si="915"/>
        <v>0</v>
      </c>
      <c r="H1684" s="104">
        <f t="shared" si="875"/>
        <v>0</v>
      </c>
      <c r="I1684" s="38">
        <f>'F4.2'!X253</f>
        <v>0</v>
      </c>
      <c r="J1684" s="38">
        <f>'F4.2'!AW253</f>
        <v>0</v>
      </c>
      <c r="K1684" s="104"/>
      <c r="L1684" s="104"/>
      <c r="M1684" s="104">
        <f t="shared" si="837"/>
        <v>0</v>
      </c>
      <c r="N1684" s="197">
        <f t="shared" si="876"/>
        <v>0</v>
      </c>
    </row>
    <row r="1685" spans="1:14" ht="31.5" outlineLevel="1" x14ac:dyDescent="0.25">
      <c r="A1685" s="485">
        <f t="shared" ref="A1685:E1685" si="931">A1208</f>
        <v>17.100000000000001</v>
      </c>
      <c r="B1685" s="421" t="str">
        <f t="shared" si="931"/>
        <v xml:space="preserve">Scheme1:Procurement of Coal compartment assembly for Unit8 at 3x660MW KTPS, Koradi </v>
      </c>
      <c r="C1685" s="188">
        <f t="shared" si="931"/>
        <v>0</v>
      </c>
      <c r="D1685" s="189" t="str">
        <f t="shared" si="931"/>
        <v>-</v>
      </c>
      <c r="E1685" s="38">
        <f t="shared" si="931"/>
        <v>0</v>
      </c>
      <c r="F1685" s="104">
        <f t="shared" si="914"/>
        <v>0</v>
      </c>
      <c r="G1685" s="104">
        <f t="shared" si="915"/>
        <v>0</v>
      </c>
      <c r="H1685" s="104">
        <f t="shared" si="875"/>
        <v>0</v>
      </c>
      <c r="I1685" s="38">
        <f>'F4.2'!X254</f>
        <v>0</v>
      </c>
      <c r="J1685" s="38">
        <f>'F4.2'!AW254</f>
        <v>0</v>
      </c>
      <c r="K1685" s="104"/>
      <c r="L1685" s="104"/>
      <c r="M1685" s="104">
        <f t="shared" si="837"/>
        <v>0</v>
      </c>
      <c r="N1685" s="197">
        <f t="shared" si="876"/>
        <v>0</v>
      </c>
    </row>
    <row r="1686" spans="1:14" ht="31.5" outlineLevel="1" x14ac:dyDescent="0.25">
      <c r="A1686" s="485">
        <f t="shared" ref="A1686:E1686" si="932">A1209</f>
        <v>17.2</v>
      </c>
      <c r="B1686" s="417" t="str">
        <f t="shared" si="932"/>
        <v>Scheme2:Procurement of blade sets for ID, FD &amp; PA Fan at 3x660 MW, Units at KTPS Koradi through OEM.</v>
      </c>
      <c r="C1686" s="188">
        <f t="shared" si="932"/>
        <v>0</v>
      </c>
      <c r="D1686" s="189" t="str">
        <f t="shared" si="932"/>
        <v>-</v>
      </c>
      <c r="E1686" s="38">
        <f t="shared" si="932"/>
        <v>0</v>
      </c>
      <c r="F1686" s="104">
        <f t="shared" si="914"/>
        <v>0</v>
      </c>
      <c r="G1686" s="104">
        <f t="shared" si="915"/>
        <v>0</v>
      </c>
      <c r="H1686" s="104">
        <f t="shared" si="875"/>
        <v>0</v>
      </c>
      <c r="I1686" s="38">
        <f>'F4.2'!X255</f>
        <v>0</v>
      </c>
      <c r="J1686" s="38">
        <f>'F4.2'!AW255</f>
        <v>0</v>
      </c>
      <c r="K1686" s="104"/>
      <c r="L1686" s="104"/>
      <c r="M1686" s="104">
        <f t="shared" si="837"/>
        <v>0</v>
      </c>
      <c r="N1686" s="197">
        <f t="shared" si="876"/>
        <v>0</v>
      </c>
    </row>
    <row r="1687" spans="1:14" ht="47.25" outlineLevel="1" x14ac:dyDescent="0.25">
      <c r="A1687" s="485">
        <f t="shared" ref="A1687:E1687" si="933">A1210</f>
        <v>17.3</v>
      </c>
      <c r="B1687" s="417" t="str">
        <f t="shared" si="933"/>
        <v xml:space="preserve">Scheme3:Procurement of RAPH bottom support bearing assembly for 3X660MW units at KTPS Koradi through OEM  (Qty- 2 Sets) </v>
      </c>
      <c r="C1687" s="188">
        <f t="shared" si="933"/>
        <v>0</v>
      </c>
      <c r="D1687" s="189" t="str">
        <f t="shared" si="933"/>
        <v>-</v>
      </c>
      <c r="E1687" s="38">
        <f t="shared" si="933"/>
        <v>0</v>
      </c>
      <c r="F1687" s="104">
        <f t="shared" si="914"/>
        <v>0</v>
      </c>
      <c r="G1687" s="104">
        <f t="shared" si="915"/>
        <v>0</v>
      </c>
      <c r="H1687" s="104">
        <f t="shared" si="875"/>
        <v>0</v>
      </c>
      <c r="I1687" s="38">
        <f>'F4.2'!X256</f>
        <v>0</v>
      </c>
      <c r="J1687" s="38">
        <f>'F4.2'!AW256</f>
        <v>0</v>
      </c>
      <c r="K1687" s="104"/>
      <c r="L1687" s="104"/>
      <c r="M1687" s="104">
        <f t="shared" si="837"/>
        <v>0</v>
      </c>
      <c r="N1687" s="197">
        <f t="shared" si="876"/>
        <v>0</v>
      </c>
    </row>
    <row r="1688" spans="1:14" ht="31.5" outlineLevel="1" x14ac:dyDescent="0.25">
      <c r="A1688" s="485">
        <f t="shared" ref="A1688:E1688" si="934">A1211</f>
        <v>17.399999999999999</v>
      </c>
      <c r="B1688" s="417" t="str">
        <f t="shared" si="934"/>
        <v>Scheme4:Procurement of RAPH top guide bearing assembly for 3X660MW units at KTPS Koradi</v>
      </c>
      <c r="C1688" s="188">
        <f t="shared" si="934"/>
        <v>0</v>
      </c>
      <c r="D1688" s="189" t="str">
        <f t="shared" si="934"/>
        <v>-</v>
      </c>
      <c r="E1688" s="38">
        <f t="shared" si="934"/>
        <v>0</v>
      </c>
      <c r="F1688" s="104">
        <f t="shared" si="914"/>
        <v>0</v>
      </c>
      <c r="G1688" s="104">
        <f t="shared" si="915"/>
        <v>0</v>
      </c>
      <c r="H1688" s="104">
        <f t="shared" si="875"/>
        <v>0</v>
      </c>
      <c r="I1688" s="38">
        <f>'F4.2'!X257</f>
        <v>0</v>
      </c>
      <c r="J1688" s="38">
        <f>'F4.2'!AW257</f>
        <v>0</v>
      </c>
      <c r="K1688" s="104"/>
      <c r="L1688" s="104"/>
      <c r="M1688" s="104">
        <f t="shared" si="837"/>
        <v>0</v>
      </c>
      <c r="N1688" s="197">
        <f t="shared" si="876"/>
        <v>0</v>
      </c>
    </row>
    <row r="1689" spans="1:14" ht="31.5" outlineLevel="1" x14ac:dyDescent="0.25">
      <c r="A1689" s="485">
        <f t="shared" ref="A1689:E1689" si="935">A1212</f>
        <v>17.5</v>
      </c>
      <c r="B1689" s="417" t="str">
        <f t="shared" si="935"/>
        <v>Scheme5:Procurement of  RAPH Gear Box  for 3X660MW units at KTPS Koradi through OEM (Qty- 1 Sets)</v>
      </c>
      <c r="C1689" s="188">
        <f t="shared" si="935"/>
        <v>0</v>
      </c>
      <c r="D1689" s="189" t="str">
        <f t="shared" si="935"/>
        <v>-</v>
      </c>
      <c r="E1689" s="38">
        <f t="shared" si="935"/>
        <v>0</v>
      </c>
      <c r="F1689" s="104">
        <f t="shared" si="914"/>
        <v>0</v>
      </c>
      <c r="G1689" s="104">
        <f t="shared" si="915"/>
        <v>0</v>
      </c>
      <c r="H1689" s="104">
        <f t="shared" si="875"/>
        <v>0</v>
      </c>
      <c r="I1689" s="38">
        <f>'F4.2'!X258</f>
        <v>0</v>
      </c>
      <c r="J1689" s="38">
        <f>'F4.2'!AW258</f>
        <v>0</v>
      </c>
      <c r="K1689" s="104"/>
      <c r="L1689" s="104"/>
      <c r="M1689" s="104">
        <f t="shared" si="837"/>
        <v>0</v>
      </c>
      <c r="N1689" s="197">
        <f t="shared" si="876"/>
        <v>0</v>
      </c>
    </row>
    <row r="1690" spans="1:14" ht="47.25" outlineLevel="1" x14ac:dyDescent="0.25">
      <c r="A1690" s="485">
        <f t="shared" ref="A1690:E1690" si="936">A1213</f>
        <v>17.600000000000001</v>
      </c>
      <c r="B1690" s="417" t="str">
        <f t="shared" si="936"/>
        <v>Scheme6:Procurement of RAPH Sector plate with Actuating mechanism assembly for Unit10 at 3 X 660MW Units at KTPS, Koradi.</v>
      </c>
      <c r="C1690" s="188">
        <f t="shared" si="936"/>
        <v>0</v>
      </c>
      <c r="D1690" s="189" t="str">
        <f t="shared" si="936"/>
        <v>-</v>
      </c>
      <c r="E1690" s="38">
        <f t="shared" si="936"/>
        <v>0</v>
      </c>
      <c r="F1690" s="104">
        <f t="shared" si="914"/>
        <v>0</v>
      </c>
      <c r="G1690" s="104">
        <f t="shared" si="915"/>
        <v>0</v>
      </c>
      <c r="H1690" s="104">
        <f t="shared" si="875"/>
        <v>0</v>
      </c>
      <c r="I1690" s="38">
        <f>'F4.2'!X259</f>
        <v>0</v>
      </c>
      <c r="J1690" s="38">
        <f>'F4.2'!AW259</f>
        <v>0</v>
      </c>
      <c r="K1690" s="104"/>
      <c r="L1690" s="104"/>
      <c r="M1690" s="104">
        <f t="shared" si="837"/>
        <v>0</v>
      </c>
      <c r="N1690" s="197">
        <f t="shared" si="876"/>
        <v>0</v>
      </c>
    </row>
    <row r="1691" spans="1:14" ht="47.25" outlineLevel="1" x14ac:dyDescent="0.25">
      <c r="A1691" s="485">
        <f t="shared" ref="A1691:E1691" si="937">A1214</f>
        <v>17.7</v>
      </c>
      <c r="B1691" s="417" t="str">
        <f t="shared" si="937"/>
        <v>Scheme7:Procurement and replacement of heating elements for RAPH installed in Unit 10 (660MW) at KTPS Koradi THROUGH OEM/OES (Qty- 2 Sets)</v>
      </c>
      <c r="C1691" s="188">
        <f t="shared" si="937"/>
        <v>0</v>
      </c>
      <c r="D1691" s="189" t="str">
        <f t="shared" si="937"/>
        <v>-</v>
      </c>
      <c r="E1691" s="38">
        <f t="shared" si="937"/>
        <v>0</v>
      </c>
      <c r="F1691" s="104">
        <f t="shared" si="914"/>
        <v>0</v>
      </c>
      <c r="G1691" s="104">
        <f t="shared" si="915"/>
        <v>0</v>
      </c>
      <c r="H1691" s="104">
        <f t="shared" si="875"/>
        <v>0</v>
      </c>
      <c r="I1691" s="38">
        <f>'F4.2'!X260</f>
        <v>0</v>
      </c>
      <c r="J1691" s="38">
        <f>'F4.2'!AW260</f>
        <v>0</v>
      </c>
      <c r="K1691" s="104"/>
      <c r="L1691" s="104"/>
      <c r="M1691" s="104">
        <f t="shared" si="837"/>
        <v>0</v>
      </c>
      <c r="N1691" s="197">
        <f t="shared" si="876"/>
        <v>0</v>
      </c>
    </row>
    <row r="1692" spans="1:14" ht="15.75" outlineLevel="1" x14ac:dyDescent="0.25">
      <c r="A1692" s="485">
        <f t="shared" ref="A1692:E1692" si="938">A1215</f>
        <v>17.8</v>
      </c>
      <c r="B1692" s="417" t="str">
        <f t="shared" si="938"/>
        <v>Scheme8:Procurement of  Boiler Circulating Pump  (1 Nos)</v>
      </c>
      <c r="C1692" s="188">
        <f t="shared" si="938"/>
        <v>0</v>
      </c>
      <c r="D1692" s="189" t="str">
        <f t="shared" si="938"/>
        <v>-</v>
      </c>
      <c r="E1692" s="38">
        <f t="shared" si="938"/>
        <v>0</v>
      </c>
      <c r="F1692" s="104">
        <f t="shared" si="914"/>
        <v>0</v>
      </c>
      <c r="G1692" s="104">
        <f t="shared" si="915"/>
        <v>0</v>
      </c>
      <c r="H1692" s="104">
        <f t="shared" si="875"/>
        <v>0</v>
      </c>
      <c r="I1692" s="38">
        <f>'F4.2'!X261</f>
        <v>0</v>
      </c>
      <c r="J1692" s="38">
        <f>'F4.2'!AW261</f>
        <v>0</v>
      </c>
      <c r="K1692" s="104"/>
      <c r="L1692" s="104"/>
      <c r="M1692" s="104">
        <f t="shared" si="837"/>
        <v>0</v>
      </c>
      <c r="N1692" s="197">
        <f t="shared" si="876"/>
        <v>0</v>
      </c>
    </row>
    <row r="1693" spans="1:14" ht="31.5" outlineLevel="1" x14ac:dyDescent="0.25">
      <c r="A1693" s="369">
        <f t="shared" ref="A1693:E1693" si="939">A1216</f>
        <v>18</v>
      </c>
      <c r="B1693" s="369" t="str">
        <f t="shared" si="939"/>
        <v>Improvement in Coal Mill performance-VI at  3X660MW,KTPS,Koradi</v>
      </c>
      <c r="C1693" s="188">
        <f t="shared" si="939"/>
        <v>0</v>
      </c>
      <c r="D1693" s="189" t="str">
        <f t="shared" si="939"/>
        <v>-</v>
      </c>
      <c r="E1693" s="38">
        <f t="shared" si="939"/>
        <v>0</v>
      </c>
      <c r="F1693" s="104">
        <f t="shared" si="914"/>
        <v>0</v>
      </c>
      <c r="G1693" s="104">
        <f t="shared" si="915"/>
        <v>0</v>
      </c>
      <c r="H1693" s="104">
        <f t="shared" si="875"/>
        <v>0</v>
      </c>
      <c r="I1693" s="38">
        <f>'F4.2'!X262</f>
        <v>0</v>
      </c>
      <c r="J1693" s="38">
        <f>'F4.2'!AW262</f>
        <v>0</v>
      </c>
      <c r="K1693" s="104"/>
      <c r="L1693" s="104"/>
      <c r="M1693" s="104">
        <f t="shared" si="837"/>
        <v>0</v>
      </c>
      <c r="N1693" s="197">
        <f t="shared" si="876"/>
        <v>0</v>
      </c>
    </row>
    <row r="1694" spans="1:14" ht="31.5" outlineLevel="1" x14ac:dyDescent="0.25">
      <c r="A1694" s="485">
        <f t="shared" ref="A1694:E1694" si="940">A1217</f>
        <v>18.100000000000001</v>
      </c>
      <c r="B1694" s="421" t="str">
        <f t="shared" si="940"/>
        <v>Scheme1:Procurement of Roller journal Assembly set for coal mill MVM 32R at 3x660 MW Units at KTPS, Koradi</v>
      </c>
      <c r="C1694" s="188">
        <f t="shared" si="940"/>
        <v>0</v>
      </c>
      <c r="D1694" s="189" t="str">
        <f t="shared" si="940"/>
        <v>-</v>
      </c>
      <c r="E1694" s="38">
        <f t="shared" si="940"/>
        <v>0</v>
      </c>
      <c r="F1694" s="104">
        <f t="shared" si="914"/>
        <v>0</v>
      </c>
      <c r="G1694" s="104">
        <f t="shared" si="915"/>
        <v>0</v>
      </c>
      <c r="H1694" s="104">
        <f t="shared" si="875"/>
        <v>0</v>
      </c>
      <c r="I1694" s="38">
        <f>'F4.2'!X263</f>
        <v>0</v>
      </c>
      <c r="J1694" s="38">
        <f>'F4.2'!AW263</f>
        <v>0</v>
      </c>
      <c r="K1694" s="104"/>
      <c r="L1694" s="104"/>
      <c r="M1694" s="104">
        <f t="shared" si="837"/>
        <v>0</v>
      </c>
      <c r="N1694" s="197">
        <f t="shared" si="876"/>
        <v>0</v>
      </c>
    </row>
    <row r="1695" spans="1:14" ht="47.25" outlineLevel="1" x14ac:dyDescent="0.25">
      <c r="A1695" s="485">
        <f t="shared" ref="A1695:E1695" si="941">A1218</f>
        <v>18.2</v>
      </c>
      <c r="B1695" s="417" t="str">
        <f t="shared" si="941"/>
        <v>Scheme2:Procurement of SINTERCAST TABLE LINERS AND SINTERCAST ROLLER LINERS for coal mill MVM32R at 3x660 MW, KTPS, Koradi</v>
      </c>
      <c r="C1695" s="188">
        <f t="shared" si="941"/>
        <v>0</v>
      </c>
      <c r="D1695" s="189" t="str">
        <f t="shared" si="941"/>
        <v>-</v>
      </c>
      <c r="E1695" s="38">
        <f t="shared" si="941"/>
        <v>0</v>
      </c>
      <c r="F1695" s="104">
        <f t="shared" si="914"/>
        <v>0</v>
      </c>
      <c r="G1695" s="104">
        <f t="shared" si="915"/>
        <v>0</v>
      </c>
      <c r="H1695" s="104">
        <f t="shared" si="875"/>
        <v>0</v>
      </c>
      <c r="I1695" s="38">
        <f>'F4.2'!X264</f>
        <v>0</v>
      </c>
      <c r="J1695" s="38">
        <f>'F4.2'!AW264</f>
        <v>0</v>
      </c>
      <c r="K1695" s="104"/>
      <c r="L1695" s="104"/>
      <c r="M1695" s="104">
        <f t="shared" si="837"/>
        <v>0</v>
      </c>
      <c r="N1695" s="197">
        <f t="shared" si="876"/>
        <v>0</v>
      </c>
    </row>
    <row r="1696" spans="1:14" ht="47.25" outlineLevel="1" x14ac:dyDescent="0.25">
      <c r="A1696" s="485">
        <f t="shared" ref="A1696:E1696" si="942">A1219</f>
        <v>18.3</v>
      </c>
      <c r="B1696" s="417" t="str">
        <f t="shared" si="942"/>
        <v>Scheme3:Procurement of Bearings for roller Journal Assembly &amp; Rotary Separator for coal mill MVM 32R at 3x660 MW, KTPS, Koradi</v>
      </c>
      <c r="C1696" s="188">
        <f t="shared" si="942"/>
        <v>0</v>
      </c>
      <c r="D1696" s="189" t="str">
        <f t="shared" si="942"/>
        <v>-</v>
      </c>
      <c r="E1696" s="38">
        <f t="shared" si="942"/>
        <v>0</v>
      </c>
      <c r="F1696" s="104">
        <f t="shared" si="914"/>
        <v>0</v>
      </c>
      <c r="G1696" s="104">
        <f t="shared" si="915"/>
        <v>0</v>
      </c>
      <c r="H1696" s="104">
        <f t="shared" ref="H1696:H1759" si="943">F1696-G1696</f>
        <v>0</v>
      </c>
      <c r="I1696" s="38">
        <f>'F4.2'!X265</f>
        <v>0</v>
      </c>
      <c r="J1696" s="38">
        <f>'F4.2'!AW265</f>
        <v>0</v>
      </c>
      <c r="K1696" s="104"/>
      <c r="L1696" s="104"/>
      <c r="M1696" s="104">
        <f t="shared" si="837"/>
        <v>0</v>
      </c>
      <c r="N1696" s="197">
        <f t="shared" ref="N1696:N1759" si="944">H1696+I1696-M1696</f>
        <v>0</v>
      </c>
    </row>
    <row r="1697" spans="1:14" ht="31.5" outlineLevel="1" x14ac:dyDescent="0.25">
      <c r="A1697" s="485">
        <f t="shared" ref="A1697:E1697" si="945">A1220</f>
        <v>18.399999999999999</v>
      </c>
      <c r="B1697" s="417" t="str">
        <f t="shared" si="945"/>
        <v>Scheme4:Procurement of Coal Pipe Orifice for Unit9 at 3x660 MW, KTPS, Koradi</v>
      </c>
      <c r="C1697" s="188">
        <f t="shared" si="945"/>
        <v>0</v>
      </c>
      <c r="D1697" s="189" t="str">
        <f t="shared" si="945"/>
        <v>-</v>
      </c>
      <c r="E1697" s="38">
        <f t="shared" si="945"/>
        <v>0</v>
      </c>
      <c r="F1697" s="104">
        <f t="shared" si="914"/>
        <v>0</v>
      </c>
      <c r="G1697" s="104">
        <f t="shared" si="915"/>
        <v>0</v>
      </c>
      <c r="H1697" s="104">
        <f t="shared" si="943"/>
        <v>0</v>
      </c>
      <c r="I1697" s="38">
        <f>'F4.2'!X266</f>
        <v>0</v>
      </c>
      <c r="J1697" s="38">
        <f>'F4.2'!AW266</f>
        <v>0</v>
      </c>
      <c r="K1697" s="104"/>
      <c r="L1697" s="104"/>
      <c r="M1697" s="104">
        <f t="shared" si="837"/>
        <v>0</v>
      </c>
      <c r="N1697" s="197">
        <f t="shared" si="944"/>
        <v>0</v>
      </c>
    </row>
    <row r="1698" spans="1:14" ht="31.5" outlineLevel="1" x14ac:dyDescent="0.25">
      <c r="A1698" s="369">
        <f t="shared" ref="A1698:E1698" si="946">A1221</f>
        <v>19.3</v>
      </c>
      <c r="B1698" s="369" t="str">
        <f t="shared" si="946"/>
        <v>Reliability Improvement schemes of generators at 3X660MW, KTPS, Koradi</v>
      </c>
      <c r="C1698" s="188">
        <f t="shared" si="946"/>
        <v>0</v>
      </c>
      <c r="D1698" s="189" t="str">
        <f t="shared" si="946"/>
        <v>-</v>
      </c>
      <c r="E1698" s="38">
        <f t="shared" si="946"/>
        <v>0</v>
      </c>
      <c r="F1698" s="104">
        <f t="shared" si="914"/>
        <v>0</v>
      </c>
      <c r="G1698" s="104">
        <f t="shared" si="915"/>
        <v>0</v>
      </c>
      <c r="H1698" s="104">
        <f t="shared" si="943"/>
        <v>0</v>
      </c>
      <c r="I1698" s="38">
        <f>'F4.2'!X267</f>
        <v>0</v>
      </c>
      <c r="J1698" s="38">
        <f>'F4.2'!AW267</f>
        <v>0</v>
      </c>
      <c r="K1698" s="104"/>
      <c r="L1698" s="104"/>
      <c r="M1698" s="104">
        <f t="shared" si="837"/>
        <v>0</v>
      </c>
      <c r="N1698" s="197">
        <f t="shared" si="944"/>
        <v>0</v>
      </c>
    </row>
    <row r="1699" spans="1:14" ht="47.25" outlineLevel="1" x14ac:dyDescent="0.25">
      <c r="A1699" s="485">
        <f t="shared" ref="A1699:E1699" si="947">A1222</f>
        <v>19.100000000000001</v>
      </c>
      <c r="B1699" s="421" t="str">
        <f t="shared" si="947"/>
        <v>Scheme No. 1 :PROCUREMENT OF MELCO/LMTG MAKE GENERATOR ROTOR ASSEMBLY with excitation transformer AT 3X660MW KTPS, KORADI THROUGH OEM</v>
      </c>
      <c r="C1699" s="188">
        <f t="shared" si="947"/>
        <v>0</v>
      </c>
      <c r="D1699" s="189" t="str">
        <f t="shared" si="947"/>
        <v>-</v>
      </c>
      <c r="E1699" s="38">
        <f t="shared" si="947"/>
        <v>0</v>
      </c>
      <c r="F1699" s="104">
        <f t="shared" si="914"/>
        <v>0</v>
      </c>
      <c r="G1699" s="104">
        <f t="shared" si="915"/>
        <v>0</v>
      </c>
      <c r="H1699" s="104">
        <f t="shared" si="943"/>
        <v>0</v>
      </c>
      <c r="I1699" s="38">
        <f>'F4.2'!X268</f>
        <v>45.39</v>
      </c>
      <c r="J1699" s="38">
        <f>'F4.2'!AW268</f>
        <v>45.39</v>
      </c>
      <c r="K1699" s="104"/>
      <c r="L1699" s="104"/>
      <c r="M1699" s="104">
        <f t="shared" si="837"/>
        <v>45.39</v>
      </c>
      <c r="N1699" s="197">
        <f t="shared" si="944"/>
        <v>0</v>
      </c>
    </row>
    <row r="1700" spans="1:14" ht="47.25" outlineLevel="1" x14ac:dyDescent="0.25">
      <c r="A1700" s="501">
        <f t="shared" ref="A1700:E1700" si="948">A1223</f>
        <v>19.2</v>
      </c>
      <c r="B1700" s="502" t="str">
        <f t="shared" si="948"/>
        <v>Scheme No. 2:PROCUREMENT OF ONE COMPLETE SET OF GENERATOR STATOR COILS FOR GENERATOR AT 3X660MW UNITS AT KTPS KORADI THROUGH OEM</v>
      </c>
      <c r="C1700" s="188">
        <f t="shared" si="948"/>
        <v>0</v>
      </c>
      <c r="D1700" s="189" t="str">
        <f t="shared" si="948"/>
        <v>-</v>
      </c>
      <c r="E1700" s="38">
        <f t="shared" si="948"/>
        <v>0</v>
      </c>
      <c r="F1700" s="104">
        <f t="shared" si="914"/>
        <v>0</v>
      </c>
      <c r="G1700" s="104">
        <f t="shared" si="915"/>
        <v>0</v>
      </c>
      <c r="H1700" s="104">
        <f t="shared" si="943"/>
        <v>0</v>
      </c>
      <c r="I1700" s="38">
        <f>'F4.2'!X269</f>
        <v>35.4</v>
      </c>
      <c r="J1700" s="38">
        <f>'F4.2'!AW269</f>
        <v>35.4</v>
      </c>
      <c r="K1700" s="104"/>
      <c r="L1700" s="104"/>
      <c r="M1700" s="104">
        <f t="shared" si="837"/>
        <v>35.4</v>
      </c>
      <c r="N1700" s="197">
        <f t="shared" si="944"/>
        <v>0</v>
      </c>
    </row>
    <row r="1701" spans="1:14" ht="31.5" outlineLevel="1" x14ac:dyDescent="0.25">
      <c r="A1701" s="369">
        <f t="shared" ref="A1701:E1701" si="949">A1224</f>
        <v>25</v>
      </c>
      <c r="B1701" s="369" t="str">
        <f t="shared" si="949"/>
        <v>DPR on Procurement of Critical Speares for L&amp;T make Main Turbine(typeTC4F-30) installed at 3x660MW KTPS Koradi.</v>
      </c>
      <c r="C1701" s="188">
        <f t="shared" si="949"/>
        <v>0</v>
      </c>
      <c r="D1701" s="189" t="str">
        <f t="shared" si="949"/>
        <v>-</v>
      </c>
      <c r="E1701" s="38">
        <f t="shared" si="949"/>
        <v>0</v>
      </c>
      <c r="F1701" s="104">
        <f t="shared" si="914"/>
        <v>0</v>
      </c>
      <c r="G1701" s="104">
        <f t="shared" si="915"/>
        <v>0</v>
      </c>
      <c r="H1701" s="104">
        <f t="shared" si="943"/>
        <v>0</v>
      </c>
      <c r="I1701" s="38">
        <f>'F4.2'!X270</f>
        <v>0</v>
      </c>
      <c r="J1701" s="38">
        <f>'F4.2'!AW270</f>
        <v>0</v>
      </c>
      <c r="K1701" s="104"/>
      <c r="L1701" s="104"/>
      <c r="M1701" s="104">
        <f t="shared" si="837"/>
        <v>0</v>
      </c>
      <c r="N1701" s="197">
        <f t="shared" si="944"/>
        <v>0</v>
      </c>
    </row>
    <row r="1702" spans="1:14" ht="31.5" outlineLevel="1" x14ac:dyDescent="0.25">
      <c r="A1702" s="515">
        <f t="shared" ref="A1702:E1702" si="950">A1225</f>
        <v>25.1</v>
      </c>
      <c r="B1702" s="516" t="str">
        <f t="shared" si="950"/>
        <v xml:space="preserve">Scheme No. 1 :Procurement of Critical Speares for L&amp;T make Main Turbine(typeTC4F-30) installed at 3x660MW KTPS Koradi.                                                                                                                                                                                                                                                                                                                                </v>
      </c>
      <c r="C1702" s="188">
        <f t="shared" si="950"/>
        <v>0</v>
      </c>
      <c r="D1702" s="189" t="str">
        <f t="shared" si="950"/>
        <v>-</v>
      </c>
      <c r="E1702" s="38">
        <f t="shared" si="950"/>
        <v>0</v>
      </c>
      <c r="F1702" s="104">
        <f t="shared" si="914"/>
        <v>0</v>
      </c>
      <c r="G1702" s="104">
        <f t="shared" si="915"/>
        <v>0</v>
      </c>
      <c r="H1702" s="104">
        <f t="shared" si="943"/>
        <v>0</v>
      </c>
      <c r="I1702" s="38">
        <f>'F4.2'!X271</f>
        <v>126.41</v>
      </c>
      <c r="J1702" s="38">
        <f>'F4.2'!AW271</f>
        <v>126.41</v>
      </c>
      <c r="K1702" s="104"/>
      <c r="L1702" s="104"/>
      <c r="M1702" s="104">
        <f t="shared" si="837"/>
        <v>126.41</v>
      </c>
      <c r="N1702" s="197">
        <f t="shared" si="944"/>
        <v>0</v>
      </c>
    </row>
    <row r="1703" spans="1:14" ht="47.25" outlineLevel="1" x14ac:dyDescent="0.25">
      <c r="A1703" s="369">
        <f t="shared" ref="A1703:E1703" si="951">A1226</f>
        <v>26</v>
      </c>
      <c r="B1703" s="369" t="str">
        <f t="shared" si="951"/>
        <v xml:space="preserve">DPR for Coal Handling Plant Performance Improvement Schemes -II  at 3x660MW KTPS ,Koradi.
</v>
      </c>
      <c r="C1703" s="188">
        <f t="shared" si="951"/>
        <v>0</v>
      </c>
      <c r="D1703" s="189" t="str">
        <f t="shared" si="951"/>
        <v>-</v>
      </c>
      <c r="E1703" s="38">
        <f t="shared" si="951"/>
        <v>0</v>
      </c>
      <c r="F1703" s="104">
        <f t="shared" si="914"/>
        <v>0</v>
      </c>
      <c r="G1703" s="104">
        <f t="shared" si="915"/>
        <v>0</v>
      </c>
      <c r="H1703" s="104">
        <f t="shared" si="943"/>
        <v>0</v>
      </c>
      <c r="I1703" s="38">
        <f>'F4.2'!X272</f>
        <v>0</v>
      </c>
      <c r="J1703" s="38">
        <f>'F4.2'!AW272</f>
        <v>0</v>
      </c>
      <c r="K1703" s="104"/>
      <c r="L1703" s="104"/>
      <c r="M1703" s="104">
        <f t="shared" si="837"/>
        <v>0</v>
      </c>
      <c r="N1703" s="197">
        <f t="shared" si="944"/>
        <v>0</v>
      </c>
    </row>
    <row r="1704" spans="1:14" ht="47.25" outlineLevel="1" x14ac:dyDescent="0.25">
      <c r="A1704" s="529">
        <f t="shared" ref="A1704:E1704" si="952">A1227</f>
        <v>26.1</v>
      </c>
      <c r="B1704" s="530" t="str">
        <f t="shared" si="952"/>
        <v xml:space="preserve">Scheme No. 1 : Performance Improvement of Unloading System Wagon Tipplers at CHP 3x660MW KTPS Koradi                                                                
 </v>
      </c>
      <c r="C1704" s="188">
        <f t="shared" si="952"/>
        <v>0</v>
      </c>
      <c r="D1704" s="189" t="str">
        <f t="shared" si="952"/>
        <v>-</v>
      </c>
      <c r="E1704" s="38">
        <f t="shared" si="952"/>
        <v>0</v>
      </c>
      <c r="F1704" s="104">
        <f t="shared" si="914"/>
        <v>0</v>
      </c>
      <c r="G1704" s="104">
        <f t="shared" si="915"/>
        <v>0</v>
      </c>
      <c r="H1704" s="104">
        <f t="shared" si="943"/>
        <v>0</v>
      </c>
      <c r="I1704" s="38">
        <f>'F4.2'!X273</f>
        <v>5.8</v>
      </c>
      <c r="J1704" s="38">
        <f>'F4.2'!AW273</f>
        <v>5.8</v>
      </c>
      <c r="K1704" s="104"/>
      <c r="L1704" s="104"/>
      <c r="M1704" s="104">
        <f t="shared" si="837"/>
        <v>5.8</v>
      </c>
      <c r="N1704" s="197">
        <f t="shared" si="944"/>
        <v>0</v>
      </c>
    </row>
    <row r="1705" spans="1:14" ht="157.5" outlineLevel="1" x14ac:dyDescent="0.25">
      <c r="A1705" s="485">
        <f t="shared" ref="A1705:E1705" si="953">A1228</f>
        <v>26.2</v>
      </c>
      <c r="B1705" s="421" t="str">
        <f t="shared" si="953"/>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1705" s="188">
        <f t="shared" si="953"/>
        <v>0</v>
      </c>
      <c r="D1705" s="189" t="str">
        <f t="shared" si="953"/>
        <v>-</v>
      </c>
      <c r="E1705" s="38">
        <f t="shared" si="953"/>
        <v>0</v>
      </c>
      <c r="F1705" s="104">
        <f t="shared" si="914"/>
        <v>0</v>
      </c>
      <c r="G1705" s="104">
        <f t="shared" si="915"/>
        <v>0</v>
      </c>
      <c r="H1705" s="104">
        <f t="shared" si="943"/>
        <v>0</v>
      </c>
      <c r="I1705" s="38">
        <f>'F4.2'!X274</f>
        <v>2.8</v>
      </c>
      <c r="J1705" s="38">
        <f>'F4.2'!AW274</f>
        <v>2.8</v>
      </c>
      <c r="K1705" s="104"/>
      <c r="L1705" s="104"/>
      <c r="M1705" s="104">
        <f t="shared" si="837"/>
        <v>2.8</v>
      </c>
      <c r="N1705" s="197">
        <f t="shared" si="944"/>
        <v>0</v>
      </c>
    </row>
    <row r="1706" spans="1:14" ht="157.5" outlineLevel="1" x14ac:dyDescent="0.25">
      <c r="A1706" s="485">
        <f t="shared" ref="A1706:E1706" si="954">A1229</f>
        <v>26.3</v>
      </c>
      <c r="B1706" s="421" t="str">
        <f t="shared" si="954"/>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706" s="188">
        <f t="shared" si="954"/>
        <v>0</v>
      </c>
      <c r="D1706" s="189" t="str">
        <f t="shared" si="954"/>
        <v>-</v>
      </c>
      <c r="E1706" s="38">
        <f t="shared" si="954"/>
        <v>0</v>
      </c>
      <c r="F1706" s="104">
        <f t="shared" si="914"/>
        <v>0</v>
      </c>
      <c r="G1706" s="104">
        <f t="shared" si="915"/>
        <v>0</v>
      </c>
      <c r="H1706" s="104">
        <f t="shared" si="943"/>
        <v>0</v>
      </c>
      <c r="I1706" s="38">
        <f>'F4.2'!X275</f>
        <v>3.2</v>
      </c>
      <c r="J1706" s="38">
        <f>'F4.2'!AW275</f>
        <v>3.2</v>
      </c>
      <c r="K1706" s="104"/>
      <c r="L1706" s="104"/>
      <c r="M1706" s="104">
        <f t="shared" si="837"/>
        <v>3.2</v>
      </c>
      <c r="N1706" s="197">
        <f t="shared" si="944"/>
        <v>0</v>
      </c>
    </row>
    <row r="1707" spans="1:14" ht="157.5" outlineLevel="1" x14ac:dyDescent="0.25">
      <c r="A1707" s="485">
        <f t="shared" ref="A1707:E1707" si="955">A1230</f>
        <v>26.4</v>
      </c>
      <c r="B1707" s="426" t="str">
        <f t="shared" si="955"/>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1707" s="188">
        <f t="shared" si="955"/>
        <v>0</v>
      </c>
      <c r="D1707" s="189" t="str">
        <f t="shared" si="955"/>
        <v>-</v>
      </c>
      <c r="E1707" s="38">
        <f t="shared" si="955"/>
        <v>0</v>
      </c>
      <c r="F1707" s="104">
        <f t="shared" si="914"/>
        <v>0</v>
      </c>
      <c r="G1707" s="104">
        <f t="shared" si="915"/>
        <v>0</v>
      </c>
      <c r="H1707" s="104">
        <f t="shared" si="943"/>
        <v>0</v>
      </c>
      <c r="I1707" s="38">
        <f>'F4.2'!X276</f>
        <v>6.5</v>
      </c>
      <c r="J1707" s="38">
        <f>'F4.2'!AW276</f>
        <v>6.5</v>
      </c>
      <c r="K1707" s="104"/>
      <c r="L1707" s="104"/>
      <c r="M1707" s="104">
        <f t="shared" si="837"/>
        <v>6.5</v>
      </c>
      <c r="N1707" s="197">
        <f t="shared" si="944"/>
        <v>0</v>
      </c>
    </row>
    <row r="1708" spans="1:14" ht="157.5" outlineLevel="1" x14ac:dyDescent="0.25">
      <c r="A1708" s="485">
        <f t="shared" ref="A1708:E1708" si="956">A1231</f>
        <v>26.5</v>
      </c>
      <c r="B1708" s="421" t="str">
        <f t="shared" si="956"/>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1708" s="188">
        <f t="shared" si="956"/>
        <v>0</v>
      </c>
      <c r="D1708" s="189" t="str">
        <f t="shared" si="956"/>
        <v>-</v>
      </c>
      <c r="E1708" s="38">
        <f t="shared" si="956"/>
        <v>0</v>
      </c>
      <c r="F1708" s="104">
        <f t="shared" si="914"/>
        <v>0</v>
      </c>
      <c r="G1708" s="104">
        <f t="shared" si="915"/>
        <v>0</v>
      </c>
      <c r="H1708" s="104">
        <f t="shared" si="943"/>
        <v>0</v>
      </c>
      <c r="I1708" s="38">
        <f>'F4.2'!X277</f>
        <v>8.5</v>
      </c>
      <c r="J1708" s="38">
        <f>'F4.2'!AW277</f>
        <v>8.5</v>
      </c>
      <c r="K1708" s="104"/>
      <c r="L1708" s="104"/>
      <c r="M1708" s="104">
        <f t="shared" si="837"/>
        <v>8.5</v>
      </c>
      <c r="N1708" s="197">
        <f t="shared" si="944"/>
        <v>0</v>
      </c>
    </row>
    <row r="1709" spans="1:14" ht="189" outlineLevel="1" x14ac:dyDescent="0.25">
      <c r="A1709" s="501">
        <f t="shared" ref="A1709:E1709" si="957">A1232</f>
        <v>26.6</v>
      </c>
      <c r="B1709" s="502" t="str">
        <f t="shared" si="957"/>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1709" s="188">
        <f t="shared" si="957"/>
        <v>0</v>
      </c>
      <c r="D1709" s="189" t="str">
        <f t="shared" si="957"/>
        <v>-</v>
      </c>
      <c r="E1709" s="38">
        <f t="shared" si="957"/>
        <v>0</v>
      </c>
      <c r="F1709" s="104">
        <f t="shared" si="914"/>
        <v>0</v>
      </c>
      <c r="G1709" s="104">
        <f t="shared" si="915"/>
        <v>0</v>
      </c>
      <c r="H1709" s="104">
        <f t="shared" si="943"/>
        <v>0</v>
      </c>
      <c r="I1709" s="38">
        <f>'F4.2'!X278</f>
        <v>1</v>
      </c>
      <c r="J1709" s="38">
        <f>'F4.2'!AW278</f>
        <v>1</v>
      </c>
      <c r="K1709" s="104"/>
      <c r="L1709" s="104"/>
      <c r="M1709" s="104">
        <f t="shared" si="837"/>
        <v>1</v>
      </c>
      <c r="N1709" s="197">
        <f t="shared" si="944"/>
        <v>0</v>
      </c>
    </row>
    <row r="1710" spans="1:14" ht="31.5" outlineLevel="1" x14ac:dyDescent="0.25">
      <c r="A1710" s="369">
        <f t="shared" ref="A1710:E1710" si="958">A1233</f>
        <v>27</v>
      </c>
      <c r="B1710" s="369" t="str">
        <f t="shared" si="958"/>
        <v>DPR for Coal Handling Plant Performance Improvement Schemes -III  at 3x660MW KTPS ,Koradi.</v>
      </c>
      <c r="C1710" s="188">
        <f t="shared" si="958"/>
        <v>0</v>
      </c>
      <c r="D1710" s="189" t="str">
        <f t="shared" si="958"/>
        <v>-</v>
      </c>
      <c r="E1710" s="38">
        <f t="shared" si="958"/>
        <v>0</v>
      </c>
      <c r="F1710" s="104">
        <f t="shared" si="914"/>
        <v>0</v>
      </c>
      <c r="G1710" s="104">
        <f t="shared" si="915"/>
        <v>0</v>
      </c>
      <c r="H1710" s="104">
        <f t="shared" si="943"/>
        <v>0</v>
      </c>
      <c r="I1710" s="38">
        <f>'F4.2'!X279</f>
        <v>0</v>
      </c>
      <c r="J1710" s="38">
        <f>'F4.2'!AW279</f>
        <v>0</v>
      </c>
      <c r="K1710" s="104"/>
      <c r="L1710" s="104"/>
      <c r="M1710" s="104">
        <f t="shared" si="837"/>
        <v>0</v>
      </c>
      <c r="N1710" s="197">
        <f t="shared" si="944"/>
        <v>0</v>
      </c>
    </row>
    <row r="1711" spans="1:14" ht="173.25" outlineLevel="1" x14ac:dyDescent="0.25">
      <c r="A1711" s="529">
        <f t="shared" ref="A1711:E1711" si="959">A1234</f>
        <v>27.1</v>
      </c>
      <c r="B1711" s="530" t="str">
        <f t="shared" si="959"/>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1711" s="188">
        <f t="shared" si="959"/>
        <v>0</v>
      </c>
      <c r="D1711" s="189" t="str">
        <f t="shared" si="959"/>
        <v>-</v>
      </c>
      <c r="E1711" s="38">
        <f t="shared" si="959"/>
        <v>0</v>
      </c>
      <c r="F1711" s="104">
        <f t="shared" si="914"/>
        <v>0</v>
      </c>
      <c r="G1711" s="104">
        <f t="shared" si="915"/>
        <v>0</v>
      </c>
      <c r="H1711" s="104">
        <f t="shared" si="943"/>
        <v>0</v>
      </c>
      <c r="I1711" s="38">
        <f>'F4.2'!X280</f>
        <v>10.5</v>
      </c>
      <c r="J1711" s="38">
        <f>'F4.2'!AW280</f>
        <v>10.5</v>
      </c>
      <c r="K1711" s="104"/>
      <c r="L1711" s="104"/>
      <c r="M1711" s="104">
        <f t="shared" si="837"/>
        <v>10.5</v>
      </c>
      <c r="N1711" s="197">
        <f t="shared" si="944"/>
        <v>0</v>
      </c>
    </row>
    <row r="1712" spans="1:14" ht="189" outlineLevel="1" x14ac:dyDescent="0.25">
      <c r="A1712" s="485">
        <f t="shared" ref="A1712:E1712" si="960">A1235</f>
        <v>27.2</v>
      </c>
      <c r="B1712" s="421" t="str">
        <f t="shared" si="960"/>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1712" s="188">
        <f t="shared" si="960"/>
        <v>0</v>
      </c>
      <c r="D1712" s="189" t="str">
        <f t="shared" si="960"/>
        <v>-</v>
      </c>
      <c r="E1712" s="38">
        <f t="shared" si="960"/>
        <v>0</v>
      </c>
      <c r="F1712" s="104">
        <f t="shared" si="914"/>
        <v>0</v>
      </c>
      <c r="G1712" s="104">
        <f t="shared" si="915"/>
        <v>0</v>
      </c>
      <c r="H1712" s="104">
        <f t="shared" si="943"/>
        <v>0</v>
      </c>
      <c r="I1712" s="38">
        <f>'F4.2'!X281</f>
        <v>3.2</v>
      </c>
      <c r="J1712" s="38">
        <f>'F4.2'!AW281</f>
        <v>3.2</v>
      </c>
      <c r="K1712" s="104"/>
      <c r="L1712" s="104"/>
      <c r="M1712" s="104">
        <f t="shared" si="837"/>
        <v>3.2</v>
      </c>
      <c r="N1712" s="197">
        <f t="shared" si="944"/>
        <v>0</v>
      </c>
    </row>
    <row r="1713" spans="1:14" ht="173.25" outlineLevel="1" x14ac:dyDescent="0.25">
      <c r="A1713" s="485">
        <f t="shared" ref="A1713:E1713" si="961">A1236</f>
        <v>27.3</v>
      </c>
      <c r="B1713" s="426" t="str">
        <f t="shared" si="961"/>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1713" s="188">
        <f t="shared" si="961"/>
        <v>0</v>
      </c>
      <c r="D1713" s="189" t="str">
        <f t="shared" si="961"/>
        <v>-</v>
      </c>
      <c r="E1713" s="38">
        <f t="shared" si="961"/>
        <v>0</v>
      </c>
      <c r="F1713" s="104">
        <f t="shared" si="914"/>
        <v>0</v>
      </c>
      <c r="G1713" s="104">
        <f t="shared" si="915"/>
        <v>0</v>
      </c>
      <c r="H1713" s="104">
        <f t="shared" si="943"/>
        <v>0</v>
      </c>
      <c r="I1713" s="38">
        <f>'F4.2'!X282</f>
        <v>1</v>
      </c>
      <c r="J1713" s="38">
        <f>'F4.2'!AW282</f>
        <v>1</v>
      </c>
      <c r="K1713" s="104"/>
      <c r="L1713" s="104"/>
      <c r="M1713" s="104">
        <f t="shared" si="837"/>
        <v>1</v>
      </c>
      <c r="N1713" s="197">
        <f t="shared" si="944"/>
        <v>0</v>
      </c>
    </row>
    <row r="1714" spans="1:14" ht="157.5" outlineLevel="1" x14ac:dyDescent="0.25">
      <c r="A1714" s="485">
        <f t="shared" ref="A1714:E1714" si="962">A1237</f>
        <v>27.4</v>
      </c>
      <c r="B1714" s="421" t="str">
        <f t="shared" si="962"/>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1714" s="188">
        <f t="shared" si="962"/>
        <v>0</v>
      </c>
      <c r="D1714" s="189" t="str">
        <f t="shared" si="962"/>
        <v>-</v>
      </c>
      <c r="E1714" s="38">
        <f t="shared" si="962"/>
        <v>0</v>
      </c>
      <c r="F1714" s="104">
        <f t="shared" si="914"/>
        <v>0</v>
      </c>
      <c r="G1714" s="104">
        <f t="shared" si="915"/>
        <v>0</v>
      </c>
      <c r="H1714" s="104">
        <f t="shared" si="943"/>
        <v>0</v>
      </c>
      <c r="I1714" s="38">
        <f>'F4.2'!X283</f>
        <v>0.9</v>
      </c>
      <c r="J1714" s="38">
        <f>'F4.2'!AW283</f>
        <v>0.9</v>
      </c>
      <c r="K1714" s="104"/>
      <c r="L1714" s="104"/>
      <c r="M1714" s="104">
        <f t="shared" si="837"/>
        <v>0.9</v>
      </c>
      <c r="N1714" s="197">
        <f t="shared" si="944"/>
        <v>0</v>
      </c>
    </row>
    <row r="1715" spans="1:14" ht="157.5" outlineLevel="1" x14ac:dyDescent="0.25">
      <c r="A1715" s="485">
        <f t="shared" ref="A1715:E1715" si="963">A1238</f>
        <v>27.5</v>
      </c>
      <c r="B1715" s="421" t="str">
        <f t="shared" si="963"/>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1715" s="188">
        <f t="shared" si="963"/>
        <v>0</v>
      </c>
      <c r="D1715" s="189" t="str">
        <f t="shared" si="963"/>
        <v>-</v>
      </c>
      <c r="E1715" s="38">
        <f t="shared" si="963"/>
        <v>0</v>
      </c>
      <c r="F1715" s="104">
        <f t="shared" si="914"/>
        <v>0</v>
      </c>
      <c r="G1715" s="104">
        <f t="shared" si="915"/>
        <v>0</v>
      </c>
      <c r="H1715" s="104">
        <f t="shared" si="943"/>
        <v>0</v>
      </c>
      <c r="I1715" s="38">
        <f>'F4.2'!X284</f>
        <v>3.75</v>
      </c>
      <c r="J1715" s="38">
        <f>'F4.2'!AW284</f>
        <v>3.75</v>
      </c>
      <c r="K1715" s="104"/>
      <c r="L1715" s="104"/>
      <c r="M1715" s="104">
        <f t="shared" si="837"/>
        <v>3.75</v>
      </c>
      <c r="N1715" s="197">
        <f t="shared" si="944"/>
        <v>0</v>
      </c>
    </row>
    <row r="1716" spans="1:14" ht="141.75" outlineLevel="1" x14ac:dyDescent="0.25">
      <c r="A1716" s="485">
        <f t="shared" ref="A1716:E1716" si="964">A1239</f>
        <v>27.6</v>
      </c>
      <c r="B1716" s="426" t="str">
        <f t="shared" si="964"/>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1716" s="188">
        <f t="shared" si="964"/>
        <v>0</v>
      </c>
      <c r="D1716" s="189" t="str">
        <f t="shared" si="964"/>
        <v>-</v>
      </c>
      <c r="E1716" s="38">
        <f t="shared" si="964"/>
        <v>0</v>
      </c>
      <c r="F1716" s="104">
        <f t="shared" si="914"/>
        <v>0</v>
      </c>
      <c r="G1716" s="104">
        <f t="shared" si="915"/>
        <v>0</v>
      </c>
      <c r="H1716" s="104">
        <f t="shared" si="943"/>
        <v>0</v>
      </c>
      <c r="I1716" s="38">
        <f>'F4.2'!X285</f>
        <v>1.2</v>
      </c>
      <c r="J1716" s="38">
        <f>'F4.2'!AW285</f>
        <v>1.2</v>
      </c>
      <c r="K1716" s="104"/>
      <c r="L1716" s="104"/>
      <c r="M1716" s="104">
        <f t="shared" si="837"/>
        <v>1.2</v>
      </c>
      <c r="N1716" s="197">
        <f t="shared" si="944"/>
        <v>0</v>
      </c>
    </row>
    <row r="1717" spans="1:14" ht="173.25" outlineLevel="1" x14ac:dyDescent="0.25">
      <c r="A1717" s="485">
        <f t="shared" ref="A1717:E1717" si="965">A1240</f>
        <v>27.7</v>
      </c>
      <c r="B1717" s="421" t="str">
        <f t="shared" si="965"/>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1717" s="188">
        <f t="shared" si="965"/>
        <v>0</v>
      </c>
      <c r="D1717" s="189" t="str">
        <f t="shared" si="965"/>
        <v>-</v>
      </c>
      <c r="E1717" s="38">
        <f t="shared" si="965"/>
        <v>0</v>
      </c>
      <c r="F1717" s="104">
        <f t="shared" si="914"/>
        <v>0</v>
      </c>
      <c r="G1717" s="104">
        <f t="shared" si="915"/>
        <v>0</v>
      </c>
      <c r="H1717" s="104">
        <f t="shared" si="943"/>
        <v>0</v>
      </c>
      <c r="I1717" s="38">
        <f>'F4.2'!X286</f>
        <v>9.6</v>
      </c>
      <c r="J1717" s="38">
        <f>'F4.2'!AW286</f>
        <v>9.6</v>
      </c>
      <c r="K1717" s="104"/>
      <c r="L1717" s="104"/>
      <c r="M1717" s="104">
        <f t="shared" si="837"/>
        <v>9.6</v>
      </c>
      <c r="N1717" s="197">
        <f t="shared" si="944"/>
        <v>0</v>
      </c>
    </row>
    <row r="1718" spans="1:14" ht="157.5" outlineLevel="1" x14ac:dyDescent="0.25">
      <c r="A1718" s="485">
        <f t="shared" ref="A1718:E1718" si="966">A1241</f>
        <v>27.8</v>
      </c>
      <c r="B1718" s="421" t="str">
        <f t="shared" si="966"/>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1718" s="188">
        <f t="shared" si="966"/>
        <v>0</v>
      </c>
      <c r="D1718" s="189" t="str">
        <f t="shared" si="966"/>
        <v>-</v>
      </c>
      <c r="E1718" s="38">
        <f t="shared" si="966"/>
        <v>0</v>
      </c>
      <c r="F1718" s="104">
        <f t="shared" si="914"/>
        <v>0</v>
      </c>
      <c r="G1718" s="104">
        <f t="shared" si="915"/>
        <v>0</v>
      </c>
      <c r="H1718" s="104">
        <f t="shared" si="943"/>
        <v>0</v>
      </c>
      <c r="I1718" s="38">
        <f>'F4.2'!X287</f>
        <v>8.6</v>
      </c>
      <c r="J1718" s="38">
        <f>'F4.2'!AW287</f>
        <v>8.6</v>
      </c>
      <c r="K1718" s="104"/>
      <c r="L1718" s="104"/>
      <c r="M1718" s="104">
        <f t="shared" si="837"/>
        <v>8.6</v>
      </c>
      <c r="N1718" s="197">
        <f t="shared" si="944"/>
        <v>0</v>
      </c>
    </row>
    <row r="1719" spans="1:14" ht="173.25" outlineLevel="1" x14ac:dyDescent="0.25">
      <c r="A1719" s="485">
        <f t="shared" ref="A1719:E1719" si="967">A1242</f>
        <v>27.9</v>
      </c>
      <c r="B1719" s="426" t="str">
        <f t="shared" si="967"/>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1719" s="188">
        <f t="shared" si="967"/>
        <v>0</v>
      </c>
      <c r="D1719" s="189" t="str">
        <f t="shared" si="967"/>
        <v>-</v>
      </c>
      <c r="E1719" s="38">
        <f t="shared" si="967"/>
        <v>0</v>
      </c>
      <c r="F1719" s="104">
        <f t="shared" si="914"/>
        <v>0</v>
      </c>
      <c r="G1719" s="104">
        <f t="shared" si="915"/>
        <v>0</v>
      </c>
      <c r="H1719" s="104">
        <f t="shared" si="943"/>
        <v>0</v>
      </c>
      <c r="I1719" s="38">
        <f>'F4.2'!X288</f>
        <v>1.5</v>
      </c>
      <c r="J1719" s="38">
        <f>'F4.2'!AW288</f>
        <v>1.5</v>
      </c>
      <c r="K1719" s="104"/>
      <c r="L1719" s="104"/>
      <c r="M1719" s="104">
        <f t="shared" si="837"/>
        <v>1.5</v>
      </c>
      <c r="N1719" s="197">
        <f t="shared" si="944"/>
        <v>0</v>
      </c>
    </row>
    <row r="1720" spans="1:14" ht="173.25" outlineLevel="1" x14ac:dyDescent="0.25">
      <c r="A1720" s="544">
        <f t="shared" ref="A1720:E1720" si="968">A1243</f>
        <v>27.1</v>
      </c>
      <c r="B1720" s="421" t="str">
        <f t="shared" si="968"/>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1720" s="188">
        <f t="shared" si="968"/>
        <v>0</v>
      </c>
      <c r="D1720" s="189" t="str">
        <f t="shared" si="968"/>
        <v>-</v>
      </c>
      <c r="E1720" s="38">
        <f t="shared" si="968"/>
        <v>0</v>
      </c>
      <c r="F1720" s="104">
        <f t="shared" si="914"/>
        <v>0</v>
      </c>
      <c r="G1720" s="104">
        <f t="shared" si="915"/>
        <v>0</v>
      </c>
      <c r="H1720" s="104">
        <f t="shared" si="943"/>
        <v>0</v>
      </c>
      <c r="I1720" s="38">
        <f>'F4.2'!X289</f>
        <v>2</v>
      </c>
      <c r="J1720" s="38">
        <f>'F4.2'!AW289</f>
        <v>2</v>
      </c>
      <c r="K1720" s="104"/>
      <c r="L1720" s="104"/>
      <c r="M1720" s="104">
        <f t="shared" si="837"/>
        <v>2</v>
      </c>
      <c r="N1720" s="197">
        <f t="shared" si="944"/>
        <v>0</v>
      </c>
    </row>
    <row r="1721" spans="1:14" ht="173.25" outlineLevel="1" x14ac:dyDescent="0.25">
      <c r="A1721" s="544">
        <f t="shared" ref="A1721:E1721" si="969">A1244</f>
        <v>27.11</v>
      </c>
      <c r="B1721" s="421" t="str">
        <f t="shared" si="969"/>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1721" s="188">
        <f t="shared" si="969"/>
        <v>0</v>
      </c>
      <c r="D1721" s="189" t="str">
        <f t="shared" si="969"/>
        <v>-</v>
      </c>
      <c r="E1721" s="38">
        <f t="shared" si="969"/>
        <v>0</v>
      </c>
      <c r="F1721" s="104">
        <f t="shared" si="914"/>
        <v>0</v>
      </c>
      <c r="G1721" s="104">
        <f t="shared" si="915"/>
        <v>0</v>
      </c>
      <c r="H1721" s="104">
        <f t="shared" si="943"/>
        <v>0</v>
      </c>
      <c r="I1721" s="38">
        <f>'F4.2'!X290</f>
        <v>1.2</v>
      </c>
      <c r="J1721" s="38">
        <f>'F4.2'!AW290</f>
        <v>1.2</v>
      </c>
      <c r="K1721" s="104"/>
      <c r="L1721" s="104"/>
      <c r="M1721" s="104">
        <f t="shared" si="837"/>
        <v>1.2</v>
      </c>
      <c r="N1721" s="197">
        <f t="shared" si="944"/>
        <v>0</v>
      </c>
    </row>
    <row r="1722" spans="1:14" ht="157.5" outlineLevel="1" x14ac:dyDescent="0.25">
      <c r="A1722" s="544">
        <f t="shared" ref="A1722:E1722" si="970">A1245</f>
        <v>27.12</v>
      </c>
      <c r="B1722" s="426" t="str">
        <f t="shared" si="970"/>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722" s="188">
        <f t="shared" si="970"/>
        <v>0</v>
      </c>
      <c r="D1722" s="189" t="str">
        <f t="shared" si="970"/>
        <v>-</v>
      </c>
      <c r="E1722" s="38">
        <f t="shared" si="970"/>
        <v>0</v>
      </c>
      <c r="F1722" s="104">
        <f t="shared" si="914"/>
        <v>0</v>
      </c>
      <c r="G1722" s="104">
        <f t="shared" si="915"/>
        <v>0</v>
      </c>
      <c r="H1722" s="104">
        <f t="shared" si="943"/>
        <v>0</v>
      </c>
      <c r="I1722" s="38">
        <f>'F4.2'!X291</f>
        <v>1.2</v>
      </c>
      <c r="J1722" s="38">
        <f>'F4.2'!AW291</f>
        <v>1.2</v>
      </c>
      <c r="K1722" s="104"/>
      <c r="L1722" s="104"/>
      <c r="M1722" s="104">
        <f t="shared" si="837"/>
        <v>1.2</v>
      </c>
      <c r="N1722" s="197">
        <f t="shared" si="944"/>
        <v>0</v>
      </c>
    </row>
    <row r="1723" spans="1:14" ht="173.25" outlineLevel="1" x14ac:dyDescent="0.25">
      <c r="A1723" s="544">
        <f t="shared" ref="A1723:E1723" si="971">A1246</f>
        <v>27.13</v>
      </c>
      <c r="B1723" s="421" t="str">
        <f t="shared" si="971"/>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1723" s="188">
        <f t="shared" si="971"/>
        <v>0</v>
      </c>
      <c r="D1723" s="189" t="str">
        <f t="shared" si="971"/>
        <v>-</v>
      </c>
      <c r="E1723" s="38">
        <f t="shared" si="971"/>
        <v>0</v>
      </c>
      <c r="F1723" s="104">
        <f t="shared" si="914"/>
        <v>0</v>
      </c>
      <c r="G1723" s="104">
        <f t="shared" si="915"/>
        <v>0</v>
      </c>
      <c r="H1723" s="104">
        <f t="shared" si="943"/>
        <v>0</v>
      </c>
      <c r="I1723" s="38">
        <f>'F4.2'!X292</f>
        <v>0.9</v>
      </c>
      <c r="J1723" s="38">
        <f>'F4.2'!AW292</f>
        <v>0.9</v>
      </c>
      <c r="K1723" s="104"/>
      <c r="L1723" s="104"/>
      <c r="M1723" s="104">
        <f t="shared" si="837"/>
        <v>0.9</v>
      </c>
      <c r="N1723" s="197">
        <f t="shared" si="944"/>
        <v>0</v>
      </c>
    </row>
    <row r="1724" spans="1:14" ht="173.25" outlineLevel="1" x14ac:dyDescent="0.25">
      <c r="A1724" s="544">
        <f t="shared" ref="A1724:E1724" si="972">A1247</f>
        <v>27.14</v>
      </c>
      <c r="B1724" s="421" t="str">
        <f t="shared" si="972"/>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1724" s="188">
        <f t="shared" si="972"/>
        <v>0</v>
      </c>
      <c r="D1724" s="189" t="str">
        <f t="shared" si="972"/>
        <v>-</v>
      </c>
      <c r="E1724" s="38">
        <f t="shared" si="972"/>
        <v>0</v>
      </c>
      <c r="F1724" s="104">
        <f t="shared" si="914"/>
        <v>0</v>
      </c>
      <c r="G1724" s="104">
        <f t="shared" si="915"/>
        <v>0</v>
      </c>
      <c r="H1724" s="104">
        <f t="shared" si="943"/>
        <v>0</v>
      </c>
      <c r="I1724" s="38">
        <f>'F4.2'!X293</f>
        <v>1</v>
      </c>
      <c r="J1724" s="38">
        <f>'F4.2'!AW293</f>
        <v>1</v>
      </c>
      <c r="K1724" s="104"/>
      <c r="L1724" s="104"/>
      <c r="M1724" s="104">
        <f t="shared" si="837"/>
        <v>1</v>
      </c>
      <c r="N1724" s="197">
        <f t="shared" si="944"/>
        <v>0</v>
      </c>
    </row>
    <row r="1725" spans="1:14" ht="173.25" outlineLevel="1" x14ac:dyDescent="0.25">
      <c r="A1725" s="544">
        <f t="shared" ref="A1725:E1725" si="973">A1248</f>
        <v>27.15</v>
      </c>
      <c r="B1725" s="426" t="str">
        <f t="shared" si="973"/>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1725" s="188">
        <f t="shared" si="973"/>
        <v>0</v>
      </c>
      <c r="D1725" s="189" t="str">
        <f t="shared" si="973"/>
        <v>-</v>
      </c>
      <c r="E1725" s="38">
        <f t="shared" si="973"/>
        <v>0</v>
      </c>
      <c r="F1725" s="104">
        <f t="shared" si="914"/>
        <v>0</v>
      </c>
      <c r="G1725" s="104">
        <f t="shared" si="915"/>
        <v>0</v>
      </c>
      <c r="H1725" s="104">
        <f t="shared" si="943"/>
        <v>0</v>
      </c>
      <c r="I1725" s="38">
        <f>'F4.2'!X294</f>
        <v>1.5</v>
      </c>
      <c r="J1725" s="38">
        <f>'F4.2'!AW294</f>
        <v>1.5</v>
      </c>
      <c r="K1725" s="104"/>
      <c r="L1725" s="104"/>
      <c r="M1725" s="104">
        <f t="shared" si="837"/>
        <v>1.5</v>
      </c>
      <c r="N1725" s="197">
        <f t="shared" si="944"/>
        <v>0</v>
      </c>
    </row>
    <row r="1726" spans="1:14" ht="173.25" outlineLevel="1" x14ac:dyDescent="0.25">
      <c r="A1726" s="544">
        <f t="shared" ref="A1726:E1726" si="974">A1249</f>
        <v>27.16</v>
      </c>
      <c r="B1726" s="421" t="str">
        <f t="shared" si="974"/>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726" s="188">
        <f t="shared" si="974"/>
        <v>0</v>
      </c>
      <c r="D1726" s="189" t="str">
        <f t="shared" si="974"/>
        <v>-</v>
      </c>
      <c r="E1726" s="38">
        <f t="shared" si="974"/>
        <v>0</v>
      </c>
      <c r="F1726" s="104">
        <f t="shared" si="914"/>
        <v>0</v>
      </c>
      <c r="G1726" s="104">
        <f t="shared" si="915"/>
        <v>0</v>
      </c>
      <c r="H1726" s="104">
        <f t="shared" si="943"/>
        <v>0</v>
      </c>
      <c r="I1726" s="38">
        <f>'F4.2'!X295</f>
        <v>0.6</v>
      </c>
      <c r="J1726" s="38">
        <f>'F4.2'!AW295</f>
        <v>0.6</v>
      </c>
      <c r="K1726" s="104"/>
      <c r="L1726" s="104"/>
      <c r="M1726" s="104">
        <f t="shared" si="837"/>
        <v>0.6</v>
      </c>
      <c r="N1726" s="197">
        <f t="shared" si="944"/>
        <v>0</v>
      </c>
    </row>
    <row r="1727" spans="1:14" ht="157.5" outlineLevel="1" x14ac:dyDescent="0.25">
      <c r="A1727" s="544">
        <f t="shared" ref="A1727:E1727" si="975">A1250</f>
        <v>27.17</v>
      </c>
      <c r="B1727" s="421" t="str">
        <f t="shared" si="975"/>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727" s="188">
        <f t="shared" si="975"/>
        <v>0</v>
      </c>
      <c r="D1727" s="189" t="str">
        <f t="shared" si="975"/>
        <v>-</v>
      </c>
      <c r="E1727" s="38">
        <f t="shared" si="975"/>
        <v>0</v>
      </c>
      <c r="F1727" s="104">
        <f t="shared" si="914"/>
        <v>0</v>
      </c>
      <c r="G1727" s="104">
        <f t="shared" si="915"/>
        <v>0</v>
      </c>
      <c r="H1727" s="104">
        <f t="shared" si="943"/>
        <v>0</v>
      </c>
      <c r="I1727" s="38">
        <f>'F4.2'!X296</f>
        <v>1.6</v>
      </c>
      <c r="J1727" s="38">
        <f>'F4.2'!AW296</f>
        <v>1.6</v>
      </c>
      <c r="K1727" s="104"/>
      <c r="L1727" s="104"/>
      <c r="M1727" s="104">
        <f t="shared" si="837"/>
        <v>1.6</v>
      </c>
      <c r="N1727" s="197">
        <f t="shared" si="944"/>
        <v>0</v>
      </c>
    </row>
    <row r="1728" spans="1:14" ht="31.5" outlineLevel="1" x14ac:dyDescent="0.25">
      <c r="A1728" s="369">
        <f t="shared" ref="A1728:E1728" si="976">A1251</f>
        <v>28</v>
      </c>
      <c r="B1728" s="369" t="str">
        <f t="shared" si="976"/>
        <v>DPR for Coal Handling Plant Performance Improvement Schemes -IV at 3x660MW KTPS ,Koradi.</v>
      </c>
      <c r="C1728" s="188">
        <f t="shared" si="976"/>
        <v>0</v>
      </c>
      <c r="D1728" s="189" t="str">
        <f t="shared" si="976"/>
        <v>-</v>
      </c>
      <c r="E1728" s="38">
        <f t="shared" si="976"/>
        <v>0</v>
      </c>
      <c r="F1728" s="104">
        <f t="shared" si="914"/>
        <v>0</v>
      </c>
      <c r="G1728" s="104">
        <f t="shared" si="915"/>
        <v>0</v>
      </c>
      <c r="H1728" s="104">
        <f t="shared" si="943"/>
        <v>0</v>
      </c>
      <c r="I1728" s="38">
        <f>'F4.2'!X297</f>
        <v>0</v>
      </c>
      <c r="J1728" s="38">
        <f>'F4.2'!AW297</f>
        <v>0</v>
      </c>
      <c r="K1728" s="104"/>
      <c r="L1728" s="104"/>
      <c r="M1728" s="104">
        <f t="shared" si="837"/>
        <v>0</v>
      </c>
      <c r="N1728" s="197">
        <f t="shared" si="944"/>
        <v>0</v>
      </c>
    </row>
    <row r="1729" spans="1:14" ht="173.25" outlineLevel="1" x14ac:dyDescent="0.25">
      <c r="A1729" s="485">
        <f t="shared" ref="A1729:E1729" si="977">A1252</f>
        <v>28.1</v>
      </c>
      <c r="B1729" s="421" t="str">
        <f t="shared" si="977"/>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1729" s="188">
        <f t="shared" si="977"/>
        <v>0</v>
      </c>
      <c r="D1729" s="189" t="str">
        <f t="shared" si="977"/>
        <v>-</v>
      </c>
      <c r="E1729" s="38">
        <f t="shared" si="977"/>
        <v>0</v>
      </c>
      <c r="F1729" s="104">
        <f t="shared" si="914"/>
        <v>0</v>
      </c>
      <c r="G1729" s="104">
        <f t="shared" si="915"/>
        <v>0</v>
      </c>
      <c r="H1729" s="104">
        <f t="shared" si="943"/>
        <v>0</v>
      </c>
      <c r="I1729" s="38">
        <f>'F4.2'!X298</f>
        <v>14</v>
      </c>
      <c r="J1729" s="38">
        <f>'F4.2'!AW298</f>
        <v>14</v>
      </c>
      <c r="K1729" s="104"/>
      <c r="L1729" s="104"/>
      <c r="M1729" s="104">
        <f t="shared" si="837"/>
        <v>14</v>
      </c>
      <c r="N1729" s="197">
        <f t="shared" si="944"/>
        <v>0</v>
      </c>
    </row>
    <row r="1730" spans="1:14" ht="141.75" outlineLevel="1" x14ac:dyDescent="0.25">
      <c r="A1730" s="485">
        <f t="shared" ref="A1730:E1730" si="978">A1253</f>
        <v>28.2</v>
      </c>
      <c r="B1730" s="421" t="str">
        <f t="shared" si="978"/>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1730" s="188">
        <f t="shared" si="978"/>
        <v>0</v>
      </c>
      <c r="D1730" s="189" t="str">
        <f t="shared" si="978"/>
        <v>-</v>
      </c>
      <c r="E1730" s="38">
        <f t="shared" si="978"/>
        <v>0</v>
      </c>
      <c r="F1730" s="104">
        <f t="shared" si="914"/>
        <v>0</v>
      </c>
      <c r="G1730" s="104">
        <f t="shared" si="915"/>
        <v>0</v>
      </c>
      <c r="H1730" s="104">
        <f t="shared" si="943"/>
        <v>0</v>
      </c>
      <c r="I1730" s="38">
        <f>'F4.2'!X299</f>
        <v>2.6</v>
      </c>
      <c r="J1730" s="38">
        <f>'F4.2'!AW299</f>
        <v>2.6</v>
      </c>
      <c r="K1730" s="104"/>
      <c r="L1730" s="104"/>
      <c r="M1730" s="104">
        <f t="shared" si="837"/>
        <v>2.6</v>
      </c>
      <c r="N1730" s="197">
        <f t="shared" si="944"/>
        <v>0</v>
      </c>
    </row>
    <row r="1731" spans="1:14" ht="173.25" outlineLevel="1" x14ac:dyDescent="0.25">
      <c r="A1731" s="485">
        <f t="shared" ref="A1731:E1731" si="979">A1254</f>
        <v>28.3</v>
      </c>
      <c r="B1731" s="421" t="str">
        <f t="shared" si="979"/>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1731" s="188">
        <f t="shared" si="979"/>
        <v>0</v>
      </c>
      <c r="D1731" s="189" t="str">
        <f t="shared" si="979"/>
        <v>-</v>
      </c>
      <c r="E1731" s="38">
        <f t="shared" si="979"/>
        <v>0</v>
      </c>
      <c r="F1731" s="104">
        <f t="shared" si="914"/>
        <v>0</v>
      </c>
      <c r="G1731" s="104">
        <f t="shared" si="915"/>
        <v>0</v>
      </c>
      <c r="H1731" s="104">
        <f t="shared" si="943"/>
        <v>0</v>
      </c>
      <c r="I1731" s="38">
        <f>'F4.2'!X300</f>
        <v>2.4</v>
      </c>
      <c r="J1731" s="38">
        <f>'F4.2'!AW300</f>
        <v>2.4</v>
      </c>
      <c r="K1731" s="104"/>
      <c r="L1731" s="104"/>
      <c r="M1731" s="104">
        <f t="shared" si="837"/>
        <v>2.4</v>
      </c>
      <c r="N1731" s="197">
        <f t="shared" si="944"/>
        <v>0</v>
      </c>
    </row>
    <row r="1732" spans="1:14" ht="173.25" outlineLevel="1" x14ac:dyDescent="0.25">
      <c r="A1732" s="485">
        <f t="shared" ref="A1732:E1732" si="980">A1255</f>
        <v>28.4</v>
      </c>
      <c r="B1732" s="421" t="str">
        <f t="shared" si="980"/>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1732" s="188">
        <f t="shared" si="980"/>
        <v>0</v>
      </c>
      <c r="D1732" s="189" t="str">
        <f t="shared" si="980"/>
        <v>-</v>
      </c>
      <c r="E1732" s="38">
        <f t="shared" si="980"/>
        <v>0</v>
      </c>
      <c r="F1732" s="104">
        <f t="shared" si="914"/>
        <v>0</v>
      </c>
      <c r="G1732" s="104">
        <f t="shared" si="915"/>
        <v>0</v>
      </c>
      <c r="H1732" s="104">
        <f t="shared" si="943"/>
        <v>0</v>
      </c>
      <c r="I1732" s="38">
        <f>'F4.2'!X301</f>
        <v>1.6</v>
      </c>
      <c r="J1732" s="38">
        <f>'F4.2'!AW301</f>
        <v>1.6</v>
      </c>
      <c r="K1732" s="104"/>
      <c r="L1732" s="104"/>
      <c r="M1732" s="104">
        <f t="shared" si="837"/>
        <v>1.6</v>
      </c>
      <c r="N1732" s="197">
        <f t="shared" si="944"/>
        <v>0</v>
      </c>
    </row>
    <row r="1733" spans="1:14" ht="157.5" outlineLevel="1" x14ac:dyDescent="0.25">
      <c r="A1733" s="485">
        <f t="shared" ref="A1733:E1733" si="981">A1256</f>
        <v>28.5</v>
      </c>
      <c r="B1733" s="421" t="str">
        <f t="shared" si="981"/>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1733" s="188">
        <f t="shared" si="981"/>
        <v>0</v>
      </c>
      <c r="D1733" s="189" t="str">
        <f t="shared" si="981"/>
        <v>-</v>
      </c>
      <c r="E1733" s="38">
        <f t="shared" si="981"/>
        <v>0</v>
      </c>
      <c r="F1733" s="104">
        <f t="shared" ref="F1733:F1796" si="982">F1256+I1256</f>
        <v>0</v>
      </c>
      <c r="G1733" s="104">
        <f t="shared" ref="G1733:G1796" si="983">G1256+M1256</f>
        <v>0</v>
      </c>
      <c r="H1733" s="104">
        <f t="shared" si="943"/>
        <v>0</v>
      </c>
      <c r="I1733" s="38">
        <f>'F4.2'!X302</f>
        <v>4.5</v>
      </c>
      <c r="J1733" s="38">
        <f>'F4.2'!AW302</f>
        <v>4.5</v>
      </c>
      <c r="K1733" s="104"/>
      <c r="L1733" s="104"/>
      <c r="M1733" s="104">
        <f t="shared" si="837"/>
        <v>4.5</v>
      </c>
      <c r="N1733" s="197">
        <f t="shared" si="944"/>
        <v>0</v>
      </c>
    </row>
    <row r="1734" spans="1:14" ht="31.5" outlineLevel="1" x14ac:dyDescent="0.25">
      <c r="A1734" s="369">
        <f t="shared" ref="A1734:E1734" si="984">A1257</f>
        <v>29</v>
      </c>
      <c r="B1734" s="369" t="str">
        <f t="shared" si="984"/>
        <v>DPR for Procurment of various Heavy Vehicles at CHP 3x660MW KTPS ,Koradi.</v>
      </c>
      <c r="C1734" s="188">
        <f t="shared" si="984"/>
        <v>0</v>
      </c>
      <c r="D1734" s="189" t="str">
        <f t="shared" si="984"/>
        <v>-</v>
      </c>
      <c r="E1734" s="38">
        <f t="shared" si="984"/>
        <v>0</v>
      </c>
      <c r="F1734" s="104">
        <f t="shared" si="982"/>
        <v>0</v>
      </c>
      <c r="G1734" s="104">
        <f t="shared" si="983"/>
        <v>0</v>
      </c>
      <c r="H1734" s="104">
        <f t="shared" si="943"/>
        <v>0</v>
      </c>
      <c r="I1734" s="38">
        <f>'F4.2'!X303</f>
        <v>0</v>
      </c>
      <c r="J1734" s="38">
        <f>'F4.2'!AW303</f>
        <v>0</v>
      </c>
      <c r="K1734" s="104"/>
      <c r="L1734" s="104"/>
      <c r="M1734" s="104">
        <f t="shared" si="837"/>
        <v>0</v>
      </c>
      <c r="N1734" s="197">
        <f t="shared" si="944"/>
        <v>0</v>
      </c>
    </row>
    <row r="1735" spans="1:14" ht="173.25" outlineLevel="1" x14ac:dyDescent="0.25">
      <c r="A1735" s="485">
        <f t="shared" ref="A1735:E1735" si="985">A1258</f>
        <v>29.1</v>
      </c>
      <c r="B1735" s="421" t="str">
        <f t="shared" si="985"/>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1735" s="188">
        <f t="shared" si="985"/>
        <v>0</v>
      </c>
      <c r="D1735" s="189" t="str">
        <f t="shared" si="985"/>
        <v>-</v>
      </c>
      <c r="E1735" s="38">
        <f t="shared" si="985"/>
        <v>0</v>
      </c>
      <c r="F1735" s="104">
        <f t="shared" si="982"/>
        <v>0</v>
      </c>
      <c r="G1735" s="104">
        <f t="shared" si="983"/>
        <v>0</v>
      </c>
      <c r="H1735" s="104">
        <f t="shared" si="943"/>
        <v>0</v>
      </c>
      <c r="I1735" s="38">
        <f>'F4.2'!X304</f>
        <v>30</v>
      </c>
      <c r="J1735" s="38">
        <f>'F4.2'!AW304</f>
        <v>30</v>
      </c>
      <c r="K1735" s="104"/>
      <c r="L1735" s="104"/>
      <c r="M1735" s="104">
        <f t="shared" si="837"/>
        <v>30</v>
      </c>
      <c r="N1735" s="197">
        <f t="shared" si="944"/>
        <v>0</v>
      </c>
    </row>
    <row r="1736" spans="1:14" ht="141.75" outlineLevel="1" x14ac:dyDescent="0.25">
      <c r="A1736" s="485">
        <f t="shared" ref="A1736:E1736" si="986">A1259</f>
        <v>29.2</v>
      </c>
      <c r="B1736" s="421" t="str">
        <f t="shared" si="986"/>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1736" s="188">
        <f t="shared" si="986"/>
        <v>0</v>
      </c>
      <c r="D1736" s="189" t="str">
        <f t="shared" si="986"/>
        <v>-</v>
      </c>
      <c r="E1736" s="38">
        <f t="shared" si="986"/>
        <v>0</v>
      </c>
      <c r="F1736" s="104">
        <f t="shared" si="982"/>
        <v>0</v>
      </c>
      <c r="G1736" s="104">
        <f t="shared" si="983"/>
        <v>0</v>
      </c>
      <c r="H1736" s="104">
        <f t="shared" si="943"/>
        <v>0</v>
      </c>
      <c r="I1736" s="38">
        <f>'F4.2'!X305</f>
        <v>2.2000000000000002</v>
      </c>
      <c r="J1736" s="38">
        <f>'F4.2'!AW305</f>
        <v>2.2000000000000002</v>
      </c>
      <c r="K1736" s="104"/>
      <c r="L1736" s="104"/>
      <c r="M1736" s="104">
        <f t="shared" si="837"/>
        <v>2.2000000000000002</v>
      </c>
      <c r="N1736" s="197">
        <f t="shared" si="944"/>
        <v>0</v>
      </c>
    </row>
    <row r="1737" spans="1:14" ht="157.5" outlineLevel="1" x14ac:dyDescent="0.25">
      <c r="A1737" s="485">
        <f t="shared" ref="A1737:E1737" si="987">A1260</f>
        <v>29.3</v>
      </c>
      <c r="B1737" s="421" t="str">
        <f t="shared" si="987"/>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1737" s="188">
        <f t="shared" si="987"/>
        <v>0</v>
      </c>
      <c r="D1737" s="189" t="str">
        <f t="shared" si="987"/>
        <v>-</v>
      </c>
      <c r="E1737" s="38">
        <f t="shared" si="987"/>
        <v>0</v>
      </c>
      <c r="F1737" s="104">
        <f t="shared" si="982"/>
        <v>0</v>
      </c>
      <c r="G1737" s="104">
        <f t="shared" si="983"/>
        <v>0</v>
      </c>
      <c r="H1737" s="104">
        <f t="shared" si="943"/>
        <v>0</v>
      </c>
      <c r="I1737" s="38">
        <f>'F4.2'!X306</f>
        <v>0.8</v>
      </c>
      <c r="J1737" s="38">
        <f>'F4.2'!AW306</f>
        <v>0.8</v>
      </c>
      <c r="K1737" s="104"/>
      <c r="L1737" s="104"/>
      <c r="M1737" s="104">
        <f t="shared" si="837"/>
        <v>0.8</v>
      </c>
      <c r="N1737" s="197">
        <f t="shared" si="944"/>
        <v>0</v>
      </c>
    </row>
    <row r="1738" spans="1:14" ht="31.5" outlineLevel="1" x14ac:dyDescent="0.25">
      <c r="A1738" s="369">
        <f t="shared" ref="A1738:E1738" si="988">A1261</f>
        <v>30</v>
      </c>
      <c r="B1738" s="369" t="str">
        <f t="shared" si="988"/>
        <v>DPR for Coal Handling Plant Performance Improvement Schemes -V at 3x660MW KTPS ,Koradi.</v>
      </c>
      <c r="C1738" s="188">
        <f t="shared" si="988"/>
        <v>0</v>
      </c>
      <c r="D1738" s="189" t="str">
        <f t="shared" si="988"/>
        <v>-</v>
      </c>
      <c r="E1738" s="38">
        <f t="shared" si="988"/>
        <v>0</v>
      </c>
      <c r="F1738" s="104">
        <f t="shared" si="982"/>
        <v>0</v>
      </c>
      <c r="G1738" s="104">
        <f t="shared" si="983"/>
        <v>0</v>
      </c>
      <c r="H1738" s="104">
        <f t="shared" si="943"/>
        <v>0</v>
      </c>
      <c r="I1738" s="38">
        <f>'F4.2'!X307</f>
        <v>0</v>
      </c>
      <c r="J1738" s="38">
        <f>'F4.2'!AW307</f>
        <v>0</v>
      </c>
      <c r="K1738" s="104"/>
      <c r="L1738" s="104"/>
      <c r="M1738" s="104">
        <f t="shared" si="837"/>
        <v>0</v>
      </c>
      <c r="N1738" s="197">
        <f t="shared" si="944"/>
        <v>0</v>
      </c>
    </row>
    <row r="1739" spans="1:14" ht="157.5" outlineLevel="1" x14ac:dyDescent="0.25">
      <c r="A1739" s="485">
        <f t="shared" ref="A1739:E1739" si="989">A1262</f>
        <v>30.1</v>
      </c>
      <c r="B1739" s="421" t="str">
        <f t="shared" si="989"/>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739" s="188">
        <f t="shared" si="989"/>
        <v>0</v>
      </c>
      <c r="D1739" s="189" t="str">
        <f t="shared" si="989"/>
        <v>-</v>
      </c>
      <c r="E1739" s="38">
        <f t="shared" si="989"/>
        <v>0</v>
      </c>
      <c r="F1739" s="104">
        <f t="shared" si="982"/>
        <v>0</v>
      </c>
      <c r="G1739" s="104">
        <f t="shared" si="983"/>
        <v>0</v>
      </c>
      <c r="H1739" s="104">
        <f t="shared" si="943"/>
        <v>0</v>
      </c>
      <c r="I1739" s="38">
        <f>'F4.2'!X308</f>
        <v>0</v>
      </c>
      <c r="J1739" s="38">
        <f>'F4.2'!AW308</f>
        <v>0</v>
      </c>
      <c r="K1739" s="104"/>
      <c r="L1739" s="104"/>
      <c r="M1739" s="104">
        <f t="shared" si="837"/>
        <v>0</v>
      </c>
      <c r="N1739" s="197">
        <f t="shared" si="944"/>
        <v>0</v>
      </c>
    </row>
    <row r="1740" spans="1:14" ht="173.25" outlineLevel="1" x14ac:dyDescent="0.25">
      <c r="A1740" s="485">
        <f t="shared" ref="A1740:E1740" si="990">A1263</f>
        <v>30.2</v>
      </c>
      <c r="B1740" s="421" t="str">
        <f t="shared" si="990"/>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1740" s="188">
        <f t="shared" si="990"/>
        <v>0</v>
      </c>
      <c r="D1740" s="189" t="str">
        <f t="shared" si="990"/>
        <v>-</v>
      </c>
      <c r="E1740" s="38">
        <f t="shared" si="990"/>
        <v>0</v>
      </c>
      <c r="F1740" s="104">
        <f t="shared" si="982"/>
        <v>0</v>
      </c>
      <c r="G1740" s="104">
        <f t="shared" si="983"/>
        <v>0</v>
      </c>
      <c r="H1740" s="104">
        <f t="shared" si="943"/>
        <v>0</v>
      </c>
      <c r="I1740" s="38">
        <f>'F4.2'!X309</f>
        <v>0</v>
      </c>
      <c r="J1740" s="38">
        <f>'F4.2'!AW309</f>
        <v>0</v>
      </c>
      <c r="K1740" s="104"/>
      <c r="L1740" s="104"/>
      <c r="M1740" s="104">
        <f t="shared" si="837"/>
        <v>0</v>
      </c>
      <c r="N1740" s="197">
        <f t="shared" si="944"/>
        <v>0</v>
      </c>
    </row>
    <row r="1741" spans="1:14" ht="141.75" outlineLevel="1" x14ac:dyDescent="0.25">
      <c r="A1741" s="485">
        <f t="shared" ref="A1741:E1741" si="991">A1264</f>
        <v>30.3</v>
      </c>
      <c r="B1741" s="421" t="str">
        <f t="shared" si="991"/>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1741" s="188">
        <f t="shared" si="991"/>
        <v>0</v>
      </c>
      <c r="D1741" s="189" t="str">
        <f t="shared" si="991"/>
        <v>-</v>
      </c>
      <c r="E1741" s="38">
        <f t="shared" si="991"/>
        <v>0</v>
      </c>
      <c r="F1741" s="104">
        <f t="shared" si="982"/>
        <v>0</v>
      </c>
      <c r="G1741" s="104">
        <f t="shared" si="983"/>
        <v>0</v>
      </c>
      <c r="H1741" s="104">
        <f t="shared" si="943"/>
        <v>0</v>
      </c>
      <c r="I1741" s="38">
        <f>'F4.2'!X310</f>
        <v>0</v>
      </c>
      <c r="J1741" s="38">
        <f>'F4.2'!AW310</f>
        <v>0</v>
      </c>
      <c r="K1741" s="104"/>
      <c r="L1741" s="104"/>
      <c r="M1741" s="104">
        <f t="shared" si="837"/>
        <v>0</v>
      </c>
      <c r="N1741" s="197">
        <f t="shared" si="944"/>
        <v>0</v>
      </c>
    </row>
    <row r="1742" spans="1:14" ht="141.75" outlineLevel="1" x14ac:dyDescent="0.25">
      <c r="A1742" s="485">
        <f t="shared" ref="A1742:E1742" si="992">A1265</f>
        <v>30.4</v>
      </c>
      <c r="B1742" s="421" t="str">
        <f t="shared" si="992"/>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1742" s="188">
        <f t="shared" si="992"/>
        <v>0</v>
      </c>
      <c r="D1742" s="189" t="str">
        <f t="shared" si="992"/>
        <v>-</v>
      </c>
      <c r="E1742" s="38">
        <f t="shared" si="992"/>
        <v>0</v>
      </c>
      <c r="F1742" s="104">
        <f t="shared" si="982"/>
        <v>0</v>
      </c>
      <c r="G1742" s="104">
        <f t="shared" si="983"/>
        <v>0</v>
      </c>
      <c r="H1742" s="104">
        <f t="shared" si="943"/>
        <v>0</v>
      </c>
      <c r="I1742" s="38">
        <f>'F4.2'!X311</f>
        <v>0</v>
      </c>
      <c r="J1742" s="38">
        <f>'F4.2'!AW311</f>
        <v>0</v>
      </c>
      <c r="K1742" s="104"/>
      <c r="L1742" s="104"/>
      <c r="M1742" s="104">
        <f t="shared" si="837"/>
        <v>0</v>
      </c>
      <c r="N1742" s="197">
        <f t="shared" si="944"/>
        <v>0</v>
      </c>
    </row>
    <row r="1743" spans="1:14" ht="173.25" outlineLevel="1" x14ac:dyDescent="0.25">
      <c r="A1743" s="485">
        <f t="shared" ref="A1743:E1743" si="993">A1266</f>
        <v>30.5</v>
      </c>
      <c r="B1743" s="421" t="str">
        <f t="shared" si="993"/>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1743" s="188">
        <f t="shared" si="993"/>
        <v>0</v>
      </c>
      <c r="D1743" s="189" t="str">
        <f t="shared" si="993"/>
        <v>-</v>
      </c>
      <c r="E1743" s="38">
        <f t="shared" si="993"/>
        <v>0</v>
      </c>
      <c r="F1743" s="104">
        <f t="shared" si="982"/>
        <v>0</v>
      </c>
      <c r="G1743" s="104">
        <f t="shared" si="983"/>
        <v>0</v>
      </c>
      <c r="H1743" s="104">
        <f t="shared" si="943"/>
        <v>0</v>
      </c>
      <c r="I1743" s="38">
        <f>'F4.2'!X312</f>
        <v>0</v>
      </c>
      <c r="J1743" s="38">
        <f>'F4.2'!AW312</f>
        <v>0</v>
      </c>
      <c r="K1743" s="104"/>
      <c r="L1743" s="104"/>
      <c r="M1743" s="104">
        <f t="shared" si="837"/>
        <v>0</v>
      </c>
      <c r="N1743" s="197">
        <f t="shared" si="944"/>
        <v>0</v>
      </c>
    </row>
    <row r="1744" spans="1:14" ht="173.25" outlineLevel="1" x14ac:dyDescent="0.25">
      <c r="A1744" s="485">
        <f t="shared" ref="A1744:E1744" si="994">A1267</f>
        <v>30.6</v>
      </c>
      <c r="B1744" s="421" t="str">
        <f t="shared" si="994"/>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1744" s="188">
        <f t="shared" si="994"/>
        <v>0</v>
      </c>
      <c r="D1744" s="189" t="str">
        <f t="shared" si="994"/>
        <v>-</v>
      </c>
      <c r="E1744" s="38">
        <f t="shared" si="994"/>
        <v>0</v>
      </c>
      <c r="F1744" s="104">
        <f t="shared" si="982"/>
        <v>0</v>
      </c>
      <c r="G1744" s="104">
        <f t="shared" si="983"/>
        <v>0</v>
      </c>
      <c r="H1744" s="104">
        <f t="shared" si="943"/>
        <v>0</v>
      </c>
      <c r="I1744" s="38">
        <f>'F4.2'!X313</f>
        <v>0</v>
      </c>
      <c r="J1744" s="38">
        <f>'F4.2'!AW313</f>
        <v>0</v>
      </c>
      <c r="K1744" s="104"/>
      <c r="L1744" s="104"/>
      <c r="M1744" s="104">
        <f t="shared" si="837"/>
        <v>0</v>
      </c>
      <c r="N1744" s="197">
        <f t="shared" si="944"/>
        <v>0</v>
      </c>
    </row>
    <row r="1745" spans="1:14" ht="173.25" outlineLevel="1" x14ac:dyDescent="0.25">
      <c r="A1745" s="485">
        <f t="shared" ref="A1745:E1745" si="995">A1268</f>
        <v>30.7</v>
      </c>
      <c r="B1745" s="421" t="str">
        <f t="shared" si="995"/>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1745" s="188">
        <f t="shared" si="995"/>
        <v>0</v>
      </c>
      <c r="D1745" s="189" t="str">
        <f t="shared" si="995"/>
        <v>-</v>
      </c>
      <c r="E1745" s="38">
        <f t="shared" si="995"/>
        <v>0</v>
      </c>
      <c r="F1745" s="104">
        <f t="shared" si="982"/>
        <v>0</v>
      </c>
      <c r="G1745" s="104">
        <f t="shared" si="983"/>
        <v>0</v>
      </c>
      <c r="H1745" s="104">
        <f t="shared" si="943"/>
        <v>0</v>
      </c>
      <c r="I1745" s="38">
        <f>'F4.2'!X314</f>
        <v>0</v>
      </c>
      <c r="J1745" s="38">
        <f>'F4.2'!AW314</f>
        <v>0</v>
      </c>
      <c r="K1745" s="104"/>
      <c r="L1745" s="104"/>
      <c r="M1745" s="104">
        <f t="shared" si="837"/>
        <v>0</v>
      </c>
      <c r="N1745" s="197">
        <f t="shared" si="944"/>
        <v>0</v>
      </c>
    </row>
    <row r="1746" spans="1:14" ht="31.5" outlineLevel="1" x14ac:dyDescent="0.25">
      <c r="A1746" s="369">
        <f t="shared" ref="A1746:E1746" si="996">A1269</f>
        <v>31</v>
      </c>
      <c r="B1746" s="369" t="str">
        <f t="shared" si="996"/>
        <v>DPR for Coal Handling Plant Performance Improvement Schemes -VI at 3x660MW KTPS ,Koradi.</v>
      </c>
      <c r="C1746" s="188">
        <f t="shared" si="996"/>
        <v>0</v>
      </c>
      <c r="D1746" s="189" t="str">
        <f t="shared" si="996"/>
        <v>-</v>
      </c>
      <c r="E1746" s="38">
        <f t="shared" si="996"/>
        <v>0</v>
      </c>
      <c r="F1746" s="104">
        <f t="shared" si="982"/>
        <v>0</v>
      </c>
      <c r="G1746" s="104">
        <f t="shared" si="983"/>
        <v>0</v>
      </c>
      <c r="H1746" s="104">
        <f t="shared" si="943"/>
        <v>0</v>
      </c>
      <c r="I1746" s="38">
        <f>'F4.2'!X315</f>
        <v>0</v>
      </c>
      <c r="J1746" s="38">
        <f>'F4.2'!AW315</f>
        <v>0</v>
      </c>
      <c r="K1746" s="104"/>
      <c r="L1746" s="104"/>
      <c r="M1746" s="104">
        <f t="shared" si="837"/>
        <v>0</v>
      </c>
      <c r="N1746" s="197">
        <f t="shared" si="944"/>
        <v>0</v>
      </c>
    </row>
    <row r="1747" spans="1:14" ht="173.25" outlineLevel="1" x14ac:dyDescent="0.25">
      <c r="A1747" s="485">
        <f t="shared" ref="A1747:E1747" si="997">A1270</f>
        <v>31.1</v>
      </c>
      <c r="B1747" s="421" t="str">
        <f t="shared" si="997"/>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1747" s="188">
        <f t="shared" si="997"/>
        <v>0</v>
      </c>
      <c r="D1747" s="189" t="str">
        <f t="shared" si="997"/>
        <v>-</v>
      </c>
      <c r="E1747" s="38">
        <f t="shared" si="997"/>
        <v>0</v>
      </c>
      <c r="F1747" s="104">
        <f t="shared" si="982"/>
        <v>0</v>
      </c>
      <c r="G1747" s="104">
        <f t="shared" si="983"/>
        <v>0</v>
      </c>
      <c r="H1747" s="104">
        <f t="shared" si="943"/>
        <v>0</v>
      </c>
      <c r="I1747" s="38">
        <f>'F4.2'!X316</f>
        <v>0</v>
      </c>
      <c r="J1747" s="38">
        <f>'F4.2'!AW316</f>
        <v>0</v>
      </c>
      <c r="K1747" s="104"/>
      <c r="L1747" s="104"/>
      <c r="M1747" s="104">
        <f t="shared" si="837"/>
        <v>0</v>
      </c>
      <c r="N1747" s="197">
        <f t="shared" si="944"/>
        <v>0</v>
      </c>
    </row>
    <row r="1748" spans="1:14" ht="141.75" outlineLevel="1" x14ac:dyDescent="0.25">
      <c r="A1748" s="485">
        <f t="shared" ref="A1748:E1748" si="998">A1271</f>
        <v>31.2</v>
      </c>
      <c r="B1748" s="421" t="str">
        <f t="shared" si="998"/>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1748" s="188">
        <f t="shared" si="998"/>
        <v>0</v>
      </c>
      <c r="D1748" s="189" t="str">
        <f t="shared" si="998"/>
        <v>-</v>
      </c>
      <c r="E1748" s="38">
        <f t="shared" si="998"/>
        <v>0</v>
      </c>
      <c r="F1748" s="104">
        <f t="shared" si="982"/>
        <v>0</v>
      </c>
      <c r="G1748" s="104">
        <f t="shared" si="983"/>
        <v>0</v>
      </c>
      <c r="H1748" s="104">
        <f t="shared" si="943"/>
        <v>0</v>
      </c>
      <c r="I1748" s="38">
        <f>'F4.2'!X317</f>
        <v>0</v>
      </c>
      <c r="J1748" s="38">
        <f>'F4.2'!AW317</f>
        <v>0</v>
      </c>
      <c r="K1748" s="104"/>
      <c r="L1748" s="104"/>
      <c r="M1748" s="104">
        <f t="shared" si="837"/>
        <v>0</v>
      </c>
      <c r="N1748" s="197">
        <f t="shared" si="944"/>
        <v>0</v>
      </c>
    </row>
    <row r="1749" spans="1:14" ht="173.25" outlineLevel="1" x14ac:dyDescent="0.25">
      <c r="A1749" s="485">
        <f t="shared" ref="A1749:E1749" si="999">A1272</f>
        <v>31.3</v>
      </c>
      <c r="B1749" s="421" t="str">
        <f t="shared" si="999"/>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1749" s="188">
        <f t="shared" si="999"/>
        <v>0</v>
      </c>
      <c r="D1749" s="189" t="str">
        <f t="shared" si="999"/>
        <v>-</v>
      </c>
      <c r="E1749" s="38">
        <f t="shared" si="999"/>
        <v>0</v>
      </c>
      <c r="F1749" s="104">
        <f t="shared" si="982"/>
        <v>0</v>
      </c>
      <c r="G1749" s="104">
        <f t="shared" si="983"/>
        <v>0</v>
      </c>
      <c r="H1749" s="104">
        <f t="shared" si="943"/>
        <v>0</v>
      </c>
      <c r="I1749" s="38">
        <f>'F4.2'!X318</f>
        <v>0</v>
      </c>
      <c r="J1749" s="38">
        <f>'F4.2'!AW318</f>
        <v>0</v>
      </c>
      <c r="K1749" s="104"/>
      <c r="L1749" s="104"/>
      <c r="M1749" s="104">
        <f t="shared" si="837"/>
        <v>0</v>
      </c>
      <c r="N1749" s="197">
        <f t="shared" si="944"/>
        <v>0</v>
      </c>
    </row>
    <row r="1750" spans="1:14" ht="157.5" outlineLevel="1" x14ac:dyDescent="0.25">
      <c r="A1750" s="485">
        <f t="shared" ref="A1750:E1750" si="1000">A1273</f>
        <v>31.4</v>
      </c>
      <c r="B1750" s="421" t="str">
        <f t="shared" si="1000"/>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1750" s="188">
        <f t="shared" si="1000"/>
        <v>0</v>
      </c>
      <c r="D1750" s="189" t="str">
        <f t="shared" si="1000"/>
        <v>-</v>
      </c>
      <c r="E1750" s="38">
        <f t="shared" si="1000"/>
        <v>0</v>
      </c>
      <c r="F1750" s="104">
        <f t="shared" si="982"/>
        <v>0</v>
      </c>
      <c r="G1750" s="104">
        <f t="shared" si="983"/>
        <v>0</v>
      </c>
      <c r="H1750" s="104">
        <f t="shared" si="943"/>
        <v>0</v>
      </c>
      <c r="I1750" s="38">
        <f>'F4.2'!X319</f>
        <v>0</v>
      </c>
      <c r="J1750" s="38">
        <f>'F4.2'!AW319</f>
        <v>0</v>
      </c>
      <c r="K1750" s="104"/>
      <c r="L1750" s="104"/>
      <c r="M1750" s="104">
        <f t="shared" si="837"/>
        <v>0</v>
      </c>
      <c r="N1750" s="197">
        <f t="shared" si="944"/>
        <v>0</v>
      </c>
    </row>
    <row r="1751" spans="1:14" ht="157.5" outlineLevel="1" x14ac:dyDescent="0.25">
      <c r="A1751" s="485">
        <f t="shared" ref="A1751:E1751" si="1001">A1274</f>
        <v>31.5</v>
      </c>
      <c r="B1751" s="421" t="str">
        <f t="shared" si="1001"/>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751" s="188">
        <f t="shared" si="1001"/>
        <v>0</v>
      </c>
      <c r="D1751" s="189" t="str">
        <f t="shared" si="1001"/>
        <v>-</v>
      </c>
      <c r="E1751" s="38">
        <f t="shared" si="1001"/>
        <v>0</v>
      </c>
      <c r="F1751" s="104">
        <f t="shared" si="982"/>
        <v>0</v>
      </c>
      <c r="G1751" s="104">
        <f t="shared" si="983"/>
        <v>0</v>
      </c>
      <c r="H1751" s="104">
        <f t="shared" si="943"/>
        <v>0</v>
      </c>
      <c r="I1751" s="38">
        <f>'F4.2'!X320</f>
        <v>0</v>
      </c>
      <c r="J1751" s="38">
        <f>'F4.2'!AW320</f>
        <v>0</v>
      </c>
      <c r="K1751" s="104"/>
      <c r="L1751" s="104"/>
      <c r="M1751" s="104">
        <f t="shared" si="837"/>
        <v>0</v>
      </c>
      <c r="N1751" s="197">
        <f t="shared" si="944"/>
        <v>0</v>
      </c>
    </row>
    <row r="1752" spans="1:14" ht="157.5" outlineLevel="1" x14ac:dyDescent="0.25">
      <c r="A1752" s="485">
        <f t="shared" ref="A1752:E1752" si="1002">A1275</f>
        <v>31.6</v>
      </c>
      <c r="B1752" s="421" t="str">
        <f t="shared" si="1002"/>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1752" s="188">
        <f t="shared" si="1002"/>
        <v>0</v>
      </c>
      <c r="D1752" s="189" t="str">
        <f t="shared" si="1002"/>
        <v>-</v>
      </c>
      <c r="E1752" s="38">
        <f t="shared" si="1002"/>
        <v>0</v>
      </c>
      <c r="F1752" s="104">
        <f t="shared" si="982"/>
        <v>0</v>
      </c>
      <c r="G1752" s="104">
        <f t="shared" si="983"/>
        <v>0</v>
      </c>
      <c r="H1752" s="104">
        <f t="shared" si="943"/>
        <v>0</v>
      </c>
      <c r="I1752" s="38">
        <f>'F4.2'!X321</f>
        <v>0</v>
      </c>
      <c r="J1752" s="38">
        <f>'F4.2'!AW321</f>
        <v>0</v>
      </c>
      <c r="K1752" s="104"/>
      <c r="L1752" s="104"/>
      <c r="M1752" s="104">
        <f t="shared" si="837"/>
        <v>0</v>
      </c>
      <c r="N1752" s="197">
        <f t="shared" si="944"/>
        <v>0</v>
      </c>
    </row>
    <row r="1753" spans="1:14" ht="173.25" outlineLevel="1" x14ac:dyDescent="0.25">
      <c r="A1753" s="485">
        <f t="shared" ref="A1753:E1753" si="1003">A1276</f>
        <v>31.7</v>
      </c>
      <c r="B1753" s="421" t="str">
        <f t="shared" si="1003"/>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753" s="188">
        <f t="shared" si="1003"/>
        <v>0</v>
      </c>
      <c r="D1753" s="189" t="str">
        <f t="shared" si="1003"/>
        <v>-</v>
      </c>
      <c r="E1753" s="38">
        <f t="shared" si="1003"/>
        <v>0</v>
      </c>
      <c r="F1753" s="104">
        <f t="shared" si="982"/>
        <v>0</v>
      </c>
      <c r="G1753" s="104">
        <f t="shared" si="983"/>
        <v>0</v>
      </c>
      <c r="H1753" s="104">
        <f t="shared" si="943"/>
        <v>0</v>
      </c>
      <c r="I1753" s="38">
        <f>'F4.2'!X322</f>
        <v>0</v>
      </c>
      <c r="J1753" s="38">
        <f>'F4.2'!AW322</f>
        <v>0</v>
      </c>
      <c r="K1753" s="104"/>
      <c r="L1753" s="104"/>
      <c r="M1753" s="104">
        <f t="shared" si="837"/>
        <v>0</v>
      </c>
      <c r="N1753" s="197">
        <f t="shared" si="944"/>
        <v>0</v>
      </c>
    </row>
    <row r="1754" spans="1:14" ht="157.5" outlineLevel="1" x14ac:dyDescent="0.25">
      <c r="A1754" s="485">
        <f t="shared" ref="A1754:E1754" si="1004">A1277</f>
        <v>31.8</v>
      </c>
      <c r="B1754" s="421" t="str">
        <f t="shared" si="1004"/>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1754" s="188">
        <f t="shared" si="1004"/>
        <v>0</v>
      </c>
      <c r="D1754" s="189" t="str">
        <f t="shared" si="1004"/>
        <v>-</v>
      </c>
      <c r="E1754" s="38">
        <f t="shared" si="1004"/>
        <v>0</v>
      </c>
      <c r="F1754" s="104">
        <f t="shared" si="982"/>
        <v>0</v>
      </c>
      <c r="G1754" s="104">
        <f t="shared" si="983"/>
        <v>0</v>
      </c>
      <c r="H1754" s="104">
        <f t="shared" si="943"/>
        <v>0</v>
      </c>
      <c r="I1754" s="38">
        <f>'F4.2'!X323</f>
        <v>0</v>
      </c>
      <c r="J1754" s="38">
        <f>'F4.2'!AW323</f>
        <v>0</v>
      </c>
      <c r="K1754" s="104"/>
      <c r="L1754" s="104"/>
      <c r="M1754" s="104">
        <f t="shared" si="837"/>
        <v>0</v>
      </c>
      <c r="N1754" s="197">
        <f t="shared" si="944"/>
        <v>0</v>
      </c>
    </row>
    <row r="1755" spans="1:14" ht="31.5" outlineLevel="1" x14ac:dyDescent="0.25">
      <c r="A1755" s="369">
        <f t="shared" ref="A1755:E1755" si="1005">A1278</f>
        <v>32</v>
      </c>
      <c r="B1755" s="369" t="str">
        <f t="shared" si="1005"/>
        <v>DPR for Coal Handling Plant Performance Improvement Schemes -VII at 3x660MW KTPS ,Koradi.</v>
      </c>
      <c r="C1755" s="188">
        <f t="shared" si="1005"/>
        <v>0</v>
      </c>
      <c r="D1755" s="189" t="str">
        <f t="shared" si="1005"/>
        <v>-</v>
      </c>
      <c r="E1755" s="38">
        <f t="shared" si="1005"/>
        <v>0</v>
      </c>
      <c r="F1755" s="104">
        <f t="shared" si="982"/>
        <v>0</v>
      </c>
      <c r="G1755" s="104">
        <f t="shared" si="983"/>
        <v>0</v>
      </c>
      <c r="H1755" s="104">
        <f t="shared" si="943"/>
        <v>0</v>
      </c>
      <c r="I1755" s="38">
        <f>'F4.2'!X324</f>
        <v>0</v>
      </c>
      <c r="J1755" s="38">
        <f>'F4.2'!AW324</f>
        <v>0</v>
      </c>
      <c r="K1755" s="104"/>
      <c r="L1755" s="104"/>
      <c r="M1755" s="104">
        <f t="shared" si="837"/>
        <v>0</v>
      </c>
      <c r="N1755" s="197">
        <f t="shared" si="944"/>
        <v>0</v>
      </c>
    </row>
    <row r="1756" spans="1:14" ht="173.25" outlineLevel="1" x14ac:dyDescent="0.25">
      <c r="A1756" s="485">
        <f t="shared" ref="A1756:E1756" si="1006">A1279</f>
        <v>32.1</v>
      </c>
      <c r="B1756" s="421" t="str">
        <f t="shared" si="1006"/>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1756" s="188">
        <f t="shared" si="1006"/>
        <v>0</v>
      </c>
      <c r="D1756" s="189" t="str">
        <f t="shared" si="1006"/>
        <v>-</v>
      </c>
      <c r="E1756" s="38">
        <f t="shared" si="1006"/>
        <v>0</v>
      </c>
      <c r="F1756" s="104">
        <f t="shared" si="982"/>
        <v>0</v>
      </c>
      <c r="G1756" s="104">
        <f t="shared" si="983"/>
        <v>0</v>
      </c>
      <c r="H1756" s="104">
        <f t="shared" si="943"/>
        <v>0</v>
      </c>
      <c r="I1756" s="38">
        <f>'F4.2'!X325</f>
        <v>0</v>
      </c>
      <c r="J1756" s="38">
        <f>'F4.2'!AW325</f>
        <v>0</v>
      </c>
      <c r="K1756" s="104"/>
      <c r="L1756" s="104"/>
      <c r="M1756" s="104">
        <f t="shared" si="837"/>
        <v>0</v>
      </c>
      <c r="N1756" s="197">
        <f t="shared" si="944"/>
        <v>0</v>
      </c>
    </row>
    <row r="1757" spans="1:14" ht="141.75" outlineLevel="1" x14ac:dyDescent="0.25">
      <c r="A1757" s="485">
        <f t="shared" ref="A1757:E1757" si="1007">A1280</f>
        <v>32.200000000000003</v>
      </c>
      <c r="B1757" s="421" t="str">
        <f t="shared" si="1007"/>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1757" s="188">
        <f t="shared" si="1007"/>
        <v>0</v>
      </c>
      <c r="D1757" s="189" t="str">
        <f t="shared" si="1007"/>
        <v>-</v>
      </c>
      <c r="E1757" s="38">
        <f t="shared" si="1007"/>
        <v>0</v>
      </c>
      <c r="F1757" s="104">
        <f t="shared" si="982"/>
        <v>0</v>
      </c>
      <c r="G1757" s="104">
        <f t="shared" si="983"/>
        <v>0</v>
      </c>
      <c r="H1757" s="104">
        <f t="shared" si="943"/>
        <v>0</v>
      </c>
      <c r="I1757" s="38">
        <f>'F4.2'!X326</f>
        <v>0</v>
      </c>
      <c r="J1757" s="38">
        <f>'F4.2'!AW326</f>
        <v>0</v>
      </c>
      <c r="K1757" s="104"/>
      <c r="L1757" s="104"/>
      <c r="M1757" s="104">
        <f t="shared" si="837"/>
        <v>0</v>
      </c>
      <c r="N1757" s="197">
        <f t="shared" si="944"/>
        <v>0</v>
      </c>
    </row>
    <row r="1758" spans="1:14" ht="157.5" outlineLevel="1" x14ac:dyDescent="0.25">
      <c r="A1758" s="485">
        <f t="shared" ref="A1758:E1758" si="1008">A1281</f>
        <v>32.299999999999997</v>
      </c>
      <c r="B1758" s="421" t="str">
        <f t="shared" si="1008"/>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1758" s="188">
        <f t="shared" si="1008"/>
        <v>0</v>
      </c>
      <c r="D1758" s="189" t="str">
        <f t="shared" si="1008"/>
        <v>-</v>
      </c>
      <c r="E1758" s="38">
        <f t="shared" si="1008"/>
        <v>0</v>
      </c>
      <c r="F1758" s="104">
        <f t="shared" si="982"/>
        <v>0</v>
      </c>
      <c r="G1758" s="104">
        <f t="shared" si="983"/>
        <v>0</v>
      </c>
      <c r="H1758" s="104">
        <f t="shared" si="943"/>
        <v>0</v>
      </c>
      <c r="I1758" s="38">
        <f>'F4.2'!X327</f>
        <v>0</v>
      </c>
      <c r="J1758" s="38">
        <f>'F4.2'!AW327</f>
        <v>0</v>
      </c>
      <c r="K1758" s="104"/>
      <c r="L1758" s="104"/>
      <c r="M1758" s="104">
        <f t="shared" si="837"/>
        <v>0</v>
      </c>
      <c r="N1758" s="197">
        <f t="shared" si="944"/>
        <v>0</v>
      </c>
    </row>
    <row r="1759" spans="1:14" ht="141.75" outlineLevel="1" x14ac:dyDescent="0.25">
      <c r="A1759" s="485">
        <f t="shared" ref="A1759:E1759" si="1009">A1282</f>
        <v>32.4</v>
      </c>
      <c r="B1759" s="421" t="str">
        <f t="shared" si="1009"/>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1759" s="188">
        <f t="shared" si="1009"/>
        <v>0</v>
      </c>
      <c r="D1759" s="189" t="str">
        <f t="shared" si="1009"/>
        <v>-</v>
      </c>
      <c r="E1759" s="38">
        <f t="shared" si="1009"/>
        <v>0</v>
      </c>
      <c r="F1759" s="104">
        <f t="shared" si="982"/>
        <v>0</v>
      </c>
      <c r="G1759" s="104">
        <f t="shared" si="983"/>
        <v>0</v>
      </c>
      <c r="H1759" s="104">
        <f t="shared" si="943"/>
        <v>0</v>
      </c>
      <c r="I1759" s="38">
        <f>'F4.2'!X328</f>
        <v>0</v>
      </c>
      <c r="J1759" s="38">
        <f>'F4.2'!AW328</f>
        <v>0</v>
      </c>
      <c r="K1759" s="104"/>
      <c r="L1759" s="104"/>
      <c r="M1759" s="104">
        <f t="shared" si="837"/>
        <v>0</v>
      </c>
      <c r="N1759" s="197">
        <f t="shared" si="944"/>
        <v>0</v>
      </c>
    </row>
    <row r="1760" spans="1:14" ht="141.75" outlineLevel="1" x14ac:dyDescent="0.25">
      <c r="A1760" s="485">
        <f t="shared" ref="A1760:E1760" si="1010">A1283</f>
        <v>32.5</v>
      </c>
      <c r="B1760" s="421" t="str">
        <f t="shared" si="1010"/>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760" s="188">
        <f t="shared" si="1010"/>
        <v>0</v>
      </c>
      <c r="D1760" s="189" t="str">
        <f t="shared" si="1010"/>
        <v>-</v>
      </c>
      <c r="E1760" s="38">
        <f t="shared" si="1010"/>
        <v>0</v>
      </c>
      <c r="F1760" s="104">
        <f t="shared" si="982"/>
        <v>0</v>
      </c>
      <c r="G1760" s="104">
        <f t="shared" si="983"/>
        <v>0</v>
      </c>
      <c r="H1760" s="104">
        <f t="shared" ref="H1760:H1823" si="1011">F1760-G1760</f>
        <v>0</v>
      </c>
      <c r="I1760" s="38">
        <f>'F4.2'!X329</f>
        <v>0</v>
      </c>
      <c r="J1760" s="38">
        <f>'F4.2'!AW329</f>
        <v>0</v>
      </c>
      <c r="K1760" s="104"/>
      <c r="L1760" s="104"/>
      <c r="M1760" s="104">
        <f t="shared" si="837"/>
        <v>0</v>
      </c>
      <c r="N1760" s="197">
        <f t="shared" ref="N1760:N1823" si="1012">H1760+I1760-M1760</f>
        <v>0</v>
      </c>
    </row>
    <row r="1761" spans="1:14" ht="173.25" outlineLevel="1" x14ac:dyDescent="0.25">
      <c r="A1761" s="485">
        <f t="shared" ref="A1761:E1761" si="1013">A1284</f>
        <v>32.6</v>
      </c>
      <c r="B1761" s="421" t="str">
        <f t="shared" si="1013"/>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1761" s="188">
        <f t="shared" si="1013"/>
        <v>0</v>
      </c>
      <c r="D1761" s="189" t="str">
        <f t="shared" si="1013"/>
        <v>-</v>
      </c>
      <c r="E1761" s="38">
        <f t="shared" si="1013"/>
        <v>0</v>
      </c>
      <c r="F1761" s="104">
        <f t="shared" si="982"/>
        <v>0</v>
      </c>
      <c r="G1761" s="104">
        <f t="shared" si="983"/>
        <v>0</v>
      </c>
      <c r="H1761" s="104">
        <f t="shared" si="1011"/>
        <v>0</v>
      </c>
      <c r="I1761" s="38">
        <f>'F4.2'!X330</f>
        <v>0</v>
      </c>
      <c r="J1761" s="38">
        <f>'F4.2'!AW330</f>
        <v>0</v>
      </c>
      <c r="K1761" s="104"/>
      <c r="L1761" s="104"/>
      <c r="M1761" s="104">
        <f t="shared" si="837"/>
        <v>0</v>
      </c>
      <c r="N1761" s="197">
        <f t="shared" si="1012"/>
        <v>0</v>
      </c>
    </row>
    <row r="1762" spans="1:14" ht="31.5" outlineLevel="1" x14ac:dyDescent="0.25">
      <c r="A1762" s="369">
        <f t="shared" ref="A1762:E1762" si="1014">A1285</f>
        <v>33</v>
      </c>
      <c r="B1762" s="369" t="str">
        <f t="shared" si="1014"/>
        <v>DPR for Coal Handling Plant Performance Improvement Schemes -VIII at 3x660MW KTPS ,Koradi.</v>
      </c>
      <c r="C1762" s="188">
        <f t="shared" si="1014"/>
        <v>0</v>
      </c>
      <c r="D1762" s="189" t="str">
        <f t="shared" si="1014"/>
        <v>-</v>
      </c>
      <c r="E1762" s="38">
        <f t="shared" si="1014"/>
        <v>0</v>
      </c>
      <c r="F1762" s="104">
        <f t="shared" si="982"/>
        <v>0</v>
      </c>
      <c r="G1762" s="104">
        <f t="shared" si="983"/>
        <v>0</v>
      </c>
      <c r="H1762" s="104">
        <f t="shared" si="1011"/>
        <v>0</v>
      </c>
      <c r="I1762" s="38">
        <f>'F4.2'!X331</f>
        <v>0</v>
      </c>
      <c r="J1762" s="38">
        <f>'F4.2'!AW331</f>
        <v>0</v>
      </c>
      <c r="K1762" s="104"/>
      <c r="L1762" s="104"/>
      <c r="M1762" s="104">
        <f t="shared" si="837"/>
        <v>0</v>
      </c>
      <c r="N1762" s="197">
        <f t="shared" si="1012"/>
        <v>0</v>
      </c>
    </row>
    <row r="1763" spans="1:14" ht="63" outlineLevel="1" x14ac:dyDescent="0.25">
      <c r="A1763" s="485">
        <f t="shared" ref="A1763:E1763" si="1015">A1286</f>
        <v>33.1</v>
      </c>
      <c r="B1763" s="421" t="str">
        <f t="shared" si="1015"/>
        <v xml:space="preserve">Scheme No. 1 : Performance Improvement of Unloading System Wagon Tipplers at CHP 3x660MW KTPS Koradi                                                                
  Estimated Cost : 3.6 Cr.                                                                                 
</v>
      </c>
      <c r="C1763" s="188">
        <f t="shared" si="1015"/>
        <v>0</v>
      </c>
      <c r="D1763" s="189" t="str">
        <f t="shared" si="1015"/>
        <v>-</v>
      </c>
      <c r="E1763" s="38">
        <f t="shared" si="1015"/>
        <v>0</v>
      </c>
      <c r="F1763" s="104">
        <f t="shared" si="982"/>
        <v>0</v>
      </c>
      <c r="G1763" s="104">
        <f t="shared" si="983"/>
        <v>0</v>
      </c>
      <c r="H1763" s="104">
        <f t="shared" si="1011"/>
        <v>0</v>
      </c>
      <c r="I1763" s="38">
        <f>'F4.2'!X332</f>
        <v>0</v>
      </c>
      <c r="J1763" s="38">
        <f>'F4.2'!AW332</f>
        <v>0</v>
      </c>
      <c r="K1763" s="104"/>
      <c r="L1763" s="104"/>
      <c r="M1763" s="104">
        <f t="shared" si="837"/>
        <v>0</v>
      </c>
      <c r="N1763" s="197">
        <f t="shared" si="1012"/>
        <v>0</v>
      </c>
    </row>
    <row r="1764" spans="1:14" ht="157.5" outlineLevel="1" x14ac:dyDescent="0.25">
      <c r="A1764" s="485">
        <f t="shared" ref="A1764:E1764" si="1016">A1287</f>
        <v>33.200000000000003</v>
      </c>
      <c r="B1764" s="421" t="str">
        <f t="shared" si="1016"/>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1764" s="188">
        <f t="shared" si="1016"/>
        <v>0</v>
      </c>
      <c r="D1764" s="189" t="str">
        <f t="shared" si="1016"/>
        <v>-</v>
      </c>
      <c r="E1764" s="38">
        <f t="shared" si="1016"/>
        <v>0</v>
      </c>
      <c r="F1764" s="104">
        <f t="shared" si="982"/>
        <v>0</v>
      </c>
      <c r="G1764" s="104">
        <f t="shared" si="983"/>
        <v>0</v>
      </c>
      <c r="H1764" s="104">
        <f t="shared" si="1011"/>
        <v>0</v>
      </c>
      <c r="I1764" s="38">
        <f>'F4.2'!X333</f>
        <v>0</v>
      </c>
      <c r="J1764" s="38">
        <f>'F4.2'!AW333</f>
        <v>0</v>
      </c>
      <c r="K1764" s="104"/>
      <c r="L1764" s="104"/>
      <c r="M1764" s="104">
        <f t="shared" si="837"/>
        <v>0</v>
      </c>
      <c r="N1764" s="197">
        <f t="shared" si="1012"/>
        <v>0</v>
      </c>
    </row>
    <row r="1765" spans="1:14" ht="157.5" outlineLevel="1" x14ac:dyDescent="0.25">
      <c r="A1765" s="485">
        <f t="shared" ref="A1765:E1765" si="1017">A1288</f>
        <v>33.299999999999997</v>
      </c>
      <c r="B1765" s="421" t="str">
        <f t="shared" si="1017"/>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765" s="188">
        <f t="shared" si="1017"/>
        <v>0</v>
      </c>
      <c r="D1765" s="189" t="str">
        <f t="shared" si="1017"/>
        <v>-</v>
      </c>
      <c r="E1765" s="38">
        <f t="shared" si="1017"/>
        <v>0</v>
      </c>
      <c r="F1765" s="104">
        <f t="shared" si="982"/>
        <v>0</v>
      </c>
      <c r="G1765" s="104">
        <f t="shared" si="983"/>
        <v>0</v>
      </c>
      <c r="H1765" s="104">
        <f t="shared" si="1011"/>
        <v>0</v>
      </c>
      <c r="I1765" s="38">
        <f>'F4.2'!X334</f>
        <v>0</v>
      </c>
      <c r="J1765" s="38">
        <f>'F4.2'!AW334</f>
        <v>0</v>
      </c>
      <c r="K1765" s="104"/>
      <c r="L1765" s="104"/>
      <c r="M1765" s="104">
        <f t="shared" si="837"/>
        <v>0</v>
      </c>
      <c r="N1765" s="197">
        <f t="shared" si="1012"/>
        <v>0</v>
      </c>
    </row>
    <row r="1766" spans="1:14" ht="157.5" outlineLevel="1" x14ac:dyDescent="0.25">
      <c r="A1766" s="485">
        <f t="shared" ref="A1766:E1766" si="1018">A1289</f>
        <v>33.4</v>
      </c>
      <c r="B1766" s="421" t="str">
        <f t="shared" si="1018"/>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1766" s="188">
        <f t="shared" si="1018"/>
        <v>0</v>
      </c>
      <c r="D1766" s="189" t="str">
        <f t="shared" si="1018"/>
        <v>-</v>
      </c>
      <c r="E1766" s="38">
        <f t="shared" si="1018"/>
        <v>0</v>
      </c>
      <c r="F1766" s="104">
        <f t="shared" si="982"/>
        <v>0</v>
      </c>
      <c r="G1766" s="104">
        <f t="shared" si="983"/>
        <v>0</v>
      </c>
      <c r="H1766" s="104">
        <f t="shared" si="1011"/>
        <v>0</v>
      </c>
      <c r="I1766" s="38">
        <f>'F4.2'!X335</f>
        <v>0</v>
      </c>
      <c r="J1766" s="38">
        <f>'F4.2'!AW335</f>
        <v>0</v>
      </c>
      <c r="K1766" s="104"/>
      <c r="L1766" s="104"/>
      <c r="M1766" s="104">
        <f t="shared" si="837"/>
        <v>0</v>
      </c>
      <c r="N1766" s="197">
        <f t="shared" si="1012"/>
        <v>0</v>
      </c>
    </row>
    <row r="1767" spans="1:14" ht="157.5" outlineLevel="1" x14ac:dyDescent="0.25">
      <c r="A1767" s="485">
        <f t="shared" ref="A1767:E1767" si="1019">A1290</f>
        <v>33.5</v>
      </c>
      <c r="B1767" s="421" t="str">
        <f t="shared" si="1019"/>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1767" s="188">
        <f t="shared" si="1019"/>
        <v>0</v>
      </c>
      <c r="D1767" s="189" t="str">
        <f t="shared" si="1019"/>
        <v>-</v>
      </c>
      <c r="E1767" s="38">
        <f t="shared" si="1019"/>
        <v>0</v>
      </c>
      <c r="F1767" s="104">
        <f t="shared" si="982"/>
        <v>0</v>
      </c>
      <c r="G1767" s="104">
        <f t="shared" si="983"/>
        <v>0</v>
      </c>
      <c r="H1767" s="104">
        <f t="shared" si="1011"/>
        <v>0</v>
      </c>
      <c r="I1767" s="38">
        <f>'F4.2'!X336</f>
        <v>0</v>
      </c>
      <c r="J1767" s="38">
        <f>'F4.2'!AW336</f>
        <v>0</v>
      </c>
      <c r="K1767" s="104"/>
      <c r="L1767" s="104"/>
      <c r="M1767" s="104">
        <f t="shared" si="837"/>
        <v>0</v>
      </c>
      <c r="N1767" s="197">
        <f t="shared" si="1012"/>
        <v>0</v>
      </c>
    </row>
    <row r="1768" spans="1:14" ht="189" outlineLevel="1" x14ac:dyDescent="0.25">
      <c r="A1768" s="485">
        <f t="shared" ref="A1768:E1768" si="1020">A1291</f>
        <v>33.6</v>
      </c>
      <c r="B1768" s="421" t="str">
        <f t="shared" si="1020"/>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1768" s="188">
        <f t="shared" si="1020"/>
        <v>0</v>
      </c>
      <c r="D1768" s="189" t="str">
        <f t="shared" si="1020"/>
        <v>-</v>
      </c>
      <c r="E1768" s="38">
        <f t="shared" si="1020"/>
        <v>0</v>
      </c>
      <c r="F1768" s="104">
        <f t="shared" si="982"/>
        <v>0</v>
      </c>
      <c r="G1768" s="104">
        <f t="shared" si="983"/>
        <v>0</v>
      </c>
      <c r="H1768" s="104">
        <f t="shared" si="1011"/>
        <v>0</v>
      </c>
      <c r="I1768" s="38">
        <f>'F4.2'!X337</f>
        <v>0</v>
      </c>
      <c r="J1768" s="38">
        <f>'F4.2'!AW337</f>
        <v>0</v>
      </c>
      <c r="K1768" s="104"/>
      <c r="L1768" s="104"/>
      <c r="M1768" s="104">
        <f t="shared" si="837"/>
        <v>0</v>
      </c>
      <c r="N1768" s="197">
        <f t="shared" si="1012"/>
        <v>0</v>
      </c>
    </row>
    <row r="1769" spans="1:14" ht="141.75" outlineLevel="1" x14ac:dyDescent="0.25">
      <c r="A1769" s="485">
        <f t="shared" ref="A1769:E1769" si="1021">A1292</f>
        <v>33.700000000000003</v>
      </c>
      <c r="B1769" s="421" t="str">
        <f t="shared" si="1021"/>
        <v xml:space="preserve">Scheme No.  7 : Other Mislenious Schemes  at CHP 3x660MW KTPS Koradi                                                             
 A) Brief scope of work:   
Other Mislenious   works                                                                            Justification  
1. Increase in useful life of entire project/scheme/assets
2. Renovation and Modernisation for life extension of entire project.
</v>
      </c>
      <c r="C1769" s="188">
        <f t="shared" si="1021"/>
        <v>0</v>
      </c>
      <c r="D1769" s="189" t="str">
        <f t="shared" si="1021"/>
        <v>-</v>
      </c>
      <c r="E1769" s="38">
        <f t="shared" si="1021"/>
        <v>0</v>
      </c>
      <c r="F1769" s="104">
        <f t="shared" si="982"/>
        <v>0</v>
      </c>
      <c r="G1769" s="104">
        <f t="shared" si="983"/>
        <v>0</v>
      </c>
      <c r="H1769" s="104">
        <f t="shared" si="1011"/>
        <v>0</v>
      </c>
      <c r="I1769" s="38">
        <f>'F4.2'!X338</f>
        <v>0</v>
      </c>
      <c r="J1769" s="38">
        <f>'F4.2'!AW338</f>
        <v>0</v>
      </c>
      <c r="K1769" s="104"/>
      <c r="L1769" s="104"/>
      <c r="M1769" s="104">
        <f t="shared" si="837"/>
        <v>0</v>
      </c>
      <c r="N1769" s="197">
        <f t="shared" si="1012"/>
        <v>0</v>
      </c>
    </row>
    <row r="1770" spans="1:14" ht="157.5" outlineLevel="1" x14ac:dyDescent="0.25">
      <c r="A1770" s="485">
        <f t="shared" ref="A1770:E1770" si="1022">A1293</f>
        <v>33.799999999999997</v>
      </c>
      <c r="B1770" s="421" t="str">
        <f t="shared" si="1022"/>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770" s="188">
        <f t="shared" si="1022"/>
        <v>0</v>
      </c>
      <c r="D1770" s="189" t="str">
        <f t="shared" si="1022"/>
        <v>-</v>
      </c>
      <c r="E1770" s="38">
        <f t="shared" si="1022"/>
        <v>0</v>
      </c>
      <c r="F1770" s="104">
        <f t="shared" si="982"/>
        <v>0</v>
      </c>
      <c r="G1770" s="104">
        <f t="shared" si="983"/>
        <v>0</v>
      </c>
      <c r="H1770" s="104">
        <f t="shared" si="1011"/>
        <v>0</v>
      </c>
      <c r="I1770" s="38">
        <f>'F4.2'!X339</f>
        <v>0</v>
      </c>
      <c r="J1770" s="38">
        <f>'F4.2'!AW339</f>
        <v>0</v>
      </c>
      <c r="K1770" s="104"/>
      <c r="L1770" s="104"/>
      <c r="M1770" s="104">
        <f t="shared" si="837"/>
        <v>0</v>
      </c>
      <c r="N1770" s="197">
        <f t="shared" si="1012"/>
        <v>0</v>
      </c>
    </row>
    <row r="1771" spans="1:14" ht="141.75" outlineLevel="1" x14ac:dyDescent="0.25">
      <c r="A1771" s="485">
        <f t="shared" ref="A1771:E1771" si="1023">A1294</f>
        <v>33.9</v>
      </c>
      <c r="B1771" s="421" t="str">
        <f t="shared" si="1023"/>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771" s="188">
        <f t="shared" si="1023"/>
        <v>0</v>
      </c>
      <c r="D1771" s="189" t="str">
        <f t="shared" si="1023"/>
        <v>-</v>
      </c>
      <c r="E1771" s="38">
        <f t="shared" si="1023"/>
        <v>0</v>
      </c>
      <c r="F1771" s="104">
        <f t="shared" si="982"/>
        <v>0</v>
      </c>
      <c r="G1771" s="104">
        <f t="shared" si="983"/>
        <v>0</v>
      </c>
      <c r="H1771" s="104">
        <f t="shared" si="1011"/>
        <v>0</v>
      </c>
      <c r="I1771" s="38">
        <f>'F4.2'!X340</f>
        <v>0</v>
      </c>
      <c r="J1771" s="38">
        <f>'F4.2'!AW340</f>
        <v>0</v>
      </c>
      <c r="K1771" s="104"/>
      <c r="L1771" s="104"/>
      <c r="M1771" s="104">
        <f t="shared" si="837"/>
        <v>0</v>
      </c>
      <c r="N1771" s="197">
        <f t="shared" si="1012"/>
        <v>0</v>
      </c>
    </row>
    <row r="1772" spans="1:14" ht="31.5" outlineLevel="1" x14ac:dyDescent="0.25">
      <c r="A1772" s="369">
        <f t="shared" ref="A1772:E1772" si="1024">A1295</f>
        <v>34</v>
      </c>
      <c r="B1772" s="369" t="str">
        <f t="shared" si="1024"/>
        <v>DPR for Coal Handling Plant Performance Improvement Schemes -IX at 3x660MW KTPS ,Koradi.</v>
      </c>
      <c r="C1772" s="188">
        <f t="shared" si="1024"/>
        <v>0</v>
      </c>
      <c r="D1772" s="189" t="str">
        <f t="shared" si="1024"/>
        <v>-</v>
      </c>
      <c r="E1772" s="38">
        <f t="shared" si="1024"/>
        <v>0</v>
      </c>
      <c r="F1772" s="104">
        <f t="shared" si="982"/>
        <v>0</v>
      </c>
      <c r="G1772" s="104">
        <f t="shared" si="983"/>
        <v>0</v>
      </c>
      <c r="H1772" s="104">
        <f t="shared" si="1011"/>
        <v>0</v>
      </c>
      <c r="I1772" s="38">
        <f>'F4.2'!X341</f>
        <v>0</v>
      </c>
      <c r="J1772" s="38">
        <f>'F4.2'!AW341</f>
        <v>0</v>
      </c>
      <c r="K1772" s="104"/>
      <c r="L1772" s="104"/>
      <c r="M1772" s="104">
        <f t="shared" si="837"/>
        <v>0</v>
      </c>
      <c r="N1772" s="197">
        <f t="shared" si="1012"/>
        <v>0</v>
      </c>
    </row>
    <row r="1773" spans="1:14" ht="157.5" outlineLevel="1" x14ac:dyDescent="0.25">
      <c r="A1773" s="485">
        <f t="shared" ref="A1773:E1773" si="1025">A1296</f>
        <v>34.1</v>
      </c>
      <c r="B1773" s="421" t="str">
        <f t="shared" si="1025"/>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1773" s="188">
        <f t="shared" si="1025"/>
        <v>0</v>
      </c>
      <c r="D1773" s="189" t="str">
        <f t="shared" si="1025"/>
        <v>-</v>
      </c>
      <c r="E1773" s="38">
        <f t="shared" si="1025"/>
        <v>0</v>
      </c>
      <c r="F1773" s="104">
        <f t="shared" si="982"/>
        <v>0</v>
      </c>
      <c r="G1773" s="104">
        <f t="shared" si="983"/>
        <v>0</v>
      </c>
      <c r="H1773" s="104">
        <f t="shared" si="1011"/>
        <v>0</v>
      </c>
      <c r="I1773" s="38">
        <f>'F4.2'!X342</f>
        <v>0</v>
      </c>
      <c r="J1773" s="38">
        <f>'F4.2'!AW342</f>
        <v>0</v>
      </c>
      <c r="K1773" s="104"/>
      <c r="L1773" s="104"/>
      <c r="M1773" s="104">
        <f t="shared" si="837"/>
        <v>0</v>
      </c>
      <c r="N1773" s="197">
        <f t="shared" si="1012"/>
        <v>0</v>
      </c>
    </row>
    <row r="1774" spans="1:14" ht="157.5" outlineLevel="1" x14ac:dyDescent="0.25">
      <c r="A1774" s="485">
        <f t="shared" ref="A1774:E1774" si="1026">A1297</f>
        <v>34.200000000000003</v>
      </c>
      <c r="B1774" s="421" t="str">
        <f t="shared" si="1026"/>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1774" s="188">
        <f t="shared" si="1026"/>
        <v>0</v>
      </c>
      <c r="D1774" s="189" t="str">
        <f t="shared" si="1026"/>
        <v>-</v>
      </c>
      <c r="E1774" s="38">
        <f t="shared" si="1026"/>
        <v>0</v>
      </c>
      <c r="F1774" s="104">
        <f t="shared" si="982"/>
        <v>0</v>
      </c>
      <c r="G1774" s="104">
        <f t="shared" si="983"/>
        <v>0</v>
      </c>
      <c r="H1774" s="104">
        <f t="shared" si="1011"/>
        <v>0</v>
      </c>
      <c r="I1774" s="38">
        <f>'F4.2'!X343</f>
        <v>0</v>
      </c>
      <c r="J1774" s="38">
        <f>'F4.2'!AW343</f>
        <v>0</v>
      </c>
      <c r="K1774" s="104"/>
      <c r="L1774" s="104"/>
      <c r="M1774" s="104">
        <f t="shared" si="837"/>
        <v>0</v>
      </c>
      <c r="N1774" s="197">
        <f t="shared" si="1012"/>
        <v>0</v>
      </c>
    </row>
    <row r="1775" spans="1:14" ht="141.75" outlineLevel="1" x14ac:dyDescent="0.25">
      <c r="A1775" s="485">
        <f t="shared" ref="A1775:E1775" si="1027">A1298</f>
        <v>34.299999999999997</v>
      </c>
      <c r="B1775" s="421" t="str">
        <f t="shared" si="1027"/>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1775" s="188">
        <f t="shared" si="1027"/>
        <v>0</v>
      </c>
      <c r="D1775" s="189" t="str">
        <f t="shared" si="1027"/>
        <v>-</v>
      </c>
      <c r="E1775" s="38">
        <f t="shared" si="1027"/>
        <v>0</v>
      </c>
      <c r="F1775" s="104">
        <f t="shared" si="982"/>
        <v>0</v>
      </c>
      <c r="G1775" s="104">
        <f t="shared" si="983"/>
        <v>0</v>
      </c>
      <c r="H1775" s="104">
        <f t="shared" si="1011"/>
        <v>0</v>
      </c>
      <c r="I1775" s="38">
        <f>'F4.2'!X344</f>
        <v>0</v>
      </c>
      <c r="J1775" s="38">
        <f>'F4.2'!AW344</f>
        <v>0</v>
      </c>
      <c r="K1775" s="104"/>
      <c r="L1775" s="104"/>
      <c r="M1775" s="104">
        <f t="shared" si="837"/>
        <v>0</v>
      </c>
      <c r="N1775" s="197">
        <f t="shared" si="1012"/>
        <v>0</v>
      </c>
    </row>
    <row r="1776" spans="1:14" ht="141.75" outlineLevel="1" x14ac:dyDescent="0.25">
      <c r="A1776" s="485">
        <f t="shared" ref="A1776:E1776" si="1028">A1299</f>
        <v>34.4</v>
      </c>
      <c r="B1776" s="421" t="str">
        <f t="shared" si="1028"/>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1776" s="188">
        <f t="shared" si="1028"/>
        <v>0</v>
      </c>
      <c r="D1776" s="189" t="str">
        <f t="shared" si="1028"/>
        <v>-</v>
      </c>
      <c r="E1776" s="38">
        <f t="shared" si="1028"/>
        <v>0</v>
      </c>
      <c r="F1776" s="104">
        <f t="shared" si="982"/>
        <v>0</v>
      </c>
      <c r="G1776" s="104">
        <f t="shared" si="983"/>
        <v>0</v>
      </c>
      <c r="H1776" s="104">
        <f t="shared" si="1011"/>
        <v>0</v>
      </c>
      <c r="I1776" s="38">
        <f>'F4.2'!X345</f>
        <v>0</v>
      </c>
      <c r="J1776" s="38">
        <f>'F4.2'!AW345</f>
        <v>0</v>
      </c>
      <c r="K1776" s="104"/>
      <c r="L1776" s="104"/>
      <c r="M1776" s="104">
        <f t="shared" si="837"/>
        <v>0</v>
      </c>
      <c r="N1776" s="197">
        <f t="shared" si="1012"/>
        <v>0</v>
      </c>
    </row>
    <row r="1777" spans="1:14" ht="173.25" outlineLevel="1" x14ac:dyDescent="0.25">
      <c r="A1777" s="485">
        <f t="shared" ref="A1777:E1777" si="1029">A1300</f>
        <v>34.5</v>
      </c>
      <c r="B1777" s="421" t="str">
        <f t="shared" si="1029"/>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1777" s="188">
        <f t="shared" si="1029"/>
        <v>0</v>
      </c>
      <c r="D1777" s="189" t="str">
        <f t="shared" si="1029"/>
        <v>-</v>
      </c>
      <c r="E1777" s="38">
        <f t="shared" si="1029"/>
        <v>0</v>
      </c>
      <c r="F1777" s="104">
        <f t="shared" si="982"/>
        <v>0</v>
      </c>
      <c r="G1777" s="104">
        <f t="shared" si="983"/>
        <v>0</v>
      </c>
      <c r="H1777" s="104">
        <f t="shared" si="1011"/>
        <v>0</v>
      </c>
      <c r="I1777" s="38">
        <f>'F4.2'!X346</f>
        <v>0</v>
      </c>
      <c r="J1777" s="38">
        <f>'F4.2'!AW346</f>
        <v>0</v>
      </c>
      <c r="K1777" s="104"/>
      <c r="L1777" s="104"/>
      <c r="M1777" s="104">
        <f t="shared" si="837"/>
        <v>0</v>
      </c>
      <c r="N1777" s="197">
        <f t="shared" si="1012"/>
        <v>0</v>
      </c>
    </row>
    <row r="1778" spans="1:14" ht="47.25" outlineLevel="1" x14ac:dyDescent="0.25">
      <c r="A1778" s="369">
        <f t="shared" ref="A1778:E1778" si="1030">A1301</f>
        <v>35</v>
      </c>
      <c r="B1778" s="369" t="str">
        <f t="shared" si="1030"/>
        <v>Design &amp; engineering, procurement, supply, installation &amp; commissioning of Ozone Generator system of capacity 45.0 Kg/hr for CW system</v>
      </c>
      <c r="C1778" s="188">
        <f t="shared" si="1030"/>
        <v>0</v>
      </c>
      <c r="D1778" s="189" t="str">
        <f t="shared" si="1030"/>
        <v>-</v>
      </c>
      <c r="E1778" s="38">
        <f t="shared" si="1030"/>
        <v>0</v>
      </c>
      <c r="F1778" s="104">
        <f t="shared" si="982"/>
        <v>0</v>
      </c>
      <c r="G1778" s="104">
        <f t="shared" si="983"/>
        <v>0</v>
      </c>
      <c r="H1778" s="104">
        <f t="shared" si="1011"/>
        <v>0</v>
      </c>
      <c r="I1778" s="38">
        <f>'F4.2'!X347</f>
        <v>0</v>
      </c>
      <c r="J1778" s="38">
        <f>'F4.2'!AW347</f>
        <v>0</v>
      </c>
      <c r="K1778" s="104"/>
      <c r="L1778" s="104"/>
      <c r="M1778" s="104">
        <f t="shared" si="837"/>
        <v>0</v>
      </c>
      <c r="N1778" s="197">
        <f t="shared" si="1012"/>
        <v>0</v>
      </c>
    </row>
    <row r="1779" spans="1:14" ht="47.25" outlineLevel="1" x14ac:dyDescent="0.25">
      <c r="A1779" s="485">
        <f t="shared" ref="A1779:E1779" si="1031">A1302</f>
        <v>35.1</v>
      </c>
      <c r="B1779" s="421" t="str">
        <f t="shared" si="1031"/>
        <v>Scheme1:Design &amp; engineering, procurement, supply, installation &amp; commissioning of Ozone Generator system of capacity 45.0 Kg/hr for CW system</v>
      </c>
      <c r="C1779" s="188">
        <f t="shared" si="1031"/>
        <v>0</v>
      </c>
      <c r="D1779" s="189" t="str">
        <f t="shared" si="1031"/>
        <v>-</v>
      </c>
      <c r="E1779" s="38">
        <f t="shared" si="1031"/>
        <v>0</v>
      </c>
      <c r="F1779" s="104">
        <f t="shared" si="982"/>
        <v>0</v>
      </c>
      <c r="G1779" s="104">
        <f t="shared" si="983"/>
        <v>0</v>
      </c>
      <c r="H1779" s="104">
        <f t="shared" si="1011"/>
        <v>0</v>
      </c>
      <c r="I1779" s="38">
        <f>'F4.2'!X348</f>
        <v>0</v>
      </c>
      <c r="J1779" s="38">
        <f>'F4.2'!AW348</f>
        <v>0</v>
      </c>
      <c r="K1779" s="104"/>
      <c r="L1779" s="104"/>
      <c r="M1779" s="104">
        <f t="shared" si="837"/>
        <v>0</v>
      </c>
      <c r="N1779" s="197">
        <f t="shared" si="1012"/>
        <v>0</v>
      </c>
    </row>
    <row r="1780" spans="1:14" ht="15.75" outlineLevel="1" x14ac:dyDescent="0.25">
      <c r="A1780" s="369">
        <f t="shared" ref="A1780:E1780" si="1032">A1303</f>
        <v>36</v>
      </c>
      <c r="B1780" s="369" t="str">
        <f t="shared" si="1032"/>
        <v>Pipeline expansion to improve dry ash evacuation system</v>
      </c>
      <c r="C1780" s="188">
        <f t="shared" si="1032"/>
        <v>0</v>
      </c>
      <c r="D1780" s="189" t="str">
        <f t="shared" si="1032"/>
        <v>-</v>
      </c>
      <c r="E1780" s="38">
        <f t="shared" si="1032"/>
        <v>0</v>
      </c>
      <c r="F1780" s="104">
        <f t="shared" si="982"/>
        <v>0</v>
      </c>
      <c r="G1780" s="104">
        <f t="shared" si="983"/>
        <v>0</v>
      </c>
      <c r="H1780" s="104">
        <f t="shared" si="1011"/>
        <v>0</v>
      </c>
      <c r="I1780" s="38">
        <f>'F4.2'!X349</f>
        <v>0</v>
      </c>
      <c r="J1780" s="38">
        <f>'F4.2'!AW349</f>
        <v>0</v>
      </c>
      <c r="K1780" s="104"/>
      <c r="L1780" s="104"/>
      <c r="M1780" s="104">
        <f t="shared" si="837"/>
        <v>0</v>
      </c>
      <c r="N1780" s="197">
        <f t="shared" si="1012"/>
        <v>0</v>
      </c>
    </row>
    <row r="1781" spans="1:14" ht="47.25" outlineLevel="1" x14ac:dyDescent="0.25">
      <c r="A1781" s="485">
        <f t="shared" ref="A1781:E1781" si="1033">A1304</f>
        <v>36.1</v>
      </c>
      <c r="B1781" s="417" t="str">
        <f t="shared" si="1033"/>
        <v>Scheme1: Pipeline expansion to improve dry ash evacuation system along with target box modification and also to erect &amp; commission dry ash evacuation directly to remote silo.</v>
      </c>
      <c r="C1781" s="188">
        <f t="shared" si="1033"/>
        <v>0</v>
      </c>
      <c r="D1781" s="189" t="str">
        <f t="shared" si="1033"/>
        <v>-</v>
      </c>
      <c r="E1781" s="38">
        <f t="shared" si="1033"/>
        <v>0</v>
      </c>
      <c r="F1781" s="104">
        <f t="shared" si="982"/>
        <v>0</v>
      </c>
      <c r="G1781" s="104">
        <f t="shared" si="983"/>
        <v>0</v>
      </c>
      <c r="H1781" s="104">
        <f t="shared" si="1011"/>
        <v>0</v>
      </c>
      <c r="I1781" s="38">
        <f>'F4.2'!X350</f>
        <v>75</v>
      </c>
      <c r="J1781" s="38">
        <f>'F4.2'!AW350</f>
        <v>75</v>
      </c>
      <c r="K1781" s="104"/>
      <c r="L1781" s="104"/>
      <c r="M1781" s="104">
        <f t="shared" si="837"/>
        <v>75</v>
      </c>
      <c r="N1781" s="197">
        <f t="shared" si="1012"/>
        <v>0</v>
      </c>
    </row>
    <row r="1782" spans="1:14" ht="15.75" outlineLevel="1" x14ac:dyDescent="0.25">
      <c r="A1782" s="369">
        <f t="shared" ref="A1782:E1782" si="1034">A1305</f>
        <v>37</v>
      </c>
      <c r="B1782" s="369" t="str">
        <f t="shared" si="1034"/>
        <v>Modification at intermediate silo and HCSD system</v>
      </c>
      <c r="C1782" s="188">
        <f t="shared" si="1034"/>
        <v>0</v>
      </c>
      <c r="D1782" s="189" t="str">
        <f t="shared" si="1034"/>
        <v>-</v>
      </c>
      <c r="E1782" s="38">
        <f t="shared" si="1034"/>
        <v>0</v>
      </c>
      <c r="F1782" s="104">
        <f t="shared" si="982"/>
        <v>0</v>
      </c>
      <c r="G1782" s="104">
        <f t="shared" si="983"/>
        <v>0</v>
      </c>
      <c r="H1782" s="104">
        <f t="shared" si="1011"/>
        <v>0</v>
      </c>
      <c r="I1782" s="38">
        <f>'F4.2'!X351</f>
        <v>0</v>
      </c>
      <c r="J1782" s="38">
        <f>'F4.2'!AW351</f>
        <v>0</v>
      </c>
      <c r="K1782" s="104"/>
      <c r="L1782" s="104"/>
      <c r="M1782" s="104">
        <f t="shared" si="837"/>
        <v>0</v>
      </c>
      <c r="N1782" s="197">
        <f t="shared" si="1012"/>
        <v>0</v>
      </c>
    </row>
    <row r="1783" spans="1:14" ht="15.75" outlineLevel="1" x14ac:dyDescent="0.25">
      <c r="A1783" s="485">
        <f t="shared" ref="A1783:E1783" si="1035">A1306</f>
        <v>37.1</v>
      </c>
      <c r="B1783" s="417" t="str">
        <f t="shared" si="1035"/>
        <v>Scheme1: Additional charge pump.</v>
      </c>
      <c r="C1783" s="188">
        <f t="shared" si="1035"/>
        <v>0</v>
      </c>
      <c r="D1783" s="189" t="str">
        <f t="shared" si="1035"/>
        <v>-</v>
      </c>
      <c r="E1783" s="38">
        <f t="shared" si="1035"/>
        <v>0</v>
      </c>
      <c r="F1783" s="104">
        <f t="shared" si="982"/>
        <v>0</v>
      </c>
      <c r="G1783" s="104">
        <f t="shared" si="983"/>
        <v>0</v>
      </c>
      <c r="H1783" s="104">
        <f t="shared" si="1011"/>
        <v>0</v>
      </c>
      <c r="I1783" s="38">
        <f>'F4.2'!X352</f>
        <v>3</v>
      </c>
      <c r="J1783" s="38">
        <f>'F4.2'!AW352</f>
        <v>3</v>
      </c>
      <c r="K1783" s="104"/>
      <c r="L1783" s="104"/>
      <c r="M1783" s="104">
        <f t="shared" si="837"/>
        <v>3</v>
      </c>
      <c r="N1783" s="197">
        <f t="shared" si="1012"/>
        <v>0</v>
      </c>
    </row>
    <row r="1784" spans="1:14" ht="15.75" outlineLevel="1" x14ac:dyDescent="0.25">
      <c r="A1784" s="485">
        <f t="shared" ref="A1784:E1784" si="1036">A1307</f>
        <v>37.200000000000003</v>
      </c>
      <c r="B1784" s="417" t="str">
        <f t="shared" si="1036"/>
        <v>Scheme 2: Supply &amp; Installation Air washery at silo top.</v>
      </c>
      <c r="C1784" s="188">
        <f t="shared" si="1036"/>
        <v>0</v>
      </c>
      <c r="D1784" s="189" t="str">
        <f t="shared" si="1036"/>
        <v>-</v>
      </c>
      <c r="E1784" s="38">
        <f t="shared" si="1036"/>
        <v>0</v>
      </c>
      <c r="F1784" s="104">
        <f t="shared" si="982"/>
        <v>0</v>
      </c>
      <c r="G1784" s="104">
        <f t="shared" si="983"/>
        <v>0</v>
      </c>
      <c r="H1784" s="104">
        <f t="shared" si="1011"/>
        <v>0</v>
      </c>
      <c r="I1784" s="38">
        <f>'F4.2'!X353</f>
        <v>3</v>
      </c>
      <c r="J1784" s="38">
        <f>'F4.2'!AW353</f>
        <v>3</v>
      </c>
      <c r="K1784" s="104"/>
      <c r="L1784" s="104"/>
      <c r="M1784" s="104">
        <f t="shared" si="837"/>
        <v>3</v>
      </c>
      <c r="N1784" s="197">
        <f t="shared" si="1012"/>
        <v>0</v>
      </c>
    </row>
    <row r="1785" spans="1:14" ht="15.75" outlineLevel="1" x14ac:dyDescent="0.25">
      <c r="A1785" s="485">
        <f t="shared" ref="A1785:E1785" si="1037">A1308</f>
        <v>37.299999999999997</v>
      </c>
      <c r="B1785" s="417" t="str">
        <f t="shared" si="1037"/>
        <v>Scheme 3: Shed above silo top.</v>
      </c>
      <c r="C1785" s="188">
        <f t="shared" si="1037"/>
        <v>0</v>
      </c>
      <c r="D1785" s="189" t="str">
        <f t="shared" si="1037"/>
        <v>-</v>
      </c>
      <c r="E1785" s="38">
        <f t="shared" si="1037"/>
        <v>0</v>
      </c>
      <c r="F1785" s="104">
        <f t="shared" si="982"/>
        <v>0</v>
      </c>
      <c r="G1785" s="104">
        <f t="shared" si="983"/>
        <v>0</v>
      </c>
      <c r="H1785" s="104">
        <f t="shared" si="1011"/>
        <v>0</v>
      </c>
      <c r="I1785" s="38">
        <f>'F4.2'!X354</f>
        <v>3</v>
      </c>
      <c r="J1785" s="38">
        <f>'F4.2'!AW354</f>
        <v>3</v>
      </c>
      <c r="K1785" s="104"/>
      <c r="L1785" s="104"/>
      <c r="M1785" s="104">
        <f t="shared" si="837"/>
        <v>3</v>
      </c>
      <c r="N1785" s="197">
        <f t="shared" si="1012"/>
        <v>0</v>
      </c>
    </row>
    <row r="1786" spans="1:14" ht="31.5" outlineLevel="1" x14ac:dyDescent="0.25">
      <c r="A1786" s="485">
        <f t="shared" ref="A1786:E1786" si="1038">A1309</f>
        <v>37.4</v>
      </c>
      <c r="B1786" s="417" t="str">
        <f t="shared" si="1038"/>
        <v>Scheme 4: Supply &amp; Installation Construction of platform at pipe rack up to Remote silo.</v>
      </c>
      <c r="C1786" s="188">
        <f t="shared" si="1038"/>
        <v>0</v>
      </c>
      <c r="D1786" s="189" t="str">
        <f t="shared" si="1038"/>
        <v>-</v>
      </c>
      <c r="E1786" s="38">
        <f t="shared" si="1038"/>
        <v>0</v>
      </c>
      <c r="F1786" s="104">
        <f t="shared" si="982"/>
        <v>0</v>
      </c>
      <c r="G1786" s="104">
        <f t="shared" si="983"/>
        <v>0</v>
      </c>
      <c r="H1786" s="104">
        <f t="shared" si="1011"/>
        <v>0</v>
      </c>
      <c r="I1786" s="38">
        <f>'F4.2'!X355</f>
        <v>7</v>
      </c>
      <c r="J1786" s="38">
        <f>'F4.2'!AW355</f>
        <v>7</v>
      </c>
      <c r="K1786" s="104"/>
      <c r="L1786" s="104"/>
      <c r="M1786" s="104">
        <f t="shared" si="837"/>
        <v>7</v>
      </c>
      <c r="N1786" s="197">
        <f t="shared" si="1012"/>
        <v>0</v>
      </c>
    </row>
    <row r="1787" spans="1:14" ht="15.75" outlineLevel="1" x14ac:dyDescent="0.25">
      <c r="A1787" s="485">
        <f t="shared" ref="A1787:E1787" si="1039">A1310</f>
        <v>37.5</v>
      </c>
      <c r="B1787" s="417" t="str">
        <f t="shared" si="1039"/>
        <v>Scheme 5: Shifting of pipeline above pipe rack.</v>
      </c>
      <c r="C1787" s="188">
        <f t="shared" si="1039"/>
        <v>0</v>
      </c>
      <c r="D1787" s="189" t="str">
        <f t="shared" si="1039"/>
        <v>-</v>
      </c>
      <c r="E1787" s="38">
        <f t="shared" si="1039"/>
        <v>0</v>
      </c>
      <c r="F1787" s="104">
        <f t="shared" si="982"/>
        <v>0</v>
      </c>
      <c r="G1787" s="104">
        <f t="shared" si="983"/>
        <v>0</v>
      </c>
      <c r="H1787" s="104">
        <f t="shared" si="1011"/>
        <v>0</v>
      </c>
      <c r="I1787" s="38">
        <f>'F4.2'!X356</f>
        <v>10</v>
      </c>
      <c r="J1787" s="38">
        <f>'F4.2'!AW356</f>
        <v>10</v>
      </c>
      <c r="K1787" s="104"/>
      <c r="L1787" s="104"/>
      <c r="M1787" s="104">
        <f t="shared" si="837"/>
        <v>10</v>
      </c>
      <c r="N1787" s="197">
        <f t="shared" si="1012"/>
        <v>0</v>
      </c>
    </row>
    <row r="1788" spans="1:14" ht="15.75" outlineLevel="1" x14ac:dyDescent="0.25">
      <c r="A1788" s="485">
        <f t="shared" ref="A1788:E1788" si="1040">A1311</f>
        <v>37.6</v>
      </c>
      <c r="B1788" s="417" t="str">
        <f t="shared" si="1040"/>
        <v>Scheme 6: Supply &amp; Installation ART sub assemblies.</v>
      </c>
      <c r="C1788" s="188">
        <f t="shared" si="1040"/>
        <v>0</v>
      </c>
      <c r="D1788" s="189" t="str">
        <f t="shared" si="1040"/>
        <v>-</v>
      </c>
      <c r="E1788" s="38">
        <f t="shared" si="1040"/>
        <v>0</v>
      </c>
      <c r="F1788" s="104">
        <f t="shared" si="982"/>
        <v>0</v>
      </c>
      <c r="G1788" s="104">
        <f t="shared" si="983"/>
        <v>0</v>
      </c>
      <c r="H1788" s="104">
        <f t="shared" si="1011"/>
        <v>0</v>
      </c>
      <c r="I1788" s="38">
        <f>'F4.2'!X357</f>
        <v>3</v>
      </c>
      <c r="J1788" s="38">
        <f>'F4.2'!AW357</f>
        <v>3</v>
      </c>
      <c r="K1788" s="104"/>
      <c r="L1788" s="104"/>
      <c r="M1788" s="104">
        <f t="shared" si="837"/>
        <v>3</v>
      </c>
      <c r="N1788" s="197">
        <f t="shared" si="1012"/>
        <v>0</v>
      </c>
    </row>
    <row r="1789" spans="1:14" ht="15.75" outlineLevel="1" x14ac:dyDescent="0.25">
      <c r="A1789" s="369">
        <f t="shared" ref="A1789:E1789" si="1041">A1312</f>
        <v>38</v>
      </c>
      <c r="B1789" s="369" t="str">
        <f t="shared" si="1041"/>
        <v>ESP field strengthening at U#8</v>
      </c>
      <c r="C1789" s="188">
        <f t="shared" si="1041"/>
        <v>0</v>
      </c>
      <c r="D1789" s="189" t="str">
        <f t="shared" si="1041"/>
        <v>-</v>
      </c>
      <c r="E1789" s="38">
        <f t="shared" si="1041"/>
        <v>0</v>
      </c>
      <c r="F1789" s="104">
        <f t="shared" si="982"/>
        <v>0</v>
      </c>
      <c r="G1789" s="104">
        <f t="shared" si="983"/>
        <v>0</v>
      </c>
      <c r="H1789" s="104">
        <f t="shared" si="1011"/>
        <v>0</v>
      </c>
      <c r="I1789" s="38">
        <f>'F4.2'!X358</f>
        <v>0</v>
      </c>
      <c r="J1789" s="38">
        <f>'F4.2'!AW358</f>
        <v>0</v>
      </c>
      <c r="K1789" s="104"/>
      <c r="L1789" s="104"/>
      <c r="M1789" s="104">
        <f t="shared" si="837"/>
        <v>0</v>
      </c>
      <c r="N1789" s="197">
        <f t="shared" si="1012"/>
        <v>0</v>
      </c>
    </row>
    <row r="1790" spans="1:14" ht="15.75" outlineLevel="1" x14ac:dyDescent="0.25">
      <c r="A1790" s="485">
        <f t="shared" ref="A1790:E1790" si="1042">A1313</f>
        <v>38.1</v>
      </c>
      <c r="B1790" s="417" t="str">
        <f t="shared" si="1042"/>
        <v>Scheme1: ESP field strengthening at U#8</v>
      </c>
      <c r="C1790" s="188">
        <f t="shared" si="1042"/>
        <v>0</v>
      </c>
      <c r="D1790" s="189" t="str">
        <f t="shared" si="1042"/>
        <v>-</v>
      </c>
      <c r="E1790" s="38">
        <f t="shared" si="1042"/>
        <v>0</v>
      </c>
      <c r="F1790" s="104">
        <f t="shared" si="982"/>
        <v>0</v>
      </c>
      <c r="G1790" s="104">
        <f t="shared" si="983"/>
        <v>0</v>
      </c>
      <c r="H1790" s="104">
        <f t="shared" si="1011"/>
        <v>0</v>
      </c>
      <c r="I1790" s="38">
        <f>'F4.2'!X359</f>
        <v>120</v>
      </c>
      <c r="J1790" s="38">
        <f>'F4.2'!AW359</f>
        <v>120</v>
      </c>
      <c r="K1790" s="104"/>
      <c r="L1790" s="104"/>
      <c r="M1790" s="104">
        <f t="shared" si="837"/>
        <v>120</v>
      </c>
      <c r="N1790" s="197">
        <f t="shared" si="1012"/>
        <v>0</v>
      </c>
    </row>
    <row r="1791" spans="1:14" ht="31.5" outlineLevel="1" x14ac:dyDescent="0.25">
      <c r="A1791" s="369">
        <f t="shared" ref="A1791:E1791" si="1043">A1314</f>
        <v>39</v>
      </c>
      <c r="B1791" s="369" t="str">
        <f t="shared" si="1043"/>
        <v>Procurement of various pumps for AHP performance improvement</v>
      </c>
      <c r="C1791" s="188">
        <f t="shared" si="1043"/>
        <v>0</v>
      </c>
      <c r="D1791" s="189" t="str">
        <f t="shared" si="1043"/>
        <v>-</v>
      </c>
      <c r="E1791" s="38">
        <f t="shared" si="1043"/>
        <v>0</v>
      </c>
      <c r="F1791" s="104">
        <f t="shared" si="982"/>
        <v>0</v>
      </c>
      <c r="G1791" s="104">
        <f t="shared" si="983"/>
        <v>0</v>
      </c>
      <c r="H1791" s="104">
        <f t="shared" si="1011"/>
        <v>0</v>
      </c>
      <c r="I1791" s="38">
        <f>'F4.2'!X360</f>
        <v>0</v>
      </c>
      <c r="J1791" s="38">
        <f>'F4.2'!AW360</f>
        <v>0</v>
      </c>
      <c r="K1791" s="104"/>
      <c r="L1791" s="104"/>
      <c r="M1791" s="104">
        <f t="shared" si="837"/>
        <v>0</v>
      </c>
      <c r="N1791" s="197">
        <f t="shared" si="1012"/>
        <v>0</v>
      </c>
    </row>
    <row r="1792" spans="1:14" ht="31.5" outlineLevel="1" x14ac:dyDescent="0.25">
      <c r="A1792" s="485">
        <f t="shared" ref="A1792:E1792" si="1044">A1315</f>
        <v>39.1</v>
      </c>
      <c r="B1792" s="417" t="str">
        <f t="shared" si="1044"/>
        <v>Scheme1: Procurement of various pumps for AHP performance improvement.</v>
      </c>
      <c r="C1792" s="188">
        <f t="shared" si="1044"/>
        <v>0</v>
      </c>
      <c r="D1792" s="189" t="str">
        <f t="shared" si="1044"/>
        <v>-</v>
      </c>
      <c r="E1792" s="38">
        <f t="shared" si="1044"/>
        <v>0</v>
      </c>
      <c r="F1792" s="104">
        <f t="shared" si="982"/>
        <v>0</v>
      </c>
      <c r="G1792" s="104">
        <f t="shared" si="983"/>
        <v>0</v>
      </c>
      <c r="H1792" s="104">
        <f t="shared" si="1011"/>
        <v>0</v>
      </c>
      <c r="I1792" s="38">
        <f>'F4.2'!X361</f>
        <v>28</v>
      </c>
      <c r="J1792" s="38">
        <f>'F4.2'!AW361</f>
        <v>28</v>
      </c>
      <c r="K1792" s="104"/>
      <c r="L1792" s="104"/>
      <c r="M1792" s="104">
        <f t="shared" si="837"/>
        <v>28</v>
      </c>
      <c r="N1792" s="197">
        <f t="shared" si="1012"/>
        <v>0</v>
      </c>
    </row>
    <row r="1793" spans="1:14" ht="31.5" outlineLevel="1" x14ac:dyDescent="0.25">
      <c r="A1793" s="369">
        <f t="shared" ref="A1793:E1793" si="1045">A1316</f>
        <v>40</v>
      </c>
      <c r="B1793" s="369" t="str">
        <f t="shared" si="1045"/>
        <v>Modification in Dry Ash Evacuation System D/V Assemblies &amp; allied equipments to improve performance</v>
      </c>
      <c r="C1793" s="188">
        <f t="shared" si="1045"/>
        <v>0</v>
      </c>
      <c r="D1793" s="189" t="str">
        <f t="shared" si="1045"/>
        <v>-</v>
      </c>
      <c r="E1793" s="38">
        <f t="shared" si="1045"/>
        <v>0</v>
      </c>
      <c r="F1793" s="104">
        <f t="shared" si="982"/>
        <v>0</v>
      </c>
      <c r="G1793" s="104">
        <f t="shared" si="983"/>
        <v>0</v>
      </c>
      <c r="H1793" s="104">
        <f t="shared" si="1011"/>
        <v>0</v>
      </c>
      <c r="I1793" s="38">
        <f>'F4.2'!X362</f>
        <v>0</v>
      </c>
      <c r="J1793" s="38">
        <f>'F4.2'!AW362</f>
        <v>0</v>
      </c>
      <c r="K1793" s="104"/>
      <c r="L1793" s="104"/>
      <c r="M1793" s="104">
        <f t="shared" si="837"/>
        <v>0</v>
      </c>
      <c r="N1793" s="197">
        <f t="shared" si="1012"/>
        <v>0</v>
      </c>
    </row>
    <row r="1794" spans="1:14" ht="31.5" outlineLevel="1" x14ac:dyDescent="0.25">
      <c r="A1794" s="485">
        <f t="shared" ref="A1794:E1794" si="1046">A1317</f>
        <v>40.1</v>
      </c>
      <c r="B1794" s="417" t="str">
        <f t="shared" si="1046"/>
        <v>Scheme1: Procurement of D/V Assemblies &amp; allied equipments to improve performance.</v>
      </c>
      <c r="C1794" s="188">
        <f t="shared" si="1046"/>
        <v>0</v>
      </c>
      <c r="D1794" s="189" t="str">
        <f t="shared" si="1046"/>
        <v>-</v>
      </c>
      <c r="E1794" s="38">
        <f t="shared" si="1046"/>
        <v>0</v>
      </c>
      <c r="F1794" s="104">
        <f t="shared" si="982"/>
        <v>0</v>
      </c>
      <c r="G1794" s="104">
        <f t="shared" si="983"/>
        <v>0</v>
      </c>
      <c r="H1794" s="104">
        <f t="shared" si="1011"/>
        <v>0</v>
      </c>
      <c r="I1794" s="38">
        <f>'F4.2'!X363</f>
        <v>35</v>
      </c>
      <c r="J1794" s="38">
        <f>'F4.2'!AW363</f>
        <v>35</v>
      </c>
      <c r="K1794" s="104"/>
      <c r="L1794" s="104"/>
      <c r="M1794" s="104">
        <f t="shared" si="837"/>
        <v>35</v>
      </c>
      <c r="N1794" s="197">
        <f t="shared" si="1012"/>
        <v>0</v>
      </c>
    </row>
    <row r="1795" spans="1:14" ht="31.5" outlineLevel="1" x14ac:dyDescent="0.25">
      <c r="A1795" s="369">
        <f t="shared" ref="A1795:E1795" si="1047">A1318</f>
        <v>41</v>
      </c>
      <c r="B1795" s="369" t="str">
        <f t="shared" si="1047"/>
        <v>Additional IAC house for Intermediate silo and Remote silo along with erection of S.S. Pipeline</v>
      </c>
      <c r="C1795" s="188">
        <f t="shared" si="1047"/>
        <v>0</v>
      </c>
      <c r="D1795" s="189" t="str">
        <f t="shared" si="1047"/>
        <v>-</v>
      </c>
      <c r="E1795" s="38">
        <f t="shared" si="1047"/>
        <v>0</v>
      </c>
      <c r="F1795" s="104">
        <f t="shared" si="982"/>
        <v>0</v>
      </c>
      <c r="G1795" s="104">
        <f t="shared" si="983"/>
        <v>0</v>
      </c>
      <c r="H1795" s="104">
        <f t="shared" si="1011"/>
        <v>0</v>
      </c>
      <c r="I1795" s="38">
        <f>'F4.2'!X364</f>
        <v>0</v>
      </c>
      <c r="J1795" s="38">
        <f>'F4.2'!AW364</f>
        <v>0</v>
      </c>
      <c r="K1795" s="104"/>
      <c r="L1795" s="104"/>
      <c r="M1795" s="104">
        <f t="shared" si="837"/>
        <v>0</v>
      </c>
      <c r="N1795" s="197">
        <f t="shared" si="1012"/>
        <v>0</v>
      </c>
    </row>
    <row r="1796" spans="1:14" ht="47.25" outlineLevel="1" x14ac:dyDescent="0.25">
      <c r="A1796" s="485">
        <f t="shared" ref="A1796:E1796" si="1048">A1319</f>
        <v>41.1</v>
      </c>
      <c r="B1796" s="417" t="str">
        <f t="shared" si="1048"/>
        <v>Scheme1: Supply &amp; Installation Additional IAC house for Intermediate silo and Remote silo along with erection of S.S. Pipeline</v>
      </c>
      <c r="C1796" s="188">
        <f t="shared" si="1048"/>
        <v>0</v>
      </c>
      <c r="D1796" s="189" t="str">
        <f t="shared" si="1048"/>
        <v>-</v>
      </c>
      <c r="E1796" s="38">
        <f t="shared" si="1048"/>
        <v>0</v>
      </c>
      <c r="F1796" s="104">
        <f t="shared" si="982"/>
        <v>0</v>
      </c>
      <c r="G1796" s="104">
        <f t="shared" si="983"/>
        <v>0</v>
      </c>
      <c r="H1796" s="104">
        <f t="shared" si="1011"/>
        <v>0</v>
      </c>
      <c r="I1796" s="38">
        <f>'F4.2'!X365</f>
        <v>0</v>
      </c>
      <c r="J1796" s="38">
        <f>'F4.2'!AW365</f>
        <v>0</v>
      </c>
      <c r="K1796" s="104"/>
      <c r="L1796" s="104"/>
      <c r="M1796" s="104">
        <f t="shared" si="837"/>
        <v>0</v>
      </c>
      <c r="N1796" s="197">
        <f t="shared" si="1012"/>
        <v>0</v>
      </c>
    </row>
    <row r="1797" spans="1:14" ht="31.5" outlineLevel="1" x14ac:dyDescent="0.25">
      <c r="A1797" s="369">
        <f t="shared" ref="A1797:E1797" si="1049">A1320</f>
        <v>42</v>
      </c>
      <c r="B1797" s="369" t="str">
        <f t="shared" si="1049"/>
        <v>Waste water system modification to have zero water discharge</v>
      </c>
      <c r="C1797" s="188">
        <f t="shared" si="1049"/>
        <v>0</v>
      </c>
      <c r="D1797" s="189" t="str">
        <f t="shared" si="1049"/>
        <v>-</v>
      </c>
      <c r="E1797" s="38">
        <f t="shared" si="1049"/>
        <v>0</v>
      </c>
      <c r="F1797" s="104">
        <f t="shared" ref="F1797:F1860" si="1050">F1320+I1320</f>
        <v>0</v>
      </c>
      <c r="G1797" s="104">
        <f t="shared" ref="G1797:G1860" si="1051">G1320+M1320</f>
        <v>0</v>
      </c>
      <c r="H1797" s="104">
        <f t="shared" si="1011"/>
        <v>0</v>
      </c>
      <c r="I1797" s="38">
        <f>'F4.2'!X366</f>
        <v>0</v>
      </c>
      <c r="J1797" s="38">
        <f>'F4.2'!AW366</f>
        <v>0</v>
      </c>
      <c r="K1797" s="104"/>
      <c r="L1797" s="104"/>
      <c r="M1797" s="104">
        <f t="shared" si="837"/>
        <v>0</v>
      </c>
      <c r="N1797" s="197">
        <f t="shared" si="1012"/>
        <v>0</v>
      </c>
    </row>
    <row r="1798" spans="1:14" ht="63" outlineLevel="1" x14ac:dyDescent="0.25">
      <c r="A1798" s="485">
        <f t="shared" ref="A1798:E1798" si="1052">A1321</f>
        <v>42.1</v>
      </c>
      <c r="B1798" s="417" t="str">
        <f t="shared" si="1052"/>
        <v>Scheme1: Waste water system modification to have zero water discharge at 3x660MW, KTPS, Koradi along with Pump Procurement along with arrangement of sludge discharge at ESP water Washing system.</v>
      </c>
      <c r="C1798" s="188">
        <f t="shared" si="1052"/>
        <v>0</v>
      </c>
      <c r="D1798" s="189" t="str">
        <f t="shared" si="1052"/>
        <v>-</v>
      </c>
      <c r="E1798" s="38">
        <f t="shared" si="1052"/>
        <v>0</v>
      </c>
      <c r="F1798" s="104">
        <f t="shared" si="1050"/>
        <v>0</v>
      </c>
      <c r="G1798" s="104">
        <f t="shared" si="1051"/>
        <v>0</v>
      </c>
      <c r="H1798" s="104">
        <f t="shared" si="1011"/>
        <v>0</v>
      </c>
      <c r="I1798" s="38">
        <f>'F4.2'!X367</f>
        <v>0</v>
      </c>
      <c r="J1798" s="38">
        <f>'F4.2'!AW367</f>
        <v>0</v>
      </c>
      <c r="K1798" s="104"/>
      <c r="L1798" s="104"/>
      <c r="M1798" s="104">
        <f t="shared" si="837"/>
        <v>0</v>
      </c>
      <c r="N1798" s="197">
        <f t="shared" si="1012"/>
        <v>0</v>
      </c>
    </row>
    <row r="1799" spans="1:14" ht="15.75" outlineLevel="1" x14ac:dyDescent="0.25">
      <c r="A1799" s="369">
        <f t="shared" ref="A1799:E1799" si="1053">A1322</f>
        <v>43</v>
      </c>
      <c r="B1799" s="369" t="str">
        <f t="shared" si="1053"/>
        <v>ESP field strengthening at U#9</v>
      </c>
      <c r="C1799" s="188">
        <f t="shared" si="1053"/>
        <v>0</v>
      </c>
      <c r="D1799" s="189" t="str">
        <f t="shared" si="1053"/>
        <v>-</v>
      </c>
      <c r="E1799" s="38">
        <f t="shared" si="1053"/>
        <v>0</v>
      </c>
      <c r="F1799" s="104">
        <f t="shared" si="1050"/>
        <v>0</v>
      </c>
      <c r="G1799" s="104">
        <f t="shared" si="1051"/>
        <v>0</v>
      </c>
      <c r="H1799" s="104">
        <f t="shared" si="1011"/>
        <v>0</v>
      </c>
      <c r="I1799" s="38">
        <f>'F4.2'!X368</f>
        <v>0</v>
      </c>
      <c r="J1799" s="38">
        <f>'F4.2'!AW368</f>
        <v>0</v>
      </c>
      <c r="K1799" s="104"/>
      <c r="L1799" s="104"/>
      <c r="M1799" s="104">
        <f t="shared" si="837"/>
        <v>0</v>
      </c>
      <c r="N1799" s="197">
        <f t="shared" si="1012"/>
        <v>0</v>
      </c>
    </row>
    <row r="1800" spans="1:14" ht="15.75" outlineLevel="1" x14ac:dyDescent="0.25">
      <c r="A1800" s="485">
        <f t="shared" ref="A1800:E1800" si="1054">A1323</f>
        <v>43.1</v>
      </c>
      <c r="B1800" s="417" t="str">
        <f t="shared" si="1054"/>
        <v>Scheme1: ESP field strengthening at U#9</v>
      </c>
      <c r="C1800" s="188">
        <f t="shared" si="1054"/>
        <v>0</v>
      </c>
      <c r="D1800" s="189" t="str">
        <f t="shared" si="1054"/>
        <v>-</v>
      </c>
      <c r="E1800" s="38">
        <f t="shared" si="1054"/>
        <v>0</v>
      </c>
      <c r="F1800" s="104">
        <f t="shared" si="1050"/>
        <v>0</v>
      </c>
      <c r="G1800" s="104">
        <f t="shared" si="1051"/>
        <v>0</v>
      </c>
      <c r="H1800" s="104">
        <f t="shared" si="1011"/>
        <v>0</v>
      </c>
      <c r="I1800" s="38">
        <f>'F4.2'!X369</f>
        <v>0</v>
      </c>
      <c r="J1800" s="38">
        <f>'F4.2'!AW369</f>
        <v>0</v>
      </c>
      <c r="K1800" s="104"/>
      <c r="L1800" s="104"/>
      <c r="M1800" s="104">
        <f t="shared" si="837"/>
        <v>0</v>
      </c>
      <c r="N1800" s="197">
        <f t="shared" si="1012"/>
        <v>0</v>
      </c>
    </row>
    <row r="1801" spans="1:14" ht="31.5" outlineLevel="1" x14ac:dyDescent="0.25">
      <c r="A1801" s="369">
        <f t="shared" ref="A1801:E1801" si="1055">A1324</f>
        <v>44</v>
      </c>
      <c r="B1801" s="369" t="str">
        <f t="shared" si="1055"/>
        <v>Procurement of HCSD GEHO Pump (TZPM-400) critical items sub-assemblies</v>
      </c>
      <c r="C1801" s="188">
        <f t="shared" si="1055"/>
        <v>0</v>
      </c>
      <c r="D1801" s="189" t="str">
        <f t="shared" si="1055"/>
        <v>-</v>
      </c>
      <c r="E1801" s="38">
        <f t="shared" si="1055"/>
        <v>0</v>
      </c>
      <c r="F1801" s="104">
        <f t="shared" si="1050"/>
        <v>0</v>
      </c>
      <c r="G1801" s="104">
        <f t="shared" si="1051"/>
        <v>0</v>
      </c>
      <c r="H1801" s="104">
        <f t="shared" si="1011"/>
        <v>0</v>
      </c>
      <c r="I1801" s="38">
        <f>'F4.2'!X370</f>
        <v>0</v>
      </c>
      <c r="J1801" s="38">
        <f>'F4.2'!AW370</f>
        <v>0</v>
      </c>
      <c r="K1801" s="104"/>
      <c r="L1801" s="104"/>
      <c r="M1801" s="104">
        <f t="shared" si="837"/>
        <v>0</v>
      </c>
      <c r="N1801" s="197">
        <f t="shared" si="1012"/>
        <v>0</v>
      </c>
    </row>
    <row r="1802" spans="1:14" ht="31.5" outlineLevel="1" x14ac:dyDescent="0.25">
      <c r="A1802" s="485">
        <f t="shared" ref="A1802:E1802" si="1056">A1325</f>
        <v>44.1</v>
      </c>
      <c r="B1802" s="421" t="str">
        <f t="shared" si="1056"/>
        <v>Scheme1: Procurement of HCSD GEHO Pump TZPM-400) critical items sub-assemblies.</v>
      </c>
      <c r="C1802" s="188">
        <f t="shared" si="1056"/>
        <v>0</v>
      </c>
      <c r="D1802" s="189" t="str">
        <f t="shared" si="1056"/>
        <v>-</v>
      </c>
      <c r="E1802" s="38">
        <f t="shared" si="1056"/>
        <v>0</v>
      </c>
      <c r="F1802" s="104">
        <f t="shared" si="1050"/>
        <v>0</v>
      </c>
      <c r="G1802" s="104">
        <f t="shared" si="1051"/>
        <v>0</v>
      </c>
      <c r="H1802" s="104">
        <f t="shared" si="1011"/>
        <v>0</v>
      </c>
      <c r="I1802" s="38">
        <f>'F4.2'!X371</f>
        <v>0</v>
      </c>
      <c r="J1802" s="38">
        <f>'F4.2'!AW371</f>
        <v>0</v>
      </c>
      <c r="K1802" s="104"/>
      <c r="L1802" s="104"/>
      <c r="M1802" s="104">
        <f t="shared" si="837"/>
        <v>0</v>
      </c>
      <c r="N1802" s="197">
        <f t="shared" si="1012"/>
        <v>0</v>
      </c>
    </row>
    <row r="1803" spans="1:14" ht="31.5" outlineLevel="1" x14ac:dyDescent="0.25">
      <c r="A1803" s="369">
        <f t="shared" ref="A1803:E1803" si="1057">A1326</f>
        <v>45</v>
      </c>
      <c r="B1803" s="369" t="str">
        <f t="shared" si="1057"/>
        <v>MSERW Pipes &amp; Seamless Pipes replacement to improve ash conveying &amp; its disposal-1</v>
      </c>
      <c r="C1803" s="188">
        <f t="shared" si="1057"/>
        <v>0</v>
      </c>
      <c r="D1803" s="189" t="str">
        <f t="shared" si="1057"/>
        <v>-</v>
      </c>
      <c r="E1803" s="38">
        <f t="shared" si="1057"/>
        <v>0</v>
      </c>
      <c r="F1803" s="104">
        <f t="shared" si="1050"/>
        <v>0</v>
      </c>
      <c r="G1803" s="104">
        <f t="shared" si="1051"/>
        <v>0</v>
      </c>
      <c r="H1803" s="104">
        <f t="shared" si="1011"/>
        <v>0</v>
      </c>
      <c r="I1803" s="38">
        <f>'F4.2'!X372</f>
        <v>0</v>
      </c>
      <c r="J1803" s="38">
        <f>'F4.2'!AW372</f>
        <v>0</v>
      </c>
      <c r="K1803" s="104"/>
      <c r="L1803" s="104"/>
      <c r="M1803" s="104">
        <f t="shared" si="837"/>
        <v>0</v>
      </c>
      <c r="N1803" s="197">
        <f t="shared" si="1012"/>
        <v>0</v>
      </c>
    </row>
    <row r="1804" spans="1:14" ht="63" outlineLevel="1" x14ac:dyDescent="0.25">
      <c r="A1804" s="485">
        <f t="shared" ref="A1804:E1804" si="1058">A1327</f>
        <v>45.1</v>
      </c>
      <c r="B1804" s="417" t="str">
        <f t="shared" si="1058"/>
        <v>Scheme1: Supply &amp; Work of Replacement of MSERW Pipes &amp; Seamless Pipes in Bottom ash/Coarse ash evacuation &amp; Ash Slurry Disposal Pipelines, Dry ash conveying system in phase manner to improve the ash evacuation performance.</v>
      </c>
      <c r="C1804" s="188">
        <f t="shared" si="1058"/>
        <v>0</v>
      </c>
      <c r="D1804" s="189" t="str">
        <f t="shared" si="1058"/>
        <v>-</v>
      </c>
      <c r="E1804" s="38">
        <f t="shared" si="1058"/>
        <v>0</v>
      </c>
      <c r="F1804" s="104">
        <f t="shared" si="1050"/>
        <v>0</v>
      </c>
      <c r="G1804" s="104">
        <f t="shared" si="1051"/>
        <v>0</v>
      </c>
      <c r="H1804" s="104">
        <f t="shared" si="1011"/>
        <v>0</v>
      </c>
      <c r="I1804" s="38">
        <f>'F4.2'!X373</f>
        <v>0</v>
      </c>
      <c r="J1804" s="38">
        <f>'F4.2'!AW373</f>
        <v>0</v>
      </c>
      <c r="K1804" s="104"/>
      <c r="L1804" s="104"/>
      <c r="M1804" s="104">
        <f t="shared" si="837"/>
        <v>0</v>
      </c>
      <c r="N1804" s="197">
        <f t="shared" si="1012"/>
        <v>0</v>
      </c>
    </row>
    <row r="1805" spans="1:14" ht="15.75" outlineLevel="1" x14ac:dyDescent="0.25">
      <c r="A1805" s="369">
        <f t="shared" ref="A1805:E1805" si="1059">A1328</f>
        <v>46</v>
      </c>
      <c r="B1805" s="369" t="str">
        <f t="shared" si="1059"/>
        <v>Improvement in Ash Water Recovery System</v>
      </c>
      <c r="C1805" s="188">
        <f t="shared" si="1059"/>
        <v>0</v>
      </c>
      <c r="D1805" s="189" t="str">
        <f t="shared" si="1059"/>
        <v>-</v>
      </c>
      <c r="E1805" s="38">
        <f t="shared" si="1059"/>
        <v>0</v>
      </c>
      <c r="F1805" s="104">
        <f t="shared" si="1050"/>
        <v>0</v>
      </c>
      <c r="G1805" s="104">
        <f t="shared" si="1051"/>
        <v>0</v>
      </c>
      <c r="H1805" s="104">
        <f t="shared" si="1011"/>
        <v>0</v>
      </c>
      <c r="I1805" s="38">
        <f>'F4.2'!X374</f>
        <v>0</v>
      </c>
      <c r="J1805" s="38">
        <f>'F4.2'!AW374</f>
        <v>0</v>
      </c>
      <c r="K1805" s="104"/>
      <c r="L1805" s="104"/>
      <c r="M1805" s="104">
        <f t="shared" si="837"/>
        <v>0</v>
      </c>
      <c r="N1805" s="197">
        <f t="shared" si="1012"/>
        <v>0</v>
      </c>
    </row>
    <row r="1806" spans="1:14" ht="31.5" outlineLevel="1" x14ac:dyDescent="0.25">
      <c r="A1806" s="485">
        <f t="shared" ref="A1806:E1806" si="1060">A1329</f>
        <v>46.1</v>
      </c>
      <c r="B1806" s="417" t="str">
        <f t="shared" si="1060"/>
        <v>Scheme1: Supply &amp; Installation of Pumps along with Pipeline for Improvement in Ash Water Recovery System.</v>
      </c>
      <c r="C1806" s="188">
        <f t="shared" si="1060"/>
        <v>0</v>
      </c>
      <c r="D1806" s="189" t="str">
        <f t="shared" si="1060"/>
        <v>-</v>
      </c>
      <c r="E1806" s="38">
        <f t="shared" si="1060"/>
        <v>0</v>
      </c>
      <c r="F1806" s="104">
        <f t="shared" si="1050"/>
        <v>0</v>
      </c>
      <c r="G1806" s="104">
        <f t="shared" si="1051"/>
        <v>0</v>
      </c>
      <c r="H1806" s="104">
        <f t="shared" si="1011"/>
        <v>0</v>
      </c>
      <c r="I1806" s="38">
        <f>'F4.2'!X375</f>
        <v>0</v>
      </c>
      <c r="J1806" s="38">
        <f>'F4.2'!AW375</f>
        <v>0</v>
      </c>
      <c r="K1806" s="104"/>
      <c r="L1806" s="104"/>
      <c r="M1806" s="104">
        <f t="shared" si="837"/>
        <v>0</v>
      </c>
      <c r="N1806" s="197">
        <f t="shared" si="1012"/>
        <v>0</v>
      </c>
    </row>
    <row r="1807" spans="1:14" ht="31.5" outlineLevel="1" x14ac:dyDescent="0.25">
      <c r="A1807" s="369">
        <f t="shared" ref="A1807:E1807" si="1061">A1330</f>
        <v>47</v>
      </c>
      <c r="B1807" s="369" t="str">
        <f t="shared" si="1061"/>
        <v>Replacement of Instrument air pipeline from M.S. to S.S for AHP main plant</v>
      </c>
      <c r="C1807" s="188">
        <f t="shared" si="1061"/>
        <v>0</v>
      </c>
      <c r="D1807" s="189" t="str">
        <f t="shared" si="1061"/>
        <v>-</v>
      </c>
      <c r="E1807" s="38">
        <f t="shared" si="1061"/>
        <v>0</v>
      </c>
      <c r="F1807" s="104">
        <f t="shared" si="1050"/>
        <v>0</v>
      </c>
      <c r="G1807" s="104">
        <f t="shared" si="1051"/>
        <v>0</v>
      </c>
      <c r="H1807" s="104">
        <f t="shared" si="1011"/>
        <v>0</v>
      </c>
      <c r="I1807" s="38">
        <f>'F4.2'!X376</f>
        <v>0</v>
      </c>
      <c r="J1807" s="38">
        <f>'F4.2'!AW376</f>
        <v>0</v>
      </c>
      <c r="K1807" s="104"/>
      <c r="L1807" s="104"/>
      <c r="M1807" s="104">
        <f t="shared" si="837"/>
        <v>0</v>
      </c>
      <c r="N1807" s="197">
        <f t="shared" si="1012"/>
        <v>0</v>
      </c>
    </row>
    <row r="1808" spans="1:14" ht="31.5" outlineLevel="1" x14ac:dyDescent="0.25">
      <c r="A1808" s="485">
        <f t="shared" ref="A1808:E1808" si="1062">A1331</f>
        <v>47.1</v>
      </c>
      <c r="B1808" s="417" t="str">
        <f t="shared" si="1062"/>
        <v>Scheme1: Replacement of Instrument air pipeline from M.S. to S.S for AHP main plant</v>
      </c>
      <c r="C1808" s="188">
        <f t="shared" si="1062"/>
        <v>0</v>
      </c>
      <c r="D1808" s="189" t="str">
        <f t="shared" si="1062"/>
        <v>-</v>
      </c>
      <c r="E1808" s="38">
        <f t="shared" si="1062"/>
        <v>0</v>
      </c>
      <c r="F1808" s="104">
        <f t="shared" si="1050"/>
        <v>0</v>
      </c>
      <c r="G1808" s="104">
        <f t="shared" si="1051"/>
        <v>0</v>
      </c>
      <c r="H1808" s="104">
        <f t="shared" si="1011"/>
        <v>0</v>
      </c>
      <c r="I1808" s="38">
        <f>'F4.2'!X377</f>
        <v>0</v>
      </c>
      <c r="J1808" s="38">
        <f>'F4.2'!AW377</f>
        <v>0</v>
      </c>
      <c r="K1808" s="104"/>
      <c r="L1808" s="104"/>
      <c r="M1808" s="104">
        <f t="shared" si="837"/>
        <v>0</v>
      </c>
      <c r="N1808" s="197">
        <f t="shared" si="1012"/>
        <v>0</v>
      </c>
    </row>
    <row r="1809" spans="1:14" ht="31.5" outlineLevel="1" x14ac:dyDescent="0.25">
      <c r="A1809" s="369">
        <f t="shared" ref="A1809:E1809" si="1063">A1332</f>
        <v>48</v>
      </c>
      <c r="B1809" s="369" t="str">
        <f t="shared" si="1063"/>
        <v>Modification of sludge pumps and its pipeline with pumps of higher capacity and discharge line of higher capacity.</v>
      </c>
      <c r="C1809" s="188">
        <f t="shared" si="1063"/>
        <v>0</v>
      </c>
      <c r="D1809" s="189" t="str">
        <f t="shared" si="1063"/>
        <v>-</v>
      </c>
      <c r="E1809" s="38">
        <f t="shared" si="1063"/>
        <v>0</v>
      </c>
      <c r="F1809" s="104">
        <f t="shared" si="1050"/>
        <v>0</v>
      </c>
      <c r="G1809" s="104">
        <f t="shared" si="1051"/>
        <v>0</v>
      </c>
      <c r="H1809" s="104">
        <f t="shared" si="1011"/>
        <v>0</v>
      </c>
      <c r="I1809" s="38">
        <f>'F4.2'!X378</f>
        <v>0</v>
      </c>
      <c r="J1809" s="38">
        <f>'F4.2'!AW378</f>
        <v>0</v>
      </c>
      <c r="K1809" s="104"/>
      <c r="L1809" s="104"/>
      <c r="M1809" s="104">
        <f t="shared" si="837"/>
        <v>0</v>
      </c>
      <c r="N1809" s="197">
        <f t="shared" si="1012"/>
        <v>0</v>
      </c>
    </row>
    <row r="1810" spans="1:14" ht="47.25" outlineLevel="1" x14ac:dyDescent="0.25">
      <c r="A1810" s="485">
        <f t="shared" ref="A1810:E1810" si="1064">A1333</f>
        <v>48.1</v>
      </c>
      <c r="B1810" s="417" t="str">
        <f t="shared" si="1064"/>
        <v>Scheme1: Modification of sludge pumps and its pipeline with pumps of higher capacity and discharge line of higher capacity.</v>
      </c>
      <c r="C1810" s="188">
        <f t="shared" si="1064"/>
        <v>0</v>
      </c>
      <c r="D1810" s="189" t="str">
        <f t="shared" si="1064"/>
        <v>-</v>
      </c>
      <c r="E1810" s="38">
        <f t="shared" si="1064"/>
        <v>0</v>
      </c>
      <c r="F1810" s="104">
        <f t="shared" si="1050"/>
        <v>0</v>
      </c>
      <c r="G1810" s="104">
        <f t="shared" si="1051"/>
        <v>0</v>
      </c>
      <c r="H1810" s="104">
        <f t="shared" si="1011"/>
        <v>0</v>
      </c>
      <c r="I1810" s="38">
        <f>'F4.2'!X379</f>
        <v>0</v>
      </c>
      <c r="J1810" s="38">
        <f>'F4.2'!AW379</f>
        <v>0</v>
      </c>
      <c r="K1810" s="104"/>
      <c r="L1810" s="104"/>
      <c r="M1810" s="104">
        <f t="shared" si="837"/>
        <v>0</v>
      </c>
      <c r="N1810" s="197">
        <f t="shared" si="1012"/>
        <v>0</v>
      </c>
    </row>
    <row r="1811" spans="1:14" ht="15.75" outlineLevel="1" x14ac:dyDescent="0.25">
      <c r="A1811" s="369">
        <f t="shared" ref="A1811:E1811" si="1065">A1334</f>
        <v>49</v>
      </c>
      <c r="B1811" s="369" t="str">
        <f t="shared" si="1065"/>
        <v>ESP field strengthening at U#10</v>
      </c>
      <c r="C1811" s="188">
        <f t="shared" si="1065"/>
        <v>0</v>
      </c>
      <c r="D1811" s="189" t="str">
        <f t="shared" si="1065"/>
        <v>-</v>
      </c>
      <c r="E1811" s="38">
        <f t="shared" si="1065"/>
        <v>0</v>
      </c>
      <c r="F1811" s="104">
        <f t="shared" si="1050"/>
        <v>0</v>
      </c>
      <c r="G1811" s="104">
        <f t="shared" si="1051"/>
        <v>0</v>
      </c>
      <c r="H1811" s="104">
        <f t="shared" si="1011"/>
        <v>0</v>
      </c>
      <c r="I1811" s="38">
        <f>'F4.2'!X380</f>
        <v>0</v>
      </c>
      <c r="J1811" s="38">
        <f>'F4.2'!AW380</f>
        <v>0</v>
      </c>
      <c r="K1811" s="104"/>
      <c r="L1811" s="104"/>
      <c r="M1811" s="104">
        <f t="shared" si="837"/>
        <v>0</v>
      </c>
      <c r="N1811" s="197">
        <f t="shared" si="1012"/>
        <v>0</v>
      </c>
    </row>
    <row r="1812" spans="1:14" ht="15.75" outlineLevel="1" x14ac:dyDescent="0.25">
      <c r="A1812" s="485">
        <f t="shared" ref="A1812:E1812" si="1066">A1335</f>
        <v>49.1</v>
      </c>
      <c r="B1812" s="417" t="str">
        <f t="shared" si="1066"/>
        <v>Scheme1: ESP field strengthening at U#10</v>
      </c>
      <c r="C1812" s="188">
        <f t="shared" si="1066"/>
        <v>0</v>
      </c>
      <c r="D1812" s="189" t="str">
        <f t="shared" si="1066"/>
        <v>-</v>
      </c>
      <c r="E1812" s="38">
        <f t="shared" si="1066"/>
        <v>0</v>
      </c>
      <c r="F1812" s="104">
        <f t="shared" si="1050"/>
        <v>0</v>
      </c>
      <c r="G1812" s="104">
        <f t="shared" si="1051"/>
        <v>0</v>
      </c>
      <c r="H1812" s="104">
        <f t="shared" si="1011"/>
        <v>0</v>
      </c>
      <c r="I1812" s="38">
        <f>'F4.2'!X381</f>
        <v>0</v>
      </c>
      <c r="J1812" s="38">
        <f>'F4.2'!AW381</f>
        <v>0</v>
      </c>
      <c r="K1812" s="104"/>
      <c r="L1812" s="104"/>
      <c r="M1812" s="104">
        <f t="shared" si="837"/>
        <v>0</v>
      </c>
      <c r="N1812" s="197">
        <f t="shared" si="1012"/>
        <v>0</v>
      </c>
    </row>
    <row r="1813" spans="1:14" ht="31.5" outlineLevel="1" x14ac:dyDescent="0.25">
      <c r="A1813" s="369">
        <f t="shared" ref="A1813:E1813" si="1067">A1336</f>
        <v>50</v>
      </c>
      <c r="B1813" s="369" t="str">
        <f t="shared" si="1067"/>
        <v>MSERW Pipes &amp; Seamless Pipes replacement to improve ash conveying &amp; its disposal-2</v>
      </c>
      <c r="C1813" s="188">
        <f t="shared" si="1067"/>
        <v>0</v>
      </c>
      <c r="D1813" s="189" t="str">
        <f t="shared" si="1067"/>
        <v>-</v>
      </c>
      <c r="E1813" s="38">
        <f t="shared" si="1067"/>
        <v>0</v>
      </c>
      <c r="F1813" s="104">
        <f t="shared" si="1050"/>
        <v>0</v>
      </c>
      <c r="G1813" s="104">
        <f t="shared" si="1051"/>
        <v>0</v>
      </c>
      <c r="H1813" s="104">
        <f t="shared" si="1011"/>
        <v>0</v>
      </c>
      <c r="I1813" s="38">
        <f>'F4.2'!X382</f>
        <v>0</v>
      </c>
      <c r="J1813" s="38">
        <f>'F4.2'!AW382</f>
        <v>0</v>
      </c>
      <c r="K1813" s="104"/>
      <c r="L1813" s="104"/>
      <c r="M1813" s="104">
        <f t="shared" si="837"/>
        <v>0</v>
      </c>
      <c r="N1813" s="197">
        <f t="shared" si="1012"/>
        <v>0</v>
      </c>
    </row>
    <row r="1814" spans="1:14" ht="63" outlineLevel="1" x14ac:dyDescent="0.25">
      <c r="A1814" s="485">
        <f t="shared" ref="A1814:E1814" si="1068">A1337</f>
        <v>50.1</v>
      </c>
      <c r="B1814" s="388" t="str">
        <f t="shared" si="1068"/>
        <v>Scheme1: Supply &amp; Work of Replacement of MSERW Pipes &amp; Seamless Pipes in Bottom ash/Coarse ash evacuation &amp; Ash Slurry Disposal Pipelines, Dry ash conveying system in phase manner to improve the ash evacuation performance.</v>
      </c>
      <c r="C1814" s="188">
        <f t="shared" si="1068"/>
        <v>0</v>
      </c>
      <c r="D1814" s="189" t="str">
        <f t="shared" si="1068"/>
        <v>-</v>
      </c>
      <c r="E1814" s="38">
        <f t="shared" si="1068"/>
        <v>0</v>
      </c>
      <c r="F1814" s="104">
        <f t="shared" si="1050"/>
        <v>0</v>
      </c>
      <c r="G1814" s="104">
        <f t="shared" si="1051"/>
        <v>0</v>
      </c>
      <c r="H1814" s="104">
        <f t="shared" si="1011"/>
        <v>0</v>
      </c>
      <c r="I1814" s="38">
        <f>'F4.2'!X383</f>
        <v>0</v>
      </c>
      <c r="J1814" s="38">
        <f>'F4.2'!AW383</f>
        <v>0</v>
      </c>
      <c r="K1814" s="104"/>
      <c r="L1814" s="104"/>
      <c r="M1814" s="104">
        <f t="shared" si="837"/>
        <v>0</v>
      </c>
      <c r="N1814" s="197">
        <f t="shared" si="1012"/>
        <v>0</v>
      </c>
    </row>
    <row r="1815" spans="1:14" ht="15.75" outlineLevel="1" x14ac:dyDescent="0.25">
      <c r="A1815" s="369">
        <f t="shared" ref="A1815:E1815" si="1069">A1338</f>
        <v>51</v>
      </c>
      <c r="B1815" s="369" t="str">
        <f t="shared" si="1069"/>
        <v>Replacement of IAC for AHP Main Plant</v>
      </c>
      <c r="C1815" s="188">
        <f t="shared" si="1069"/>
        <v>0</v>
      </c>
      <c r="D1815" s="189" t="str">
        <f t="shared" si="1069"/>
        <v>-</v>
      </c>
      <c r="E1815" s="38">
        <f t="shared" si="1069"/>
        <v>0</v>
      </c>
      <c r="F1815" s="104">
        <f t="shared" si="1050"/>
        <v>0</v>
      </c>
      <c r="G1815" s="104">
        <f t="shared" si="1051"/>
        <v>0</v>
      </c>
      <c r="H1815" s="104">
        <f t="shared" si="1011"/>
        <v>0</v>
      </c>
      <c r="I1815" s="38">
        <f>'F4.2'!X384</f>
        <v>0</v>
      </c>
      <c r="J1815" s="38">
        <f>'F4.2'!AW384</f>
        <v>0</v>
      </c>
      <c r="K1815" s="104"/>
      <c r="L1815" s="104"/>
      <c r="M1815" s="104">
        <f t="shared" si="837"/>
        <v>0</v>
      </c>
      <c r="N1815" s="197">
        <f t="shared" si="1012"/>
        <v>0</v>
      </c>
    </row>
    <row r="1816" spans="1:14" ht="15.75" outlineLevel="1" x14ac:dyDescent="0.25">
      <c r="A1816" s="485">
        <f t="shared" ref="A1816:E1816" si="1070">A1339</f>
        <v>51.1</v>
      </c>
      <c r="B1816" s="417" t="str">
        <f t="shared" si="1070"/>
        <v>Scheme1: Supply &amp; Installation of IAC for AHP Main Plant</v>
      </c>
      <c r="C1816" s="188">
        <f t="shared" si="1070"/>
        <v>0</v>
      </c>
      <c r="D1816" s="189" t="str">
        <f t="shared" si="1070"/>
        <v>-</v>
      </c>
      <c r="E1816" s="38">
        <f t="shared" si="1070"/>
        <v>0</v>
      </c>
      <c r="F1816" s="104">
        <f t="shared" si="1050"/>
        <v>0</v>
      </c>
      <c r="G1816" s="104">
        <f t="shared" si="1051"/>
        <v>0</v>
      </c>
      <c r="H1816" s="104">
        <f t="shared" si="1011"/>
        <v>0</v>
      </c>
      <c r="I1816" s="38">
        <f>'F4.2'!X385</f>
        <v>0</v>
      </c>
      <c r="J1816" s="38">
        <f>'F4.2'!AW385</f>
        <v>0</v>
      </c>
      <c r="K1816" s="104"/>
      <c r="L1816" s="104"/>
      <c r="M1816" s="104">
        <f t="shared" si="837"/>
        <v>0</v>
      </c>
      <c r="N1816" s="197">
        <f t="shared" si="1012"/>
        <v>0</v>
      </c>
    </row>
    <row r="1817" spans="1:14" ht="15.75" outlineLevel="1" x14ac:dyDescent="0.25">
      <c r="A1817" s="369">
        <f t="shared" ref="A1817:E1817" si="1071">A1340</f>
        <v>52</v>
      </c>
      <c r="B1817" s="369" t="str">
        <f t="shared" si="1071"/>
        <v>Improvement in DRY ASH Evacuation system-2</v>
      </c>
      <c r="C1817" s="188">
        <f t="shared" si="1071"/>
        <v>0</v>
      </c>
      <c r="D1817" s="189" t="str">
        <f t="shared" si="1071"/>
        <v>-</v>
      </c>
      <c r="E1817" s="38">
        <f t="shared" si="1071"/>
        <v>0</v>
      </c>
      <c r="F1817" s="104">
        <f t="shared" si="1050"/>
        <v>0</v>
      </c>
      <c r="G1817" s="104">
        <f t="shared" si="1051"/>
        <v>0</v>
      </c>
      <c r="H1817" s="104">
        <f t="shared" si="1011"/>
        <v>0</v>
      </c>
      <c r="I1817" s="38">
        <f>'F4.2'!X386</f>
        <v>0</v>
      </c>
      <c r="J1817" s="38">
        <f>'F4.2'!AW386</f>
        <v>0</v>
      </c>
      <c r="K1817" s="104"/>
      <c r="L1817" s="104"/>
      <c r="M1817" s="104">
        <f t="shared" si="837"/>
        <v>0</v>
      </c>
      <c r="N1817" s="197">
        <f t="shared" si="1012"/>
        <v>0</v>
      </c>
    </row>
    <row r="1818" spans="1:14" ht="47.25" outlineLevel="1" x14ac:dyDescent="0.25">
      <c r="A1818" s="485">
        <f t="shared" ref="A1818:E1818" si="1072">A1341</f>
        <v>52.1</v>
      </c>
      <c r="B1818" s="417" t="str">
        <f t="shared" si="1072"/>
        <v>Scheme1: Supply &amp; Installation of TAC, Replacement of Air Lock Vessel, Various Valves, ESP Hopper Doors, ESP access doors.</v>
      </c>
      <c r="C1818" s="188">
        <f t="shared" si="1072"/>
        <v>0</v>
      </c>
      <c r="D1818" s="189" t="str">
        <f t="shared" si="1072"/>
        <v>-</v>
      </c>
      <c r="E1818" s="38">
        <f t="shared" si="1072"/>
        <v>0</v>
      </c>
      <c r="F1818" s="104">
        <f t="shared" si="1050"/>
        <v>0</v>
      </c>
      <c r="G1818" s="104">
        <f t="shared" si="1051"/>
        <v>0</v>
      </c>
      <c r="H1818" s="104">
        <f t="shared" si="1011"/>
        <v>0</v>
      </c>
      <c r="I1818" s="38">
        <f>'F4.2'!X387</f>
        <v>0</v>
      </c>
      <c r="J1818" s="38">
        <f>'F4.2'!AW387</f>
        <v>0</v>
      </c>
      <c r="K1818" s="104"/>
      <c r="L1818" s="104"/>
      <c r="M1818" s="104">
        <f t="shared" si="837"/>
        <v>0</v>
      </c>
      <c r="N1818" s="197">
        <f t="shared" si="1012"/>
        <v>0</v>
      </c>
    </row>
    <row r="1819" spans="1:14" ht="15.75" outlineLevel="1" x14ac:dyDescent="0.25">
      <c r="A1819" s="369">
        <f t="shared" ref="A1819:E1819" si="1073">A1342</f>
        <v>53</v>
      </c>
      <c r="B1819" s="369" t="str">
        <f t="shared" si="1073"/>
        <v>Improvement in DRY ASH Evacuation system-3</v>
      </c>
      <c r="C1819" s="188">
        <f t="shared" si="1073"/>
        <v>0</v>
      </c>
      <c r="D1819" s="189" t="str">
        <f t="shared" si="1073"/>
        <v>-</v>
      </c>
      <c r="E1819" s="38">
        <f t="shared" si="1073"/>
        <v>0</v>
      </c>
      <c r="F1819" s="104">
        <f t="shared" si="1050"/>
        <v>0</v>
      </c>
      <c r="G1819" s="104">
        <f t="shared" si="1051"/>
        <v>0</v>
      </c>
      <c r="H1819" s="104">
        <f t="shared" si="1011"/>
        <v>0</v>
      </c>
      <c r="I1819" s="38">
        <f>'F4.2'!X388</f>
        <v>0</v>
      </c>
      <c r="J1819" s="38">
        <f>'F4.2'!AW388</f>
        <v>0</v>
      </c>
      <c r="K1819" s="104"/>
      <c r="L1819" s="104"/>
      <c r="M1819" s="104">
        <f t="shared" si="837"/>
        <v>0</v>
      </c>
      <c r="N1819" s="197">
        <f t="shared" si="1012"/>
        <v>0</v>
      </c>
    </row>
    <row r="1820" spans="1:14" ht="47.25" outlineLevel="1" x14ac:dyDescent="0.25">
      <c r="A1820" s="485">
        <f t="shared" ref="A1820:E1820" si="1074">A1343</f>
        <v>53.1</v>
      </c>
      <c r="B1820" s="421" t="str">
        <f t="shared" si="1074"/>
        <v>Scheme1: Procurement of Ingersoll Rand Make Transport Air Compressors Critical/Non-Critical Spares sub-assembly for performance improvement.</v>
      </c>
      <c r="C1820" s="188">
        <f t="shared" si="1074"/>
        <v>0</v>
      </c>
      <c r="D1820" s="189" t="str">
        <f t="shared" si="1074"/>
        <v>-</v>
      </c>
      <c r="E1820" s="38">
        <f t="shared" si="1074"/>
        <v>0</v>
      </c>
      <c r="F1820" s="104">
        <f t="shared" si="1050"/>
        <v>0</v>
      </c>
      <c r="G1820" s="104">
        <f t="shared" si="1051"/>
        <v>0</v>
      </c>
      <c r="H1820" s="104">
        <f t="shared" si="1011"/>
        <v>0</v>
      </c>
      <c r="I1820" s="38">
        <f>'F4.2'!X389</f>
        <v>0</v>
      </c>
      <c r="J1820" s="38">
        <f>'F4.2'!AW389</f>
        <v>0</v>
      </c>
      <c r="K1820" s="104"/>
      <c r="L1820" s="104"/>
      <c r="M1820" s="104">
        <f t="shared" si="837"/>
        <v>0</v>
      </c>
      <c r="N1820" s="197">
        <f t="shared" si="1012"/>
        <v>0</v>
      </c>
    </row>
    <row r="1821" spans="1:14" ht="31.5" outlineLevel="1" x14ac:dyDescent="0.25">
      <c r="A1821" s="369">
        <f t="shared" ref="A1821:E1821" si="1075">A1344</f>
        <v>54</v>
      </c>
      <c r="B1821" s="369" t="str">
        <f t="shared" si="1075"/>
        <v>Detailed project report for various works of security section as per the IB recommendations.</v>
      </c>
      <c r="C1821" s="188">
        <f t="shared" si="1075"/>
        <v>0</v>
      </c>
      <c r="D1821" s="189" t="str">
        <f t="shared" si="1075"/>
        <v>-</v>
      </c>
      <c r="E1821" s="38">
        <f t="shared" si="1075"/>
        <v>0</v>
      </c>
      <c r="F1821" s="104">
        <f t="shared" si="1050"/>
        <v>0</v>
      </c>
      <c r="G1821" s="104">
        <f t="shared" si="1051"/>
        <v>0</v>
      </c>
      <c r="H1821" s="104">
        <f t="shared" si="1011"/>
        <v>0</v>
      </c>
      <c r="I1821" s="38">
        <f>'F4.2'!X390</f>
        <v>0</v>
      </c>
      <c r="J1821" s="38">
        <f>'F4.2'!AW390</f>
        <v>0</v>
      </c>
      <c r="K1821" s="104"/>
      <c r="L1821" s="104"/>
      <c r="M1821" s="104">
        <f t="shared" si="837"/>
        <v>0</v>
      </c>
      <c r="N1821" s="197">
        <f t="shared" si="1012"/>
        <v>0</v>
      </c>
    </row>
    <row r="1822" spans="1:14" ht="47.25" outlineLevel="1" x14ac:dyDescent="0.25">
      <c r="A1822" s="485">
        <f t="shared" ref="A1822:E1822" si="1076">A1345</f>
        <v>54.1</v>
      </c>
      <c r="B1822" s="421" t="str">
        <f t="shared" si="1076"/>
        <v xml:space="preserve"> Repairing &amp; raising height of compound wall with provision of concertina coil at various location of peripheral compound wall at 3x660MW KTPS Koradi.</v>
      </c>
      <c r="C1822" s="188">
        <f t="shared" si="1076"/>
        <v>0</v>
      </c>
      <c r="D1822" s="189" t="str">
        <f t="shared" si="1076"/>
        <v>-</v>
      </c>
      <c r="E1822" s="38">
        <f t="shared" si="1076"/>
        <v>0</v>
      </c>
      <c r="F1822" s="104">
        <f t="shared" si="1050"/>
        <v>0</v>
      </c>
      <c r="G1822" s="104">
        <f t="shared" si="1051"/>
        <v>0</v>
      </c>
      <c r="H1822" s="104">
        <f t="shared" si="1011"/>
        <v>0</v>
      </c>
      <c r="I1822" s="38">
        <f>'F4.2'!X391</f>
        <v>1.593</v>
      </c>
      <c r="J1822" s="38">
        <f>'F4.2'!AW391</f>
        <v>1.593</v>
      </c>
      <c r="K1822" s="104"/>
      <c r="L1822" s="104"/>
      <c r="M1822" s="104">
        <f t="shared" si="837"/>
        <v>1.593</v>
      </c>
      <c r="N1822" s="197">
        <f t="shared" si="1012"/>
        <v>0</v>
      </c>
    </row>
    <row r="1823" spans="1:14" ht="47.25" outlineLevel="1" x14ac:dyDescent="0.25">
      <c r="A1823" s="485">
        <f t="shared" ref="A1823:E1823" si="1077">A1346</f>
        <v>54.2</v>
      </c>
      <c r="B1823" s="421" t="str">
        <f t="shared" si="1077"/>
        <v>Work of Providing structural three quarter turn staircase with landing along pheriphery of FISS watch tower at 3x660MW, TPS, Koradi.</v>
      </c>
      <c r="C1823" s="188">
        <f t="shared" si="1077"/>
        <v>0</v>
      </c>
      <c r="D1823" s="189" t="str">
        <f t="shared" si="1077"/>
        <v>-</v>
      </c>
      <c r="E1823" s="38">
        <f t="shared" si="1077"/>
        <v>0</v>
      </c>
      <c r="F1823" s="104">
        <f t="shared" si="1050"/>
        <v>0</v>
      </c>
      <c r="G1823" s="104">
        <f t="shared" si="1051"/>
        <v>0</v>
      </c>
      <c r="H1823" s="104">
        <f t="shared" si="1011"/>
        <v>0</v>
      </c>
      <c r="I1823" s="38">
        <f>'F4.2'!X392</f>
        <v>0.34444199999999997</v>
      </c>
      <c r="J1823" s="38">
        <f>'F4.2'!AW392</f>
        <v>0.34444199999999997</v>
      </c>
      <c r="K1823" s="104"/>
      <c r="L1823" s="104"/>
      <c r="M1823" s="104">
        <f t="shared" ref="M1823:M1886" si="1078">SUM(J1823:L1823)</f>
        <v>0.34444199999999997</v>
      </c>
      <c r="N1823" s="197">
        <f t="shared" si="1012"/>
        <v>0</v>
      </c>
    </row>
    <row r="1824" spans="1:14" ht="47.25" outlineLevel="1" x14ac:dyDescent="0.25">
      <c r="A1824" s="369">
        <f t="shared" ref="A1824:E1824" si="1079">A1347</f>
        <v>55</v>
      </c>
      <c r="B1824" s="369" t="str">
        <f t="shared" si="1079"/>
        <v>Supply, installation, comissioning and testing of 220V station &amp; 360V UPS batteries installed at U 8, 9 &amp; 0 of 3x660 MW KTPS, Koradi.</v>
      </c>
      <c r="C1824" s="188">
        <f t="shared" si="1079"/>
        <v>0</v>
      </c>
      <c r="D1824" s="189" t="str">
        <f t="shared" si="1079"/>
        <v>-</v>
      </c>
      <c r="E1824" s="38">
        <f t="shared" si="1079"/>
        <v>0</v>
      </c>
      <c r="F1824" s="104">
        <f t="shared" si="1050"/>
        <v>0</v>
      </c>
      <c r="G1824" s="104">
        <f t="shared" si="1051"/>
        <v>0</v>
      </c>
      <c r="H1824" s="104">
        <f t="shared" ref="H1824:H1887" si="1080">F1824-G1824</f>
        <v>0</v>
      </c>
      <c r="I1824" s="38">
        <f>'F4.2'!X393</f>
        <v>0</v>
      </c>
      <c r="J1824" s="38">
        <f>'F4.2'!AW393</f>
        <v>0</v>
      </c>
      <c r="K1824" s="104"/>
      <c r="L1824" s="104"/>
      <c r="M1824" s="104">
        <f t="shared" si="1078"/>
        <v>0</v>
      </c>
      <c r="N1824" s="197">
        <f t="shared" ref="N1824:N1887" si="1081">H1824+I1824-M1824</f>
        <v>0</v>
      </c>
    </row>
    <row r="1825" spans="1:14" ht="47.25" outlineLevel="1" x14ac:dyDescent="0.25">
      <c r="A1825" s="485">
        <f t="shared" ref="A1825:E1825" si="1082">A1348</f>
        <v>55.1</v>
      </c>
      <c r="B1825" s="421" t="str">
        <f t="shared" si="1082"/>
        <v>Supply, installation, comissioning and testing of 220V station &amp; 360V UPS batteries installed at U 8, 9 &amp; 0 of 3x660 MW KTPS, Koradi. (scheme)</v>
      </c>
      <c r="C1825" s="188">
        <f t="shared" si="1082"/>
        <v>0</v>
      </c>
      <c r="D1825" s="189" t="str">
        <f t="shared" si="1082"/>
        <v>-</v>
      </c>
      <c r="E1825" s="38">
        <f t="shared" si="1082"/>
        <v>0</v>
      </c>
      <c r="F1825" s="104">
        <f t="shared" si="1050"/>
        <v>0</v>
      </c>
      <c r="G1825" s="104">
        <f t="shared" si="1051"/>
        <v>0</v>
      </c>
      <c r="H1825" s="104">
        <f t="shared" si="1080"/>
        <v>0</v>
      </c>
      <c r="I1825" s="38">
        <f>'F4.2'!X394</f>
        <v>22.8</v>
      </c>
      <c r="J1825" s="38">
        <f>'F4.2'!AW394</f>
        <v>22.8</v>
      </c>
      <c r="K1825" s="104"/>
      <c r="L1825" s="104"/>
      <c r="M1825" s="104">
        <f t="shared" si="1078"/>
        <v>22.8</v>
      </c>
      <c r="N1825" s="197">
        <f t="shared" si="1081"/>
        <v>0</v>
      </c>
    </row>
    <row r="1826" spans="1:14" ht="15.75" outlineLevel="1" x14ac:dyDescent="0.25">
      <c r="A1826" s="485">
        <f t="shared" ref="A1826:E1826" si="1083">A1349</f>
        <v>0</v>
      </c>
      <c r="B1826" s="421" t="str">
        <f t="shared" si="1083"/>
        <v>IDC</v>
      </c>
      <c r="C1826" s="188">
        <f t="shared" si="1083"/>
        <v>0</v>
      </c>
      <c r="D1826" s="189" t="str">
        <f t="shared" si="1083"/>
        <v>-</v>
      </c>
      <c r="E1826" s="38">
        <f t="shared" si="1083"/>
        <v>0</v>
      </c>
      <c r="F1826" s="104">
        <f t="shared" si="1050"/>
        <v>0</v>
      </c>
      <c r="G1826" s="104">
        <f t="shared" si="1051"/>
        <v>0</v>
      </c>
      <c r="H1826" s="104">
        <f t="shared" si="1080"/>
        <v>0</v>
      </c>
      <c r="I1826" s="38">
        <f>'F4.2'!X395</f>
        <v>0</v>
      </c>
      <c r="J1826" s="38">
        <f>'F4.2'!AW395</f>
        <v>0</v>
      </c>
      <c r="K1826" s="104"/>
      <c r="L1826" s="104"/>
      <c r="M1826" s="104">
        <f t="shared" si="1078"/>
        <v>0</v>
      </c>
      <c r="N1826" s="197">
        <f t="shared" si="1081"/>
        <v>0</v>
      </c>
    </row>
    <row r="1827" spans="1:14" ht="31.5" outlineLevel="1" x14ac:dyDescent="0.25">
      <c r="A1827" s="485">
        <f t="shared" ref="A1827:E1827" si="1084">A1350</f>
        <v>56</v>
      </c>
      <c r="B1827" s="369" t="str">
        <f t="shared" si="1084"/>
        <v>TDBFP Governing valve's LPCV ,HPCV MSV AND Trip lock replacement</v>
      </c>
      <c r="C1827" s="188">
        <f t="shared" si="1084"/>
        <v>0</v>
      </c>
      <c r="D1827" s="189" t="str">
        <f t="shared" si="1084"/>
        <v>-</v>
      </c>
      <c r="E1827" s="38">
        <f t="shared" si="1084"/>
        <v>0</v>
      </c>
      <c r="F1827" s="104">
        <f t="shared" si="1050"/>
        <v>0</v>
      </c>
      <c r="G1827" s="104">
        <f t="shared" si="1051"/>
        <v>0</v>
      </c>
      <c r="H1827" s="104">
        <f t="shared" si="1080"/>
        <v>0</v>
      </c>
      <c r="I1827" s="38">
        <f>'F4.2'!X396</f>
        <v>0</v>
      </c>
      <c r="J1827" s="38">
        <f>'F4.2'!AW396</f>
        <v>0</v>
      </c>
      <c r="K1827" s="104"/>
      <c r="L1827" s="104"/>
      <c r="M1827" s="104">
        <f t="shared" si="1078"/>
        <v>0</v>
      </c>
      <c r="N1827" s="197">
        <f t="shared" si="1081"/>
        <v>0</v>
      </c>
    </row>
    <row r="1828" spans="1:14" ht="31.5" outlineLevel="1" x14ac:dyDescent="0.25">
      <c r="A1828" s="485">
        <f t="shared" ref="A1828:E1828" si="1085">A1351</f>
        <v>61</v>
      </c>
      <c r="B1828" s="369" t="str">
        <f t="shared" si="1085"/>
        <v>Procurement &amp; replacement of HP Heaters at 3x660 MW KTPS, Koradi.</v>
      </c>
      <c r="C1828" s="188">
        <f t="shared" si="1085"/>
        <v>0</v>
      </c>
      <c r="D1828" s="189" t="str">
        <f t="shared" si="1085"/>
        <v>-</v>
      </c>
      <c r="E1828" s="38">
        <f t="shared" si="1085"/>
        <v>0</v>
      </c>
      <c r="F1828" s="104">
        <f t="shared" si="1050"/>
        <v>0</v>
      </c>
      <c r="G1828" s="104">
        <f t="shared" si="1051"/>
        <v>0</v>
      </c>
      <c r="H1828" s="104">
        <f t="shared" si="1080"/>
        <v>0</v>
      </c>
      <c r="I1828" s="38">
        <f>'F4.2'!X397</f>
        <v>0</v>
      </c>
      <c r="J1828" s="38">
        <f>'F4.2'!AW397</f>
        <v>0</v>
      </c>
      <c r="K1828" s="104"/>
      <c r="L1828" s="104"/>
      <c r="M1828" s="104">
        <f t="shared" si="1078"/>
        <v>0</v>
      </c>
      <c r="N1828" s="197">
        <f t="shared" si="1081"/>
        <v>0</v>
      </c>
    </row>
    <row r="1829" spans="1:14" ht="15.75" outlineLevel="1" x14ac:dyDescent="0.25">
      <c r="A1829" s="485">
        <f t="shared" ref="A1829:E1829" si="1086">A1352</f>
        <v>0</v>
      </c>
      <c r="B1829" s="369">
        <f t="shared" si="1086"/>
        <v>0</v>
      </c>
      <c r="C1829" s="188">
        <f t="shared" si="1086"/>
        <v>0</v>
      </c>
      <c r="D1829" s="189" t="str">
        <f t="shared" si="1086"/>
        <v>-</v>
      </c>
      <c r="E1829" s="38">
        <f t="shared" si="1086"/>
        <v>0</v>
      </c>
      <c r="F1829" s="104">
        <f t="shared" si="1050"/>
        <v>0</v>
      </c>
      <c r="G1829" s="104">
        <f t="shared" si="1051"/>
        <v>0</v>
      </c>
      <c r="H1829" s="104">
        <f t="shared" si="1080"/>
        <v>0</v>
      </c>
      <c r="I1829" s="38">
        <f>'F4.2'!X398</f>
        <v>0</v>
      </c>
      <c r="J1829" s="38">
        <f>'F4.2'!AW398</f>
        <v>0</v>
      </c>
      <c r="K1829" s="104"/>
      <c r="L1829" s="104"/>
      <c r="M1829" s="104">
        <f t="shared" si="1078"/>
        <v>0</v>
      </c>
      <c r="N1829" s="197">
        <f t="shared" si="1081"/>
        <v>0</v>
      </c>
    </row>
    <row r="1830" spans="1:14" ht="31.5" outlineLevel="1" x14ac:dyDescent="0.25">
      <c r="A1830" s="369">
        <f t="shared" ref="A1830:E1830" si="1087">A1353</f>
        <v>0</v>
      </c>
      <c r="B1830" s="369" t="str">
        <f t="shared" si="1087"/>
        <v>Upgradation of Vibration Monitoring &amp; Analysis system installed at 3x660MW Koradi TPS.</v>
      </c>
      <c r="C1830" s="188">
        <f t="shared" si="1087"/>
        <v>0</v>
      </c>
      <c r="D1830" s="189" t="str">
        <f t="shared" si="1087"/>
        <v>-</v>
      </c>
      <c r="E1830" s="38">
        <f t="shared" si="1087"/>
        <v>0</v>
      </c>
      <c r="F1830" s="104">
        <f t="shared" si="1050"/>
        <v>0</v>
      </c>
      <c r="G1830" s="104">
        <f t="shared" si="1051"/>
        <v>0</v>
      </c>
      <c r="H1830" s="104">
        <f t="shared" si="1080"/>
        <v>0</v>
      </c>
      <c r="I1830" s="38">
        <f>'F4.2'!X399</f>
        <v>63</v>
      </c>
      <c r="J1830" s="38">
        <f>'F4.2'!AW399</f>
        <v>63</v>
      </c>
      <c r="K1830" s="104"/>
      <c r="L1830" s="104"/>
      <c r="M1830" s="104">
        <f t="shared" si="1078"/>
        <v>63</v>
      </c>
      <c r="N1830" s="197">
        <f t="shared" si="1081"/>
        <v>0</v>
      </c>
    </row>
    <row r="1831" spans="1:14" ht="31.5" outlineLevel="1" x14ac:dyDescent="0.25">
      <c r="A1831" s="485">
        <f t="shared" ref="A1831:E1831" si="1088">A1354</f>
        <v>0</v>
      </c>
      <c r="B1831" s="421" t="str">
        <f t="shared" si="1088"/>
        <v>Scheme 1: Upgradation of sinkawa make vibration monitoring and Analysis system for main turbine at 3x660MW koradi TPS.</v>
      </c>
      <c r="C1831" s="188">
        <f t="shared" si="1088"/>
        <v>0</v>
      </c>
      <c r="D1831" s="189" t="str">
        <f t="shared" si="1088"/>
        <v>-</v>
      </c>
      <c r="E1831" s="38">
        <f t="shared" si="1088"/>
        <v>0</v>
      </c>
      <c r="F1831" s="104">
        <f t="shared" si="1050"/>
        <v>0</v>
      </c>
      <c r="G1831" s="104">
        <f t="shared" si="1051"/>
        <v>0</v>
      </c>
      <c r="H1831" s="104">
        <f t="shared" si="1080"/>
        <v>0</v>
      </c>
      <c r="I1831" s="38">
        <f>'F4.2'!X400</f>
        <v>0</v>
      </c>
      <c r="J1831" s="38">
        <f>'F4.2'!AW400</f>
        <v>0</v>
      </c>
      <c r="K1831" s="104"/>
      <c r="L1831" s="104"/>
      <c r="M1831" s="104">
        <f t="shared" si="1078"/>
        <v>0</v>
      </c>
      <c r="N1831" s="197">
        <f t="shared" si="1081"/>
        <v>0</v>
      </c>
    </row>
    <row r="1832" spans="1:14" ht="47.25" outlineLevel="1" x14ac:dyDescent="0.25">
      <c r="A1832" s="485">
        <f t="shared" ref="A1832:E1832" si="1089">A1355</f>
        <v>0</v>
      </c>
      <c r="B1832" s="421" t="str">
        <f t="shared" si="1089"/>
        <v>Scheme 2: Upgradation of Bently Nevada make vibration monitoring and Analysis system for RMCMS system at 3x660MW Koradi TPS.</v>
      </c>
      <c r="C1832" s="188">
        <f t="shared" si="1089"/>
        <v>0</v>
      </c>
      <c r="D1832" s="189" t="str">
        <f t="shared" si="1089"/>
        <v>-</v>
      </c>
      <c r="E1832" s="38">
        <f t="shared" si="1089"/>
        <v>0</v>
      </c>
      <c r="F1832" s="104">
        <f t="shared" si="1050"/>
        <v>0</v>
      </c>
      <c r="G1832" s="104">
        <f t="shared" si="1051"/>
        <v>0</v>
      </c>
      <c r="H1832" s="104">
        <f t="shared" si="1080"/>
        <v>0</v>
      </c>
      <c r="I1832" s="38">
        <f>'F4.2'!X401</f>
        <v>0</v>
      </c>
      <c r="J1832" s="38">
        <f>'F4.2'!AW401</f>
        <v>0</v>
      </c>
      <c r="K1832" s="104"/>
      <c r="L1832" s="104"/>
      <c r="M1832" s="104">
        <f t="shared" si="1078"/>
        <v>0</v>
      </c>
      <c r="N1832" s="197">
        <f t="shared" si="1081"/>
        <v>0</v>
      </c>
    </row>
    <row r="1833" spans="1:14" ht="15.75" outlineLevel="1" x14ac:dyDescent="0.25">
      <c r="A1833" s="485">
        <f t="shared" ref="A1833:E1833" si="1090">A1356</f>
        <v>0</v>
      </c>
      <c r="B1833" s="421" t="str">
        <f t="shared" si="1090"/>
        <v>Scheme 3 :-Emerson PLC upgradation</v>
      </c>
      <c r="C1833" s="188">
        <f t="shared" si="1090"/>
        <v>0</v>
      </c>
      <c r="D1833" s="189" t="str">
        <f t="shared" si="1090"/>
        <v>-</v>
      </c>
      <c r="E1833" s="38">
        <f t="shared" si="1090"/>
        <v>0</v>
      </c>
      <c r="F1833" s="104">
        <f t="shared" si="1050"/>
        <v>0</v>
      </c>
      <c r="G1833" s="104">
        <f t="shared" si="1051"/>
        <v>0</v>
      </c>
      <c r="H1833" s="104">
        <f t="shared" si="1080"/>
        <v>0</v>
      </c>
      <c r="I1833" s="38">
        <f>'F4.2'!X402</f>
        <v>0</v>
      </c>
      <c r="J1833" s="38">
        <f>'F4.2'!AW402</f>
        <v>0</v>
      </c>
      <c r="K1833" s="104"/>
      <c r="L1833" s="104"/>
      <c r="M1833" s="104">
        <f t="shared" si="1078"/>
        <v>0</v>
      </c>
      <c r="N1833" s="197">
        <f t="shared" si="1081"/>
        <v>0</v>
      </c>
    </row>
    <row r="1834" spans="1:14" ht="31.5" outlineLevel="1" x14ac:dyDescent="0.25">
      <c r="A1834" s="369">
        <f t="shared" ref="A1834:E1834" si="1091">A1357</f>
        <v>0</v>
      </c>
      <c r="B1834" s="369" t="str">
        <f t="shared" si="1091"/>
        <v xml:space="preserve"> Upgradation of various Level Transmitters installed at 3x660 MW koradi TPS. </v>
      </c>
      <c r="C1834" s="188">
        <f t="shared" si="1091"/>
        <v>0</v>
      </c>
      <c r="D1834" s="189" t="str">
        <f t="shared" si="1091"/>
        <v>-</v>
      </c>
      <c r="E1834" s="38">
        <f t="shared" si="1091"/>
        <v>0</v>
      </c>
      <c r="F1834" s="104">
        <f t="shared" si="1050"/>
        <v>0</v>
      </c>
      <c r="G1834" s="104">
        <f t="shared" si="1051"/>
        <v>0</v>
      </c>
      <c r="H1834" s="104">
        <f t="shared" si="1080"/>
        <v>0</v>
      </c>
      <c r="I1834" s="38">
        <f>'F4.2'!X403</f>
        <v>0</v>
      </c>
      <c r="J1834" s="38">
        <f>'F4.2'!AW403</f>
        <v>0</v>
      </c>
      <c r="K1834" s="104"/>
      <c r="L1834" s="104"/>
      <c r="M1834" s="104">
        <f t="shared" si="1078"/>
        <v>0</v>
      </c>
      <c r="N1834" s="197">
        <f t="shared" si="1081"/>
        <v>0</v>
      </c>
    </row>
    <row r="1835" spans="1:14" ht="31.5" outlineLevel="1" x14ac:dyDescent="0.25">
      <c r="A1835" s="485">
        <f t="shared" ref="A1835:E1835" si="1092">A1358</f>
        <v>0</v>
      </c>
      <c r="B1835" s="421" t="str">
        <f t="shared" si="1092"/>
        <v xml:space="preserve">Scheme 1: Upgradation of Guided wave Radar Level TX installed at Condenser Hotwell and LPH 1,2 and 3 </v>
      </c>
      <c r="C1835" s="188">
        <f t="shared" si="1092"/>
        <v>0</v>
      </c>
      <c r="D1835" s="189" t="str">
        <f t="shared" si="1092"/>
        <v>-</v>
      </c>
      <c r="E1835" s="38">
        <f t="shared" si="1092"/>
        <v>0</v>
      </c>
      <c r="F1835" s="104">
        <f t="shared" si="1050"/>
        <v>0</v>
      </c>
      <c r="G1835" s="104">
        <f t="shared" si="1051"/>
        <v>0</v>
      </c>
      <c r="H1835" s="104">
        <f t="shared" si="1080"/>
        <v>0</v>
      </c>
      <c r="I1835" s="38">
        <f>'F4.2'!X404</f>
        <v>0</v>
      </c>
      <c r="J1835" s="38">
        <f>'F4.2'!AW404</f>
        <v>0</v>
      </c>
      <c r="K1835" s="104"/>
      <c r="L1835" s="104"/>
      <c r="M1835" s="104">
        <f t="shared" si="1078"/>
        <v>0</v>
      </c>
      <c r="N1835" s="197">
        <f t="shared" si="1081"/>
        <v>0</v>
      </c>
    </row>
    <row r="1836" spans="1:14" ht="47.25" outlineLevel="1" x14ac:dyDescent="0.25">
      <c r="A1836" s="485">
        <f t="shared" ref="A1836:E1836" si="1093">A1359</f>
        <v>0</v>
      </c>
      <c r="B1836" s="421" t="str">
        <f t="shared" si="1093"/>
        <v xml:space="preserve">Scheme 2: Upgradation of Displacer type level TX into Guided wave radar level Tx installed at various Drain Tank, Flash tank and pit </v>
      </c>
      <c r="C1836" s="188">
        <f t="shared" si="1093"/>
        <v>0</v>
      </c>
      <c r="D1836" s="189" t="str">
        <f t="shared" si="1093"/>
        <v>-</v>
      </c>
      <c r="E1836" s="38">
        <f t="shared" si="1093"/>
        <v>0</v>
      </c>
      <c r="F1836" s="104">
        <f t="shared" si="1050"/>
        <v>0</v>
      </c>
      <c r="G1836" s="104">
        <f t="shared" si="1051"/>
        <v>0</v>
      </c>
      <c r="H1836" s="104">
        <f t="shared" si="1080"/>
        <v>0</v>
      </c>
      <c r="I1836" s="38">
        <f>'F4.2'!X405</f>
        <v>0</v>
      </c>
      <c r="J1836" s="38">
        <f>'F4.2'!AW405</f>
        <v>0</v>
      </c>
      <c r="K1836" s="104"/>
      <c r="L1836" s="104"/>
      <c r="M1836" s="104">
        <f t="shared" si="1078"/>
        <v>0</v>
      </c>
      <c r="N1836" s="197">
        <f t="shared" si="1081"/>
        <v>0</v>
      </c>
    </row>
    <row r="1837" spans="1:14" ht="31.5" outlineLevel="1" x14ac:dyDescent="0.25">
      <c r="A1837" s="485">
        <f t="shared" ref="A1837:E1837" si="1094">A1360</f>
        <v>0</v>
      </c>
      <c r="B1837" s="421" t="str">
        <f t="shared" si="1094"/>
        <v>Scheme 3: Upgradation of non- contact type Ultrasonic level Tx into IP68 non- contact type Radar level TX.</v>
      </c>
      <c r="C1837" s="188">
        <f t="shared" si="1094"/>
        <v>0</v>
      </c>
      <c r="D1837" s="189" t="str">
        <f t="shared" si="1094"/>
        <v>-</v>
      </c>
      <c r="E1837" s="38">
        <f t="shared" si="1094"/>
        <v>0</v>
      </c>
      <c r="F1837" s="104">
        <f t="shared" si="1050"/>
        <v>0</v>
      </c>
      <c r="G1837" s="104">
        <f t="shared" si="1051"/>
        <v>0</v>
      </c>
      <c r="H1837" s="104">
        <f t="shared" si="1080"/>
        <v>0</v>
      </c>
      <c r="I1837" s="38">
        <f>'F4.2'!X406</f>
        <v>0</v>
      </c>
      <c r="J1837" s="38">
        <f>'F4.2'!AW406</f>
        <v>0</v>
      </c>
      <c r="K1837" s="104"/>
      <c r="L1837" s="104"/>
      <c r="M1837" s="104">
        <f t="shared" si="1078"/>
        <v>0</v>
      </c>
      <c r="N1837" s="197">
        <f t="shared" si="1081"/>
        <v>0</v>
      </c>
    </row>
    <row r="1838" spans="1:14" ht="31.5" outlineLevel="1" x14ac:dyDescent="0.25">
      <c r="A1838" s="369">
        <f t="shared" ref="A1838:E1838" si="1095">A1361</f>
        <v>0</v>
      </c>
      <c r="B1838" s="369" t="str">
        <f t="shared" si="1095"/>
        <v xml:space="preserve">Upgradation of ESP Hopper level Probes installed at 3x660 MW koradi TPS. </v>
      </c>
      <c r="C1838" s="188">
        <f t="shared" si="1095"/>
        <v>0</v>
      </c>
      <c r="D1838" s="189" t="str">
        <f t="shared" si="1095"/>
        <v>-</v>
      </c>
      <c r="E1838" s="38">
        <f t="shared" si="1095"/>
        <v>0</v>
      </c>
      <c r="F1838" s="104">
        <f t="shared" si="1050"/>
        <v>0</v>
      </c>
      <c r="G1838" s="104">
        <f t="shared" si="1051"/>
        <v>0</v>
      </c>
      <c r="H1838" s="104">
        <f t="shared" si="1080"/>
        <v>0</v>
      </c>
      <c r="I1838" s="38">
        <f>'F4.2'!X407</f>
        <v>0</v>
      </c>
      <c r="J1838" s="38">
        <f>'F4.2'!AW407</f>
        <v>0</v>
      </c>
      <c r="K1838" s="104"/>
      <c r="L1838" s="104"/>
      <c r="M1838" s="104">
        <f t="shared" si="1078"/>
        <v>0</v>
      </c>
      <c r="N1838" s="197">
        <f t="shared" si="1081"/>
        <v>0</v>
      </c>
    </row>
    <row r="1839" spans="1:14" ht="47.25" outlineLevel="1" x14ac:dyDescent="0.25">
      <c r="A1839" s="485">
        <f t="shared" ref="A1839:E1839" si="1096">A1362</f>
        <v>0</v>
      </c>
      <c r="B1839" s="421" t="str">
        <f t="shared" si="1096"/>
        <v>Scheme 1: Upgradation of 1st three fields ESP Hopper level probes into continuous level monitoring NOGS system at 3x660 MW Koradi TPS.</v>
      </c>
      <c r="C1839" s="188">
        <f t="shared" si="1096"/>
        <v>0</v>
      </c>
      <c r="D1839" s="189" t="str">
        <f t="shared" si="1096"/>
        <v>-</v>
      </c>
      <c r="E1839" s="38">
        <f t="shared" si="1096"/>
        <v>0</v>
      </c>
      <c r="F1839" s="104">
        <f t="shared" si="1050"/>
        <v>0</v>
      </c>
      <c r="G1839" s="104">
        <f t="shared" si="1051"/>
        <v>0</v>
      </c>
      <c r="H1839" s="104">
        <f t="shared" si="1080"/>
        <v>0</v>
      </c>
      <c r="I1839" s="38">
        <f>'F4.2'!X408</f>
        <v>0</v>
      </c>
      <c r="J1839" s="38">
        <f>'F4.2'!AW408</f>
        <v>0</v>
      </c>
      <c r="K1839" s="104"/>
      <c r="L1839" s="104"/>
      <c r="M1839" s="104">
        <f t="shared" si="1078"/>
        <v>0</v>
      </c>
      <c r="N1839" s="197">
        <f t="shared" si="1081"/>
        <v>0</v>
      </c>
    </row>
    <row r="1840" spans="1:14" ht="31.5" outlineLevel="1" x14ac:dyDescent="0.25">
      <c r="A1840" s="485">
        <f t="shared" ref="A1840:E1840" si="1097">A1363</f>
        <v>0</v>
      </c>
      <c r="B1840" s="421" t="str">
        <f t="shared" si="1097"/>
        <v xml:space="preserve">Scheme 2: Upgradation of RF capacitance Hopper level probe into of RF admittance level probe at 4,5,6,7,8 &amp; 9 ESP Hoppers </v>
      </c>
      <c r="C1840" s="188">
        <f t="shared" si="1097"/>
        <v>0</v>
      </c>
      <c r="D1840" s="189" t="str">
        <f t="shared" si="1097"/>
        <v>-</v>
      </c>
      <c r="E1840" s="38">
        <f t="shared" si="1097"/>
        <v>0</v>
      </c>
      <c r="F1840" s="104">
        <f t="shared" si="1050"/>
        <v>0</v>
      </c>
      <c r="G1840" s="104">
        <f t="shared" si="1051"/>
        <v>0</v>
      </c>
      <c r="H1840" s="104">
        <f t="shared" si="1080"/>
        <v>0</v>
      </c>
      <c r="I1840" s="38">
        <f>'F4.2'!X409</f>
        <v>0</v>
      </c>
      <c r="J1840" s="38">
        <f>'F4.2'!AW409</f>
        <v>0</v>
      </c>
      <c r="K1840" s="104"/>
      <c r="L1840" s="104"/>
      <c r="M1840" s="104">
        <f t="shared" si="1078"/>
        <v>0</v>
      </c>
      <c r="N1840" s="197">
        <f t="shared" si="1081"/>
        <v>0</v>
      </c>
    </row>
    <row r="1841" spans="1:14" ht="47.25" outlineLevel="1" x14ac:dyDescent="0.25">
      <c r="A1841" s="485">
        <f t="shared" ref="A1841:E1841" si="1098">A1364</f>
        <v>0</v>
      </c>
      <c r="B1841" s="421" t="str">
        <f t="shared" si="1098"/>
        <v>Scheme 3: Upgradation of ESP hopper heater monitoring , control and  real time monitoring system at 3X660MW Koradi TPS</v>
      </c>
      <c r="C1841" s="188">
        <f t="shared" si="1098"/>
        <v>0</v>
      </c>
      <c r="D1841" s="189" t="str">
        <f t="shared" si="1098"/>
        <v>-</v>
      </c>
      <c r="E1841" s="38">
        <f t="shared" si="1098"/>
        <v>0</v>
      </c>
      <c r="F1841" s="104">
        <f t="shared" si="1050"/>
        <v>0</v>
      </c>
      <c r="G1841" s="104">
        <f t="shared" si="1051"/>
        <v>0</v>
      </c>
      <c r="H1841" s="104">
        <f t="shared" si="1080"/>
        <v>0</v>
      </c>
      <c r="I1841" s="38">
        <f>'F4.2'!X410</f>
        <v>0</v>
      </c>
      <c r="J1841" s="38">
        <f>'F4.2'!AW410</f>
        <v>0</v>
      </c>
      <c r="K1841" s="104"/>
      <c r="L1841" s="104"/>
      <c r="M1841" s="104">
        <f t="shared" si="1078"/>
        <v>0</v>
      </c>
      <c r="N1841" s="197">
        <f t="shared" si="1081"/>
        <v>0</v>
      </c>
    </row>
    <row r="1842" spans="1:14" ht="47.25" outlineLevel="1" x14ac:dyDescent="0.25">
      <c r="A1842" s="369">
        <f t="shared" ref="A1842:E1842" si="1099">A1365</f>
        <v>0</v>
      </c>
      <c r="B1842" s="369" t="str">
        <f t="shared" si="1099"/>
        <v xml:space="preserve">Upgradation of various scheme viz ASLD, Furnace tv camera FEGT and acoustic Pyrometer installed at 3x660 MW koradi TPS. </v>
      </c>
      <c r="C1842" s="188">
        <f t="shared" si="1099"/>
        <v>0</v>
      </c>
      <c r="D1842" s="189" t="str">
        <f t="shared" si="1099"/>
        <v>-</v>
      </c>
      <c r="E1842" s="38">
        <f t="shared" si="1099"/>
        <v>0</v>
      </c>
      <c r="F1842" s="104">
        <f t="shared" si="1050"/>
        <v>0</v>
      </c>
      <c r="G1842" s="104">
        <f t="shared" si="1051"/>
        <v>0</v>
      </c>
      <c r="H1842" s="104">
        <f t="shared" si="1080"/>
        <v>0</v>
      </c>
      <c r="I1842" s="38">
        <f>'F4.2'!X411</f>
        <v>0</v>
      </c>
      <c r="J1842" s="38">
        <f>'F4.2'!AW411</f>
        <v>0</v>
      </c>
      <c r="K1842" s="104"/>
      <c r="L1842" s="104"/>
      <c r="M1842" s="104">
        <f t="shared" si="1078"/>
        <v>0</v>
      </c>
      <c r="N1842" s="197">
        <f t="shared" si="1081"/>
        <v>0</v>
      </c>
    </row>
    <row r="1843" spans="1:14" ht="15.75" outlineLevel="1" x14ac:dyDescent="0.25">
      <c r="A1843" s="485">
        <f t="shared" ref="A1843:E1843" si="1100">A1366</f>
        <v>0</v>
      </c>
      <c r="B1843" s="421" t="str">
        <f t="shared" si="1100"/>
        <v xml:space="preserve">Scheme 1: Upgradation of ASLD system </v>
      </c>
      <c r="C1843" s="188">
        <f t="shared" si="1100"/>
        <v>0</v>
      </c>
      <c r="D1843" s="189" t="str">
        <f t="shared" si="1100"/>
        <v>-</v>
      </c>
      <c r="E1843" s="38">
        <f t="shared" si="1100"/>
        <v>0</v>
      </c>
      <c r="F1843" s="104">
        <f t="shared" si="1050"/>
        <v>0</v>
      </c>
      <c r="G1843" s="104">
        <f t="shared" si="1051"/>
        <v>0</v>
      </c>
      <c r="H1843" s="104">
        <f t="shared" si="1080"/>
        <v>0</v>
      </c>
      <c r="I1843" s="38">
        <f>'F4.2'!X412</f>
        <v>0</v>
      </c>
      <c r="J1843" s="38">
        <f>'F4.2'!AW412</f>
        <v>0</v>
      </c>
      <c r="K1843" s="104"/>
      <c r="L1843" s="104"/>
      <c r="M1843" s="104">
        <f t="shared" si="1078"/>
        <v>0</v>
      </c>
      <c r="N1843" s="197">
        <f t="shared" si="1081"/>
        <v>0</v>
      </c>
    </row>
    <row r="1844" spans="1:14" ht="15.75" outlineLevel="1" x14ac:dyDescent="0.25">
      <c r="A1844" s="485">
        <f t="shared" ref="A1844:E1844" si="1101">A1367</f>
        <v>0</v>
      </c>
      <c r="B1844" s="421" t="str">
        <f t="shared" si="1101"/>
        <v>Scheme 2: Upgradation of Furnace TV Camera</v>
      </c>
      <c r="C1844" s="188">
        <f t="shared" si="1101"/>
        <v>0</v>
      </c>
      <c r="D1844" s="189" t="str">
        <f t="shared" si="1101"/>
        <v>-</v>
      </c>
      <c r="E1844" s="38">
        <f t="shared" si="1101"/>
        <v>0</v>
      </c>
      <c r="F1844" s="104">
        <f t="shared" si="1050"/>
        <v>0</v>
      </c>
      <c r="G1844" s="104">
        <f t="shared" si="1051"/>
        <v>0</v>
      </c>
      <c r="H1844" s="104">
        <f t="shared" si="1080"/>
        <v>0</v>
      </c>
      <c r="I1844" s="38">
        <f>'F4.2'!X413</f>
        <v>0</v>
      </c>
      <c r="J1844" s="38">
        <f>'F4.2'!AW413</f>
        <v>0</v>
      </c>
      <c r="K1844" s="104"/>
      <c r="L1844" s="104"/>
      <c r="M1844" s="104">
        <f t="shared" si="1078"/>
        <v>0</v>
      </c>
      <c r="N1844" s="197">
        <f t="shared" si="1081"/>
        <v>0</v>
      </c>
    </row>
    <row r="1845" spans="1:14" ht="15.75" outlineLevel="1" x14ac:dyDescent="0.25">
      <c r="A1845" s="485">
        <f t="shared" ref="A1845:E1845" si="1102">A1368</f>
        <v>0</v>
      </c>
      <c r="B1845" s="421" t="str">
        <f t="shared" si="1102"/>
        <v xml:space="preserve">Scheme 3:Upgradation of FEGT system </v>
      </c>
      <c r="C1845" s="188">
        <f t="shared" si="1102"/>
        <v>0</v>
      </c>
      <c r="D1845" s="189" t="str">
        <f t="shared" si="1102"/>
        <v>-</v>
      </c>
      <c r="E1845" s="38">
        <f t="shared" si="1102"/>
        <v>0</v>
      </c>
      <c r="F1845" s="104">
        <f t="shared" si="1050"/>
        <v>0</v>
      </c>
      <c r="G1845" s="104">
        <f t="shared" si="1051"/>
        <v>0</v>
      </c>
      <c r="H1845" s="104">
        <f t="shared" si="1080"/>
        <v>0</v>
      </c>
      <c r="I1845" s="38">
        <f>'F4.2'!X414</f>
        <v>0</v>
      </c>
      <c r="J1845" s="38">
        <f>'F4.2'!AW414</f>
        <v>0</v>
      </c>
      <c r="K1845" s="104"/>
      <c r="L1845" s="104"/>
      <c r="M1845" s="104">
        <f t="shared" si="1078"/>
        <v>0</v>
      </c>
      <c r="N1845" s="197">
        <f t="shared" si="1081"/>
        <v>0</v>
      </c>
    </row>
    <row r="1846" spans="1:14" ht="15.75" outlineLevel="1" x14ac:dyDescent="0.25">
      <c r="A1846" s="485">
        <f t="shared" ref="A1846:E1846" si="1103">A1369</f>
        <v>0</v>
      </c>
      <c r="B1846" s="421" t="str">
        <f t="shared" si="1103"/>
        <v xml:space="preserve">Scheme 4:Upgradation of acoustic pyrometer </v>
      </c>
      <c r="C1846" s="188">
        <f t="shared" si="1103"/>
        <v>0</v>
      </c>
      <c r="D1846" s="189" t="str">
        <f t="shared" si="1103"/>
        <v>-</v>
      </c>
      <c r="E1846" s="38">
        <f t="shared" si="1103"/>
        <v>0</v>
      </c>
      <c r="F1846" s="104">
        <f t="shared" si="1050"/>
        <v>0</v>
      </c>
      <c r="G1846" s="104">
        <f t="shared" si="1051"/>
        <v>0</v>
      </c>
      <c r="H1846" s="104">
        <f t="shared" si="1080"/>
        <v>0</v>
      </c>
      <c r="I1846" s="38">
        <f>'F4.2'!X415</f>
        <v>0</v>
      </c>
      <c r="J1846" s="38">
        <f>'F4.2'!AW415</f>
        <v>0</v>
      </c>
      <c r="K1846" s="104"/>
      <c r="L1846" s="104"/>
      <c r="M1846" s="104">
        <f t="shared" si="1078"/>
        <v>0</v>
      </c>
      <c r="N1846" s="197">
        <f t="shared" si="1081"/>
        <v>0</v>
      </c>
    </row>
    <row r="1847" spans="1:14" ht="31.5" outlineLevel="1" x14ac:dyDescent="0.25">
      <c r="A1847" s="369">
        <f t="shared" ref="A1847:E1847" si="1104">A1370</f>
        <v>0</v>
      </c>
      <c r="B1847" s="369" t="str">
        <f t="shared" si="1104"/>
        <v xml:space="preserve"> Upgradation of various scheme viz instrument Air pipe at ESP Area, wet Ash Evacuation system, HCSD Silo.</v>
      </c>
      <c r="C1847" s="188">
        <f t="shared" si="1104"/>
        <v>0</v>
      </c>
      <c r="D1847" s="189" t="str">
        <f t="shared" si="1104"/>
        <v>-</v>
      </c>
      <c r="E1847" s="38">
        <f t="shared" si="1104"/>
        <v>0</v>
      </c>
      <c r="F1847" s="104">
        <f t="shared" si="1050"/>
        <v>0</v>
      </c>
      <c r="G1847" s="104">
        <f t="shared" si="1051"/>
        <v>0</v>
      </c>
      <c r="H1847" s="104">
        <f t="shared" si="1080"/>
        <v>0</v>
      </c>
      <c r="I1847" s="38">
        <f>'F4.2'!X416</f>
        <v>0</v>
      </c>
      <c r="J1847" s="38">
        <f>'F4.2'!AW416</f>
        <v>0</v>
      </c>
      <c r="K1847" s="104"/>
      <c r="L1847" s="104"/>
      <c r="M1847" s="104">
        <f t="shared" si="1078"/>
        <v>0</v>
      </c>
      <c r="N1847" s="197">
        <f t="shared" si="1081"/>
        <v>0</v>
      </c>
    </row>
    <row r="1848" spans="1:14" ht="31.5" outlineLevel="1" x14ac:dyDescent="0.25">
      <c r="A1848" s="485">
        <f t="shared" ref="A1848:E1848" si="1105">A1371</f>
        <v>0</v>
      </c>
      <c r="B1848" s="421" t="str">
        <f t="shared" si="1105"/>
        <v xml:space="preserve">Scheme 1: Upgradation of instrument Air pipeline system at ESP of M.S into SS installed at 3x660 MW Koradi TPS. </v>
      </c>
      <c r="C1848" s="188">
        <f t="shared" si="1105"/>
        <v>0</v>
      </c>
      <c r="D1848" s="189" t="str">
        <f t="shared" si="1105"/>
        <v>-</v>
      </c>
      <c r="E1848" s="38">
        <f t="shared" si="1105"/>
        <v>0</v>
      </c>
      <c r="F1848" s="104">
        <f t="shared" si="1050"/>
        <v>0</v>
      </c>
      <c r="G1848" s="104">
        <f t="shared" si="1051"/>
        <v>0</v>
      </c>
      <c r="H1848" s="104">
        <f t="shared" si="1080"/>
        <v>0</v>
      </c>
      <c r="I1848" s="38">
        <f>'F4.2'!X417</f>
        <v>0</v>
      </c>
      <c r="J1848" s="38">
        <f>'F4.2'!AW417</f>
        <v>0</v>
      </c>
      <c r="K1848" s="104"/>
      <c r="L1848" s="104"/>
      <c r="M1848" s="104">
        <f t="shared" si="1078"/>
        <v>0</v>
      </c>
      <c r="N1848" s="197">
        <f t="shared" si="1081"/>
        <v>0</v>
      </c>
    </row>
    <row r="1849" spans="1:14" ht="31.5" outlineLevel="1" x14ac:dyDescent="0.25">
      <c r="A1849" s="485">
        <f t="shared" ref="A1849:E1849" si="1106">A1372</f>
        <v>0</v>
      </c>
      <c r="B1849" s="421" t="str">
        <f t="shared" si="1106"/>
        <v>Scheme 2: Upgradation of instrument Air pipeline system at wet Ash system of M.S into SS .</v>
      </c>
      <c r="C1849" s="188">
        <f t="shared" si="1106"/>
        <v>0</v>
      </c>
      <c r="D1849" s="189" t="str">
        <f t="shared" si="1106"/>
        <v>-</v>
      </c>
      <c r="E1849" s="38">
        <f t="shared" si="1106"/>
        <v>0</v>
      </c>
      <c r="F1849" s="104">
        <f t="shared" si="1050"/>
        <v>0</v>
      </c>
      <c r="G1849" s="104">
        <f t="shared" si="1051"/>
        <v>0</v>
      </c>
      <c r="H1849" s="104">
        <f t="shared" si="1080"/>
        <v>0</v>
      </c>
      <c r="I1849" s="38">
        <f>'F4.2'!X418</f>
        <v>0</v>
      </c>
      <c r="J1849" s="38">
        <f>'F4.2'!AW418</f>
        <v>0</v>
      </c>
      <c r="K1849" s="104"/>
      <c r="L1849" s="104"/>
      <c r="M1849" s="104">
        <f t="shared" si="1078"/>
        <v>0</v>
      </c>
      <c r="N1849" s="197">
        <f t="shared" si="1081"/>
        <v>0</v>
      </c>
    </row>
    <row r="1850" spans="1:14" ht="31.5" outlineLevel="1" x14ac:dyDescent="0.25">
      <c r="A1850" s="485">
        <f t="shared" ref="A1850:E1850" si="1107">A1373</f>
        <v>0</v>
      </c>
      <c r="B1850" s="421" t="str">
        <f t="shared" si="1107"/>
        <v>Scheme 3: Upgradation of instrument Air pipeline system at HCSD silo of M.S. into SS.</v>
      </c>
      <c r="C1850" s="188">
        <f t="shared" si="1107"/>
        <v>0</v>
      </c>
      <c r="D1850" s="189" t="str">
        <f t="shared" si="1107"/>
        <v>-</v>
      </c>
      <c r="E1850" s="38">
        <f t="shared" si="1107"/>
        <v>0</v>
      </c>
      <c r="F1850" s="104">
        <f t="shared" si="1050"/>
        <v>0</v>
      </c>
      <c r="G1850" s="104">
        <f t="shared" si="1051"/>
        <v>0</v>
      </c>
      <c r="H1850" s="104">
        <f t="shared" si="1080"/>
        <v>0</v>
      </c>
      <c r="I1850" s="38">
        <f>'F4.2'!X419</f>
        <v>0</v>
      </c>
      <c r="J1850" s="38">
        <f>'F4.2'!AW419</f>
        <v>0</v>
      </c>
      <c r="K1850" s="104"/>
      <c r="L1850" s="104"/>
      <c r="M1850" s="104">
        <f t="shared" si="1078"/>
        <v>0</v>
      </c>
      <c r="N1850" s="197">
        <f t="shared" si="1081"/>
        <v>0</v>
      </c>
    </row>
    <row r="1851" spans="1:14" ht="31.5" outlineLevel="1" x14ac:dyDescent="0.25">
      <c r="A1851" s="485">
        <f t="shared" ref="A1851:E1851" si="1108">A1374</f>
        <v>0</v>
      </c>
      <c r="B1851" s="421" t="str">
        <f t="shared" si="1108"/>
        <v xml:space="preserve">Scheme 4: Upgradation of instrument Air pipeline system at Remote Silo of M.S into SS. </v>
      </c>
      <c r="C1851" s="188">
        <f t="shared" si="1108"/>
        <v>0</v>
      </c>
      <c r="D1851" s="189" t="str">
        <f t="shared" si="1108"/>
        <v>-</v>
      </c>
      <c r="E1851" s="38">
        <f t="shared" si="1108"/>
        <v>0</v>
      </c>
      <c r="F1851" s="104">
        <f t="shared" si="1050"/>
        <v>0</v>
      </c>
      <c r="G1851" s="104">
        <f t="shared" si="1051"/>
        <v>0</v>
      </c>
      <c r="H1851" s="104">
        <f t="shared" si="1080"/>
        <v>0</v>
      </c>
      <c r="I1851" s="38">
        <f>'F4.2'!X420</f>
        <v>0</v>
      </c>
      <c r="J1851" s="38">
        <f>'F4.2'!AW420</f>
        <v>0</v>
      </c>
      <c r="K1851" s="104"/>
      <c r="L1851" s="104"/>
      <c r="M1851" s="104">
        <f t="shared" si="1078"/>
        <v>0</v>
      </c>
      <c r="N1851" s="197">
        <f t="shared" si="1081"/>
        <v>0</v>
      </c>
    </row>
    <row r="1852" spans="1:14" ht="47.25" outlineLevel="1" x14ac:dyDescent="0.25">
      <c r="A1852" s="485">
        <f t="shared" ref="A1852:E1852" si="1109">A1375</f>
        <v>0</v>
      </c>
      <c r="B1852" s="421" t="str">
        <f t="shared" si="1109"/>
        <v>Scheme 5: Upgradation of Control &amp; Instrument section  lab with Hydraulic Servo Valve Test, Pneumatic System test and calibration lab set up.</v>
      </c>
      <c r="C1852" s="188">
        <f t="shared" si="1109"/>
        <v>0</v>
      </c>
      <c r="D1852" s="189" t="str">
        <f t="shared" si="1109"/>
        <v>-</v>
      </c>
      <c r="E1852" s="38">
        <f t="shared" si="1109"/>
        <v>0</v>
      </c>
      <c r="F1852" s="104">
        <f t="shared" si="1050"/>
        <v>0</v>
      </c>
      <c r="G1852" s="104">
        <f t="shared" si="1051"/>
        <v>0</v>
      </c>
      <c r="H1852" s="104">
        <f t="shared" si="1080"/>
        <v>0</v>
      </c>
      <c r="I1852" s="38">
        <f>'F4.2'!X421</f>
        <v>0</v>
      </c>
      <c r="J1852" s="38">
        <f>'F4.2'!AW421</f>
        <v>0</v>
      </c>
      <c r="K1852" s="104"/>
      <c r="L1852" s="104"/>
      <c r="M1852" s="104">
        <f t="shared" si="1078"/>
        <v>0</v>
      </c>
      <c r="N1852" s="197">
        <f t="shared" si="1081"/>
        <v>0</v>
      </c>
    </row>
    <row r="1853" spans="1:14" ht="31.5" outlineLevel="1" x14ac:dyDescent="0.25">
      <c r="A1853" s="369">
        <f t="shared" ref="A1853:E1853" si="1110">A1376</f>
        <v>0</v>
      </c>
      <c r="B1853" s="369" t="str">
        <f t="shared" si="1110"/>
        <v>Upgradation of Flame scanner for flexible operation of 3X660MW Koradi TPS.</v>
      </c>
      <c r="C1853" s="188">
        <f t="shared" si="1110"/>
        <v>0</v>
      </c>
      <c r="D1853" s="189" t="str">
        <f t="shared" si="1110"/>
        <v>-</v>
      </c>
      <c r="E1853" s="38">
        <f t="shared" si="1110"/>
        <v>0</v>
      </c>
      <c r="F1853" s="104">
        <f t="shared" si="1050"/>
        <v>0</v>
      </c>
      <c r="G1853" s="104">
        <f t="shared" si="1051"/>
        <v>0</v>
      </c>
      <c r="H1853" s="104">
        <f t="shared" si="1080"/>
        <v>0</v>
      </c>
      <c r="I1853" s="38">
        <f>'F4.2'!X422</f>
        <v>35</v>
      </c>
      <c r="J1853" s="38">
        <f>'F4.2'!AW422</f>
        <v>35</v>
      </c>
      <c r="K1853" s="104"/>
      <c r="L1853" s="104"/>
      <c r="M1853" s="104">
        <f t="shared" si="1078"/>
        <v>35</v>
      </c>
      <c r="N1853" s="197">
        <f t="shared" si="1081"/>
        <v>0</v>
      </c>
    </row>
    <row r="1854" spans="1:14" ht="31.5" outlineLevel="1" x14ac:dyDescent="0.25">
      <c r="A1854" s="485">
        <f t="shared" ref="A1854:E1854" si="1111">A1377</f>
        <v>0</v>
      </c>
      <c r="B1854" s="421" t="str">
        <f t="shared" si="1111"/>
        <v>Scheme 1: Upgradation of Flame scanner for flexible operation of 3X660MW Koradi TPS.</v>
      </c>
      <c r="C1854" s="188">
        <f t="shared" si="1111"/>
        <v>0</v>
      </c>
      <c r="D1854" s="189" t="str">
        <f t="shared" si="1111"/>
        <v>-</v>
      </c>
      <c r="E1854" s="38">
        <f t="shared" si="1111"/>
        <v>0</v>
      </c>
      <c r="F1854" s="104">
        <f t="shared" si="1050"/>
        <v>0</v>
      </c>
      <c r="G1854" s="104">
        <f t="shared" si="1051"/>
        <v>0</v>
      </c>
      <c r="H1854" s="104">
        <f t="shared" si="1080"/>
        <v>0</v>
      </c>
      <c r="I1854" s="38">
        <f>'F4.2'!X423</f>
        <v>0</v>
      </c>
      <c r="J1854" s="38">
        <f>'F4.2'!AW423</f>
        <v>0</v>
      </c>
      <c r="K1854" s="104"/>
      <c r="L1854" s="104"/>
      <c r="M1854" s="104">
        <f t="shared" si="1078"/>
        <v>0</v>
      </c>
      <c r="N1854" s="197">
        <f t="shared" si="1081"/>
        <v>0</v>
      </c>
    </row>
    <row r="1855" spans="1:14" ht="31.5" outlineLevel="1" x14ac:dyDescent="0.25">
      <c r="A1855" s="485">
        <f t="shared" ref="A1855:E1855" si="1112">A1378</f>
        <v>0</v>
      </c>
      <c r="B1855" s="561" t="str">
        <f t="shared" si="1112"/>
        <v>Replacement of DRC Pipes, Bends &amp; Fittings in phase manner to improve the dry ash conveying &amp; its disposal (2 years)</v>
      </c>
      <c r="C1855" s="188">
        <f t="shared" si="1112"/>
        <v>0</v>
      </c>
      <c r="D1855" s="189" t="str">
        <f t="shared" si="1112"/>
        <v>-</v>
      </c>
      <c r="E1855" s="38">
        <f t="shared" si="1112"/>
        <v>0</v>
      </c>
      <c r="F1855" s="104">
        <f t="shared" si="1050"/>
        <v>0</v>
      </c>
      <c r="G1855" s="104">
        <f t="shared" si="1051"/>
        <v>0</v>
      </c>
      <c r="H1855" s="104">
        <f t="shared" si="1080"/>
        <v>0</v>
      </c>
      <c r="I1855" s="38">
        <f>'F4.2'!X424</f>
        <v>30</v>
      </c>
      <c r="J1855" s="38">
        <f>'F4.2'!AW424</f>
        <v>30</v>
      </c>
      <c r="K1855" s="104"/>
      <c r="L1855" s="104"/>
      <c r="M1855" s="104">
        <f t="shared" si="1078"/>
        <v>30</v>
      </c>
      <c r="N1855" s="197">
        <f t="shared" si="1081"/>
        <v>0</v>
      </c>
    </row>
    <row r="1856" spans="1:14" ht="78.75" outlineLevel="1" x14ac:dyDescent="0.25">
      <c r="A1856" s="485">
        <f t="shared" ref="A1856:E1856" si="1113">A1379</f>
        <v>0</v>
      </c>
      <c r="B1856" s="562" t="str">
        <f t="shared" si="1113"/>
        <v>Replacement of DRC Pipes, Bends &amp; Fittings in phase manner to improve the dry ash conveying &amp; its disposal (2 years) (Rs.30 Cr.)
(Bottom ash/Coarse ash evacuation &amp; Ash Slurry Disposal Pipelines, Dry ash conveying system)</v>
      </c>
      <c r="C1856" s="188">
        <f t="shared" si="1113"/>
        <v>0</v>
      </c>
      <c r="D1856" s="189" t="str">
        <f t="shared" si="1113"/>
        <v>-</v>
      </c>
      <c r="E1856" s="38">
        <f t="shared" si="1113"/>
        <v>0</v>
      </c>
      <c r="F1856" s="104">
        <f t="shared" si="1050"/>
        <v>0</v>
      </c>
      <c r="G1856" s="104">
        <f t="shared" si="1051"/>
        <v>0</v>
      </c>
      <c r="H1856" s="104">
        <f t="shared" si="1080"/>
        <v>0</v>
      </c>
      <c r="I1856" s="38">
        <f>'F4.2'!X425</f>
        <v>0</v>
      </c>
      <c r="J1856" s="38">
        <f>'F4.2'!AW425</f>
        <v>0</v>
      </c>
      <c r="K1856" s="104"/>
      <c r="L1856" s="104"/>
      <c r="M1856" s="104">
        <f t="shared" si="1078"/>
        <v>0</v>
      </c>
      <c r="N1856" s="197">
        <f t="shared" si="1081"/>
        <v>0</v>
      </c>
    </row>
    <row r="1857" spans="1:14" ht="31.5" outlineLevel="1" x14ac:dyDescent="0.25">
      <c r="A1857" s="485">
        <f t="shared" ref="A1857:E1857" si="1114">A1380</f>
        <v>0</v>
      </c>
      <c r="B1857" s="561" t="str">
        <f t="shared" si="1114"/>
        <v>Augmentation of Coarse Ash disposal system at U10 at KTPS, Koradi</v>
      </c>
      <c r="C1857" s="188">
        <f t="shared" si="1114"/>
        <v>0</v>
      </c>
      <c r="D1857" s="189" t="str">
        <f t="shared" si="1114"/>
        <v>-</v>
      </c>
      <c r="E1857" s="38">
        <f t="shared" si="1114"/>
        <v>0</v>
      </c>
      <c r="F1857" s="104">
        <f t="shared" si="1050"/>
        <v>0</v>
      </c>
      <c r="G1857" s="104">
        <f t="shared" si="1051"/>
        <v>0</v>
      </c>
      <c r="H1857" s="104">
        <f t="shared" si="1080"/>
        <v>0</v>
      </c>
      <c r="I1857" s="38">
        <f>'F4.2'!X426</f>
        <v>0</v>
      </c>
      <c r="J1857" s="38">
        <f>'F4.2'!AW426</f>
        <v>0</v>
      </c>
      <c r="K1857" s="104"/>
      <c r="L1857" s="104"/>
      <c r="M1857" s="104">
        <f t="shared" si="1078"/>
        <v>0</v>
      </c>
      <c r="N1857" s="197">
        <f t="shared" si="1081"/>
        <v>0</v>
      </c>
    </row>
    <row r="1858" spans="1:14" ht="31.5" outlineLevel="1" x14ac:dyDescent="0.25">
      <c r="A1858" s="485">
        <f t="shared" ref="A1858:E1858" si="1115">A1381</f>
        <v>0</v>
      </c>
      <c r="B1858" s="562" t="str">
        <f t="shared" si="1115"/>
        <v>WORK OF INSTALLATION &amp; COMMISSIONING OF ASH DISPOSAL SYSTEM AT UNIT#10</v>
      </c>
      <c r="C1858" s="188">
        <f t="shared" si="1115"/>
        <v>0</v>
      </c>
      <c r="D1858" s="189" t="str">
        <f t="shared" si="1115"/>
        <v>-</v>
      </c>
      <c r="E1858" s="38">
        <f t="shared" si="1115"/>
        <v>0</v>
      </c>
      <c r="F1858" s="104">
        <f t="shared" si="1050"/>
        <v>0</v>
      </c>
      <c r="G1858" s="104">
        <f t="shared" si="1051"/>
        <v>0</v>
      </c>
      <c r="H1858" s="104">
        <f t="shared" si="1080"/>
        <v>0</v>
      </c>
      <c r="I1858" s="38">
        <f>'F4.2'!X427</f>
        <v>0</v>
      </c>
      <c r="J1858" s="38">
        <f>'F4.2'!AW427</f>
        <v>0</v>
      </c>
      <c r="K1858" s="104"/>
      <c r="L1858" s="104"/>
      <c r="M1858" s="104">
        <f t="shared" si="1078"/>
        <v>0</v>
      </c>
      <c r="N1858" s="197">
        <f t="shared" si="1081"/>
        <v>0</v>
      </c>
    </row>
    <row r="1859" spans="1:14" ht="15.75" outlineLevel="1" x14ac:dyDescent="0.25">
      <c r="A1859" s="485">
        <f t="shared" ref="A1859:E1859" si="1116">A1382</f>
        <v>0</v>
      </c>
      <c r="B1859" s="369" t="str">
        <f t="shared" si="1116"/>
        <v>IDC</v>
      </c>
      <c r="C1859" s="188">
        <f t="shared" si="1116"/>
        <v>0</v>
      </c>
      <c r="D1859" s="189" t="str">
        <f t="shared" si="1116"/>
        <v>-</v>
      </c>
      <c r="E1859" s="38">
        <f t="shared" si="1116"/>
        <v>0</v>
      </c>
      <c r="F1859" s="104">
        <f t="shared" si="1050"/>
        <v>0</v>
      </c>
      <c r="G1859" s="104">
        <f t="shared" si="1051"/>
        <v>0</v>
      </c>
      <c r="H1859" s="104">
        <f t="shared" si="1080"/>
        <v>0</v>
      </c>
      <c r="I1859" s="38">
        <f>'F4.2'!X428</f>
        <v>0</v>
      </c>
      <c r="J1859" s="38">
        <f>'F4.2'!AW428</f>
        <v>0</v>
      </c>
      <c r="K1859" s="104"/>
      <c r="L1859" s="104"/>
      <c r="M1859" s="104">
        <f t="shared" si="1078"/>
        <v>0</v>
      </c>
      <c r="N1859" s="197">
        <f t="shared" si="1081"/>
        <v>0</v>
      </c>
    </row>
    <row r="1860" spans="1:14" ht="31.5" outlineLevel="1" x14ac:dyDescent="0.25">
      <c r="A1860" s="485">
        <f t="shared" ref="A1860:E1860" si="1117">A1383</f>
        <v>0</v>
      </c>
      <c r="B1860" s="369" t="str">
        <f t="shared" si="1117"/>
        <v>DPR for Railway Track Siding  Performance Improvement Schemes at 3x660MW KTPS ,Koradi.</v>
      </c>
      <c r="C1860" s="188">
        <f t="shared" si="1117"/>
        <v>0</v>
      </c>
      <c r="D1860" s="189" t="str">
        <f t="shared" si="1117"/>
        <v>-</v>
      </c>
      <c r="E1860" s="38">
        <f t="shared" si="1117"/>
        <v>0</v>
      </c>
      <c r="F1860" s="104">
        <f t="shared" si="1050"/>
        <v>0</v>
      </c>
      <c r="G1860" s="104">
        <f t="shared" si="1051"/>
        <v>0</v>
      </c>
      <c r="H1860" s="104">
        <f t="shared" si="1080"/>
        <v>0</v>
      </c>
      <c r="I1860" s="38">
        <f>'F4.2'!X429</f>
        <v>0</v>
      </c>
      <c r="J1860" s="38">
        <f>'F4.2'!AW429</f>
        <v>0</v>
      </c>
      <c r="K1860" s="104"/>
      <c r="L1860" s="104"/>
      <c r="M1860" s="104">
        <f t="shared" si="1078"/>
        <v>0</v>
      </c>
      <c r="N1860" s="197">
        <f t="shared" si="1081"/>
        <v>0</v>
      </c>
    </row>
    <row r="1861" spans="1:14" ht="189" outlineLevel="1" x14ac:dyDescent="0.25">
      <c r="A1861" s="485">
        <f t="shared" ref="A1861:E1861" si="1118">A1384</f>
        <v>0</v>
      </c>
      <c r="B1861" s="565" t="str">
        <f t="shared" si="1118"/>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1861" s="188">
        <f t="shared" si="1118"/>
        <v>0</v>
      </c>
      <c r="D1861" s="189" t="str">
        <f t="shared" si="1118"/>
        <v>-</v>
      </c>
      <c r="E1861" s="38">
        <f t="shared" si="1118"/>
        <v>0</v>
      </c>
      <c r="F1861" s="104">
        <f t="shared" ref="F1861:F1877" si="1119">F1384+I1384</f>
        <v>0</v>
      </c>
      <c r="G1861" s="104">
        <f t="shared" ref="G1861:G1877" si="1120">G1384+M1384</f>
        <v>0</v>
      </c>
      <c r="H1861" s="104">
        <f t="shared" si="1080"/>
        <v>0</v>
      </c>
      <c r="I1861" s="38">
        <f>'F4.2'!X430</f>
        <v>0</v>
      </c>
      <c r="J1861" s="38">
        <f>'F4.2'!AW430</f>
        <v>0</v>
      </c>
      <c r="K1861" s="104"/>
      <c r="L1861" s="104"/>
      <c r="M1861" s="104">
        <f t="shared" si="1078"/>
        <v>0</v>
      </c>
      <c r="N1861" s="197">
        <f t="shared" si="1081"/>
        <v>0</v>
      </c>
    </row>
    <row r="1862" spans="1:14" ht="236.25" outlineLevel="1" x14ac:dyDescent="0.25">
      <c r="A1862" s="485">
        <f t="shared" ref="A1862:E1862" si="1121">A1385</f>
        <v>0</v>
      </c>
      <c r="B1862" s="565" t="str">
        <f t="shared" si="1121"/>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1862" s="188">
        <f t="shared" si="1121"/>
        <v>0</v>
      </c>
      <c r="D1862" s="189" t="str">
        <f t="shared" si="1121"/>
        <v>-</v>
      </c>
      <c r="E1862" s="38">
        <f t="shared" si="1121"/>
        <v>0</v>
      </c>
      <c r="F1862" s="104">
        <f t="shared" si="1119"/>
        <v>0</v>
      </c>
      <c r="G1862" s="104">
        <f t="shared" si="1120"/>
        <v>0</v>
      </c>
      <c r="H1862" s="104">
        <f t="shared" si="1080"/>
        <v>0</v>
      </c>
      <c r="I1862" s="38">
        <f>'F4.2'!X431</f>
        <v>0</v>
      </c>
      <c r="J1862" s="38">
        <f>'F4.2'!AW431</f>
        <v>0</v>
      </c>
      <c r="K1862" s="104"/>
      <c r="L1862" s="104"/>
      <c r="M1862" s="104">
        <f t="shared" si="1078"/>
        <v>0</v>
      </c>
      <c r="N1862" s="197">
        <f t="shared" si="1081"/>
        <v>0</v>
      </c>
    </row>
    <row r="1863" spans="1:14" ht="173.25" outlineLevel="1" x14ac:dyDescent="0.25">
      <c r="A1863" s="485">
        <f t="shared" ref="A1863:E1863" si="1122">A1386</f>
        <v>0</v>
      </c>
      <c r="B1863" s="565" t="str">
        <f t="shared" si="1122"/>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1863" s="188">
        <f t="shared" si="1122"/>
        <v>0</v>
      </c>
      <c r="D1863" s="189" t="str">
        <f t="shared" si="1122"/>
        <v>-</v>
      </c>
      <c r="E1863" s="38">
        <f t="shared" si="1122"/>
        <v>0</v>
      </c>
      <c r="F1863" s="104">
        <f t="shared" si="1119"/>
        <v>0</v>
      </c>
      <c r="G1863" s="104">
        <f t="shared" si="1120"/>
        <v>0</v>
      </c>
      <c r="H1863" s="104">
        <f t="shared" si="1080"/>
        <v>0</v>
      </c>
      <c r="I1863" s="38">
        <f>'F4.2'!X432</f>
        <v>0</v>
      </c>
      <c r="J1863" s="38">
        <f>'F4.2'!AW432</f>
        <v>0</v>
      </c>
      <c r="K1863" s="104"/>
      <c r="L1863" s="104"/>
      <c r="M1863" s="104">
        <f t="shared" si="1078"/>
        <v>0</v>
      </c>
      <c r="N1863" s="197">
        <f t="shared" si="1081"/>
        <v>0</v>
      </c>
    </row>
    <row r="1864" spans="1:14" ht="346.5" outlineLevel="1" x14ac:dyDescent="0.25">
      <c r="A1864" s="485">
        <f t="shared" ref="A1864:E1864" si="1123">A1387</f>
        <v>0</v>
      </c>
      <c r="B1864" s="565" t="str">
        <f t="shared" si="1123"/>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1864" s="188">
        <f t="shared" si="1123"/>
        <v>0</v>
      </c>
      <c r="D1864" s="189" t="str">
        <f t="shared" si="1123"/>
        <v>-</v>
      </c>
      <c r="E1864" s="38">
        <f t="shared" si="1123"/>
        <v>0</v>
      </c>
      <c r="F1864" s="104">
        <f t="shared" si="1119"/>
        <v>0</v>
      </c>
      <c r="G1864" s="104">
        <f t="shared" si="1120"/>
        <v>0</v>
      </c>
      <c r="H1864" s="104">
        <f t="shared" si="1080"/>
        <v>0</v>
      </c>
      <c r="I1864" s="38">
        <f>'F4.2'!X433</f>
        <v>0</v>
      </c>
      <c r="J1864" s="38">
        <f>'F4.2'!AW433</f>
        <v>0</v>
      </c>
      <c r="K1864" s="104"/>
      <c r="L1864" s="104"/>
      <c r="M1864" s="104">
        <f t="shared" si="1078"/>
        <v>0</v>
      </c>
      <c r="N1864" s="197">
        <f t="shared" si="1081"/>
        <v>0</v>
      </c>
    </row>
    <row r="1865" spans="1:14" ht="346.5" outlineLevel="1" x14ac:dyDescent="0.25">
      <c r="A1865" s="485">
        <f t="shared" ref="A1865:E1865" si="1124">A1388</f>
        <v>0</v>
      </c>
      <c r="B1865" s="565" t="str">
        <f t="shared" si="1124"/>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1865" s="188">
        <f t="shared" si="1124"/>
        <v>0</v>
      </c>
      <c r="D1865" s="189" t="str">
        <f t="shared" si="1124"/>
        <v>-</v>
      </c>
      <c r="E1865" s="38">
        <f t="shared" si="1124"/>
        <v>0</v>
      </c>
      <c r="F1865" s="104">
        <f t="shared" si="1119"/>
        <v>0</v>
      </c>
      <c r="G1865" s="104">
        <f t="shared" si="1120"/>
        <v>0</v>
      </c>
      <c r="H1865" s="104">
        <f t="shared" si="1080"/>
        <v>0</v>
      </c>
      <c r="I1865" s="38">
        <f>'F4.2'!X434</f>
        <v>0</v>
      </c>
      <c r="J1865" s="38">
        <f>'F4.2'!AW434</f>
        <v>0</v>
      </c>
      <c r="K1865" s="104"/>
      <c r="L1865" s="104"/>
      <c r="M1865" s="104">
        <f t="shared" si="1078"/>
        <v>0</v>
      </c>
      <c r="N1865" s="197">
        <f t="shared" si="1081"/>
        <v>0</v>
      </c>
    </row>
    <row r="1866" spans="1:14" ht="204.75" outlineLevel="1" x14ac:dyDescent="0.25">
      <c r="A1866" s="485">
        <f t="shared" ref="A1866:E1866" si="1125">A1389</f>
        <v>0</v>
      </c>
      <c r="B1866" s="565" t="str">
        <f t="shared" si="1125"/>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1866" s="188">
        <f t="shared" si="1125"/>
        <v>0</v>
      </c>
      <c r="D1866" s="189" t="str">
        <f t="shared" si="1125"/>
        <v>-</v>
      </c>
      <c r="E1866" s="38">
        <f t="shared" si="1125"/>
        <v>0</v>
      </c>
      <c r="F1866" s="104">
        <f t="shared" si="1119"/>
        <v>0</v>
      </c>
      <c r="G1866" s="104">
        <f t="shared" si="1120"/>
        <v>0</v>
      </c>
      <c r="H1866" s="104">
        <f t="shared" si="1080"/>
        <v>0</v>
      </c>
      <c r="I1866" s="38">
        <f>'F4.2'!X435</f>
        <v>0</v>
      </c>
      <c r="J1866" s="38">
        <f>'F4.2'!AW435</f>
        <v>0</v>
      </c>
      <c r="K1866" s="104"/>
      <c r="L1866" s="104"/>
      <c r="M1866" s="104">
        <f t="shared" si="1078"/>
        <v>0</v>
      </c>
      <c r="N1866" s="197">
        <f t="shared" si="1081"/>
        <v>0</v>
      </c>
    </row>
    <row r="1867" spans="1:14" ht="204.75" outlineLevel="1" x14ac:dyDescent="0.25">
      <c r="A1867" s="485">
        <f t="shared" ref="A1867:E1867" si="1126">A1390</f>
        <v>0</v>
      </c>
      <c r="B1867" s="565" t="str">
        <f t="shared" si="1126"/>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1867" s="188">
        <f t="shared" si="1126"/>
        <v>0</v>
      </c>
      <c r="D1867" s="189" t="str">
        <f t="shared" si="1126"/>
        <v>-</v>
      </c>
      <c r="E1867" s="38">
        <f t="shared" si="1126"/>
        <v>0</v>
      </c>
      <c r="F1867" s="104">
        <f t="shared" si="1119"/>
        <v>0</v>
      </c>
      <c r="G1867" s="104">
        <f t="shared" si="1120"/>
        <v>0</v>
      </c>
      <c r="H1867" s="104">
        <f t="shared" si="1080"/>
        <v>0</v>
      </c>
      <c r="I1867" s="38">
        <f>'F4.2'!X436</f>
        <v>0</v>
      </c>
      <c r="J1867" s="38">
        <f>'F4.2'!AW436</f>
        <v>0</v>
      </c>
      <c r="K1867" s="104"/>
      <c r="L1867" s="104"/>
      <c r="M1867" s="104">
        <f t="shared" si="1078"/>
        <v>0</v>
      </c>
      <c r="N1867" s="197">
        <f t="shared" si="1081"/>
        <v>0</v>
      </c>
    </row>
    <row r="1868" spans="1:14" ht="252" outlineLevel="1" x14ac:dyDescent="0.25">
      <c r="A1868" s="485">
        <f t="shared" ref="A1868:E1868" si="1127">A1391</f>
        <v>0</v>
      </c>
      <c r="B1868" s="565" t="str">
        <f t="shared" si="1127"/>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1868" s="188">
        <f t="shared" si="1127"/>
        <v>0</v>
      </c>
      <c r="D1868" s="189" t="str">
        <f t="shared" si="1127"/>
        <v>-</v>
      </c>
      <c r="E1868" s="38">
        <f t="shared" si="1127"/>
        <v>0</v>
      </c>
      <c r="F1868" s="104">
        <f t="shared" si="1119"/>
        <v>0</v>
      </c>
      <c r="G1868" s="104">
        <f t="shared" si="1120"/>
        <v>0</v>
      </c>
      <c r="H1868" s="104">
        <f t="shared" si="1080"/>
        <v>0</v>
      </c>
      <c r="I1868" s="38">
        <f>'F4.2'!X437</f>
        <v>0</v>
      </c>
      <c r="J1868" s="38">
        <f>'F4.2'!AW437</f>
        <v>0</v>
      </c>
      <c r="K1868" s="104"/>
      <c r="L1868" s="104"/>
      <c r="M1868" s="104">
        <f t="shared" si="1078"/>
        <v>0</v>
      </c>
      <c r="N1868" s="197">
        <f t="shared" si="1081"/>
        <v>0</v>
      </c>
    </row>
    <row r="1869" spans="1:14" ht="252" outlineLevel="1" x14ac:dyDescent="0.25">
      <c r="A1869" s="485">
        <f t="shared" ref="A1869:E1869" si="1128">A1392</f>
        <v>0</v>
      </c>
      <c r="B1869" s="565" t="str">
        <f t="shared" si="1128"/>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1869" s="188">
        <f t="shared" si="1128"/>
        <v>0</v>
      </c>
      <c r="D1869" s="189" t="str">
        <f t="shared" si="1128"/>
        <v>-</v>
      </c>
      <c r="E1869" s="38">
        <f t="shared" si="1128"/>
        <v>0</v>
      </c>
      <c r="F1869" s="104">
        <f t="shared" si="1119"/>
        <v>0</v>
      </c>
      <c r="G1869" s="104">
        <f t="shared" si="1120"/>
        <v>0</v>
      </c>
      <c r="H1869" s="104">
        <f t="shared" si="1080"/>
        <v>0</v>
      </c>
      <c r="I1869" s="38">
        <f>'F4.2'!X438</f>
        <v>0</v>
      </c>
      <c r="J1869" s="38">
        <f>'F4.2'!AW438</f>
        <v>0</v>
      </c>
      <c r="K1869" s="104"/>
      <c r="L1869" s="104"/>
      <c r="M1869" s="104">
        <f t="shared" si="1078"/>
        <v>0</v>
      </c>
      <c r="N1869" s="197">
        <f t="shared" si="1081"/>
        <v>0</v>
      </c>
    </row>
    <row r="1870" spans="1:14" ht="236.25" outlineLevel="1" x14ac:dyDescent="0.25">
      <c r="A1870" s="485">
        <f t="shared" ref="A1870:E1870" si="1129">A1393</f>
        <v>0</v>
      </c>
      <c r="B1870" s="565" t="str">
        <f t="shared" si="1129"/>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1870" s="188">
        <f t="shared" si="1129"/>
        <v>0</v>
      </c>
      <c r="D1870" s="189" t="str">
        <f t="shared" si="1129"/>
        <v>-</v>
      </c>
      <c r="E1870" s="38">
        <f t="shared" si="1129"/>
        <v>0</v>
      </c>
      <c r="F1870" s="104">
        <f t="shared" si="1119"/>
        <v>0</v>
      </c>
      <c r="G1870" s="104">
        <f t="shared" si="1120"/>
        <v>0</v>
      </c>
      <c r="H1870" s="104">
        <f t="shared" si="1080"/>
        <v>0</v>
      </c>
      <c r="I1870" s="38">
        <f>'F4.2'!X439</f>
        <v>0</v>
      </c>
      <c r="J1870" s="38">
        <f>'F4.2'!AW439</f>
        <v>0</v>
      </c>
      <c r="K1870" s="104"/>
      <c r="L1870" s="104"/>
      <c r="M1870" s="104">
        <f t="shared" si="1078"/>
        <v>0</v>
      </c>
      <c r="N1870" s="197">
        <f t="shared" si="1081"/>
        <v>0</v>
      </c>
    </row>
    <row r="1871" spans="1:14" ht="189" outlineLevel="1" x14ac:dyDescent="0.25">
      <c r="A1871" s="501">
        <f t="shared" ref="A1871:E1871" si="1130">A1394</f>
        <v>0</v>
      </c>
      <c r="B1871" s="566" t="str">
        <f t="shared" si="1130"/>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1871" s="188">
        <f t="shared" si="1130"/>
        <v>0</v>
      </c>
      <c r="D1871" s="189" t="str">
        <f t="shared" si="1130"/>
        <v>-</v>
      </c>
      <c r="E1871" s="38">
        <f t="shared" si="1130"/>
        <v>0</v>
      </c>
      <c r="F1871" s="104">
        <f t="shared" si="1119"/>
        <v>0</v>
      </c>
      <c r="G1871" s="104">
        <f t="shared" si="1120"/>
        <v>0</v>
      </c>
      <c r="H1871" s="104">
        <f t="shared" si="1080"/>
        <v>0</v>
      </c>
      <c r="I1871" s="38">
        <f>'F4.2'!X440</f>
        <v>0</v>
      </c>
      <c r="J1871" s="38">
        <f>'F4.2'!AW440</f>
        <v>0</v>
      </c>
      <c r="K1871" s="104"/>
      <c r="L1871" s="104"/>
      <c r="M1871" s="104">
        <f t="shared" si="1078"/>
        <v>0</v>
      </c>
      <c r="N1871" s="197">
        <f t="shared" si="1081"/>
        <v>0</v>
      </c>
    </row>
    <row r="1872" spans="1:14" ht="47.25" outlineLevel="1" x14ac:dyDescent="0.25">
      <c r="A1872" s="369">
        <f t="shared" ref="A1872:E1872" si="1131">A1395</f>
        <v>0</v>
      </c>
      <c r="B1872" s="369" t="str">
        <f t="shared" si="1131"/>
        <v xml:space="preserve">DPR for Provision of cover shed for stack yard -2  at 3x660MW KTPS ,Koradi.
</v>
      </c>
      <c r="C1872" s="188">
        <f t="shared" si="1131"/>
        <v>0</v>
      </c>
      <c r="D1872" s="189" t="str">
        <f t="shared" si="1131"/>
        <v>-</v>
      </c>
      <c r="E1872" s="38">
        <f t="shared" si="1131"/>
        <v>0</v>
      </c>
      <c r="F1872" s="104">
        <f t="shared" si="1119"/>
        <v>0</v>
      </c>
      <c r="G1872" s="104">
        <f t="shared" si="1120"/>
        <v>0</v>
      </c>
      <c r="H1872" s="104">
        <f t="shared" si="1080"/>
        <v>0</v>
      </c>
      <c r="I1872" s="38">
        <f>'F4.2'!X441</f>
        <v>0</v>
      </c>
      <c r="J1872" s="38">
        <f>'F4.2'!AW441</f>
        <v>0</v>
      </c>
      <c r="K1872" s="104"/>
      <c r="L1872" s="104"/>
      <c r="M1872" s="104">
        <f t="shared" si="1078"/>
        <v>0</v>
      </c>
      <c r="N1872" s="197">
        <f t="shared" si="1081"/>
        <v>0</v>
      </c>
    </row>
    <row r="1873" spans="1:14" ht="31.5" outlineLevel="1" x14ac:dyDescent="0.25">
      <c r="A1873" s="485">
        <f t="shared" ref="A1873:E1873" si="1132">A1396</f>
        <v>0</v>
      </c>
      <c r="B1873" s="579" t="str">
        <f t="shared" si="1132"/>
        <v>Scheme No. 1 : Provision of cover shed for stack yard -2  at 3x660MW KTPS ,Koradi.</v>
      </c>
      <c r="C1873" s="188">
        <f t="shared" si="1132"/>
        <v>0</v>
      </c>
      <c r="D1873" s="189" t="str">
        <f t="shared" si="1132"/>
        <v>-</v>
      </c>
      <c r="E1873" s="38">
        <f t="shared" si="1132"/>
        <v>0</v>
      </c>
      <c r="F1873" s="104">
        <f t="shared" si="1119"/>
        <v>0</v>
      </c>
      <c r="G1873" s="104">
        <f t="shared" si="1120"/>
        <v>0</v>
      </c>
      <c r="H1873" s="104">
        <f t="shared" si="1080"/>
        <v>0</v>
      </c>
      <c r="I1873" s="38">
        <f>'F4.2'!X442</f>
        <v>0</v>
      </c>
      <c r="J1873" s="38">
        <f>'F4.2'!AW442</f>
        <v>0</v>
      </c>
      <c r="K1873" s="104"/>
      <c r="L1873" s="104"/>
      <c r="M1873" s="104">
        <f t="shared" si="1078"/>
        <v>0</v>
      </c>
      <c r="N1873" s="197">
        <f t="shared" si="1081"/>
        <v>0</v>
      </c>
    </row>
    <row r="1874" spans="1:14" ht="47.25" outlineLevel="1" x14ac:dyDescent="0.25">
      <c r="A1874" s="369">
        <f t="shared" ref="A1874:E1874" si="1133">A1397</f>
        <v>0</v>
      </c>
      <c r="B1874" s="369" t="str">
        <f t="shared" si="1133"/>
        <v xml:space="preserve">DPR for Procurement of Pipe Conveyor Drive System Internals   at 3x660MW KTPS ,Koradi.
</v>
      </c>
      <c r="C1874" s="188">
        <f t="shared" si="1133"/>
        <v>0</v>
      </c>
      <c r="D1874" s="189" t="str">
        <f t="shared" si="1133"/>
        <v>-</v>
      </c>
      <c r="E1874" s="38">
        <f t="shared" si="1133"/>
        <v>0</v>
      </c>
      <c r="F1874" s="104">
        <f t="shared" si="1119"/>
        <v>0</v>
      </c>
      <c r="G1874" s="104">
        <f t="shared" si="1120"/>
        <v>0</v>
      </c>
      <c r="H1874" s="104">
        <f t="shared" si="1080"/>
        <v>0</v>
      </c>
      <c r="I1874" s="38">
        <f>'F4.2'!X443</f>
        <v>0</v>
      </c>
      <c r="J1874" s="38">
        <f>'F4.2'!AW443</f>
        <v>0</v>
      </c>
      <c r="K1874" s="104"/>
      <c r="L1874" s="104"/>
      <c r="M1874" s="104">
        <f t="shared" si="1078"/>
        <v>0</v>
      </c>
      <c r="N1874" s="197">
        <f t="shared" si="1081"/>
        <v>0</v>
      </c>
    </row>
    <row r="1875" spans="1:14" ht="31.5" outlineLevel="1" x14ac:dyDescent="0.25">
      <c r="A1875" s="485">
        <f t="shared" ref="A1875:E1875" si="1134">A1398</f>
        <v>0</v>
      </c>
      <c r="B1875" s="579" t="str">
        <f t="shared" si="1134"/>
        <v>Scheme No. 1 : Procurement of Pipe Conveyor Drive System Internals   at 3x660MW KTPS ,Koradi.</v>
      </c>
      <c r="C1875" s="188">
        <f t="shared" si="1134"/>
        <v>0</v>
      </c>
      <c r="D1875" s="189" t="str">
        <f t="shared" si="1134"/>
        <v>-</v>
      </c>
      <c r="E1875" s="38">
        <f t="shared" si="1134"/>
        <v>0</v>
      </c>
      <c r="F1875" s="104">
        <f t="shared" si="1119"/>
        <v>0</v>
      </c>
      <c r="G1875" s="104">
        <f t="shared" si="1120"/>
        <v>0</v>
      </c>
      <c r="H1875" s="104">
        <f t="shared" si="1080"/>
        <v>0</v>
      </c>
      <c r="I1875" s="38">
        <f>'F4.2'!X444</f>
        <v>0</v>
      </c>
      <c r="J1875" s="38">
        <f>'F4.2'!AW444</f>
        <v>0</v>
      </c>
      <c r="K1875" s="104"/>
      <c r="L1875" s="104"/>
      <c r="M1875" s="104">
        <f t="shared" si="1078"/>
        <v>0</v>
      </c>
      <c r="N1875" s="197">
        <f t="shared" si="1081"/>
        <v>0</v>
      </c>
    </row>
    <row r="1876" spans="1:14" ht="47.25" outlineLevel="1" x14ac:dyDescent="0.25">
      <c r="A1876" s="369">
        <f t="shared" ref="A1876:E1876" si="1135">A1399</f>
        <v>0</v>
      </c>
      <c r="B1876" s="369" t="str">
        <f t="shared" si="1135"/>
        <v xml:space="preserve">DPR for Provision of service building along with vehicle bay   at 3x660MW KTPS ,Koradi.
</v>
      </c>
      <c r="C1876" s="188">
        <f t="shared" si="1135"/>
        <v>0</v>
      </c>
      <c r="D1876" s="189" t="str">
        <f t="shared" si="1135"/>
        <v>-</v>
      </c>
      <c r="E1876" s="38">
        <f t="shared" si="1135"/>
        <v>0</v>
      </c>
      <c r="F1876" s="104">
        <f t="shared" si="1119"/>
        <v>0</v>
      </c>
      <c r="G1876" s="104">
        <f t="shared" si="1120"/>
        <v>0</v>
      </c>
      <c r="H1876" s="104">
        <f t="shared" si="1080"/>
        <v>0</v>
      </c>
      <c r="I1876" s="38">
        <f>'F4.2'!X445</f>
        <v>0</v>
      </c>
      <c r="J1876" s="38">
        <f>'F4.2'!AW445</f>
        <v>0</v>
      </c>
      <c r="K1876" s="104"/>
      <c r="L1876" s="104"/>
      <c r="M1876" s="104">
        <f t="shared" si="1078"/>
        <v>0</v>
      </c>
      <c r="N1876" s="197">
        <f t="shared" si="1081"/>
        <v>0</v>
      </c>
    </row>
    <row r="1877" spans="1:14" ht="31.5" outlineLevel="1" x14ac:dyDescent="0.25">
      <c r="A1877" s="485">
        <f t="shared" ref="A1877:E1877" si="1136">A1400</f>
        <v>0</v>
      </c>
      <c r="B1877" s="579" t="str">
        <f t="shared" si="1136"/>
        <v>Scheme No. 1 : Provision of service building along with vehicle bay   at 3x660MW KTPS ,Koradi.</v>
      </c>
      <c r="C1877" s="188">
        <f t="shared" si="1136"/>
        <v>0</v>
      </c>
      <c r="D1877" s="189" t="str">
        <f t="shared" si="1136"/>
        <v>-</v>
      </c>
      <c r="E1877" s="38">
        <f t="shared" si="1136"/>
        <v>0</v>
      </c>
      <c r="F1877" s="104">
        <f t="shared" si="1119"/>
        <v>0</v>
      </c>
      <c r="G1877" s="104">
        <f t="shared" si="1120"/>
        <v>0</v>
      </c>
      <c r="H1877" s="104">
        <f t="shared" si="1080"/>
        <v>0</v>
      </c>
      <c r="I1877" s="38">
        <f>'F4.2'!X446</f>
        <v>0</v>
      </c>
      <c r="J1877" s="38">
        <f>'F4.2'!AW446</f>
        <v>0</v>
      </c>
      <c r="K1877" s="104"/>
      <c r="L1877" s="104"/>
      <c r="M1877" s="104">
        <f t="shared" si="1078"/>
        <v>0</v>
      </c>
      <c r="N1877" s="197">
        <f t="shared" si="1081"/>
        <v>0</v>
      </c>
    </row>
    <row r="1878" spans="1:14" ht="21" outlineLevel="1" x14ac:dyDescent="0.25">
      <c r="A1878" s="214">
        <f t="shared" ref="A1878:E1882" si="1137">A1401</f>
        <v>0</v>
      </c>
      <c r="B1878" s="118" t="str">
        <f t="shared" si="1137"/>
        <v>GENERAL ASSET</v>
      </c>
      <c r="C1878" s="188">
        <f t="shared" si="1137"/>
        <v>0</v>
      </c>
      <c r="D1878" s="189" t="str">
        <f t="shared" si="1137"/>
        <v>-</v>
      </c>
      <c r="E1878" s="38">
        <f t="shared" si="1137"/>
        <v>0</v>
      </c>
      <c r="F1878" s="104">
        <f>F1401+I1401</f>
        <v>0</v>
      </c>
      <c r="G1878" s="104">
        <f>G1401+M1401</f>
        <v>0</v>
      </c>
      <c r="H1878" s="104">
        <f t="shared" si="1080"/>
        <v>0</v>
      </c>
      <c r="I1878" s="38">
        <f>'F4.2'!X447</f>
        <v>0</v>
      </c>
      <c r="J1878" s="38">
        <f>'F4.2'!AW447</f>
        <v>0</v>
      </c>
      <c r="K1878" s="104"/>
      <c r="L1878" s="104"/>
      <c r="M1878" s="104">
        <f t="shared" si="1078"/>
        <v>0</v>
      </c>
      <c r="N1878" s="197">
        <f t="shared" si="1081"/>
        <v>0</v>
      </c>
    </row>
    <row r="1879" spans="1:14" ht="15.75" outlineLevel="1" x14ac:dyDescent="0.25">
      <c r="A1879" s="98">
        <f t="shared" si="1137"/>
        <v>1</v>
      </c>
      <c r="B1879" s="108" t="str">
        <f t="shared" si="1137"/>
        <v>GENERAL ASSET--AKRDFOGA01-OFFICE FURNITURE</v>
      </c>
      <c r="C1879" s="188" t="str">
        <f t="shared" si="1137"/>
        <v>N.A.</v>
      </c>
      <c r="D1879" s="189" t="str">
        <f t="shared" si="1137"/>
        <v>-</v>
      </c>
      <c r="E1879" s="38">
        <f t="shared" si="1137"/>
        <v>0</v>
      </c>
      <c r="F1879" s="104">
        <f>F1402+I1402</f>
        <v>0.57298876499999996</v>
      </c>
      <c r="G1879" s="104">
        <f>G1402+M1402</f>
        <v>0.75758948500000012</v>
      </c>
      <c r="H1879" s="104">
        <f t="shared" si="1080"/>
        <v>-0.18460072000000016</v>
      </c>
      <c r="I1879" s="38">
        <f>'F4.2'!X448</f>
        <v>0</v>
      </c>
      <c r="J1879" s="38">
        <f>'F4.2'!AW448</f>
        <v>0</v>
      </c>
      <c r="K1879" s="104"/>
      <c r="L1879" s="104"/>
      <c r="M1879" s="104">
        <f t="shared" si="1078"/>
        <v>0</v>
      </c>
      <c r="N1879" s="197">
        <f t="shared" si="1081"/>
        <v>-0.18460072000000016</v>
      </c>
    </row>
    <row r="1880" spans="1:14" ht="15.75" outlineLevel="1" x14ac:dyDescent="0.25">
      <c r="A1880" s="98">
        <f t="shared" si="1137"/>
        <v>2</v>
      </c>
      <c r="B1880" s="108" t="str">
        <f t="shared" si="1137"/>
        <v>GENERAL ASSET--AKRDFOGA02-COMPUTERS,PRINTER,SCANNER</v>
      </c>
      <c r="C1880" s="188" t="str">
        <f t="shared" si="1137"/>
        <v>N.A.</v>
      </c>
      <c r="D1880" s="189" t="str">
        <f t="shared" si="1137"/>
        <v>-</v>
      </c>
      <c r="E1880" s="38">
        <f t="shared" si="1137"/>
        <v>0</v>
      </c>
      <c r="F1880" s="104">
        <f>F1403+I1403</f>
        <v>1.6503794950000001</v>
      </c>
      <c r="G1880" s="104">
        <f>G1403+M1403</f>
        <v>2.9109935839999994</v>
      </c>
      <c r="H1880" s="104">
        <f t="shared" si="1080"/>
        <v>-1.2606140889999993</v>
      </c>
      <c r="I1880" s="38">
        <f>'F4.2'!X449</f>
        <v>0</v>
      </c>
      <c r="J1880" s="38">
        <f>'F4.2'!AW449</f>
        <v>0</v>
      </c>
      <c r="K1880" s="104"/>
      <c r="L1880" s="104"/>
      <c r="M1880" s="104">
        <f t="shared" si="1078"/>
        <v>0</v>
      </c>
      <c r="N1880" s="197">
        <f t="shared" si="1081"/>
        <v>-1.2606140889999993</v>
      </c>
    </row>
    <row r="1881" spans="1:14" ht="15.75" outlineLevel="1" x14ac:dyDescent="0.25">
      <c r="A1881" s="98">
        <f t="shared" si="1137"/>
        <v>3</v>
      </c>
      <c r="B1881" s="108" t="str">
        <f t="shared" si="1137"/>
        <v>GENERAL ASSET--AKRDFOGA03-AC,WATER COOLER</v>
      </c>
      <c r="C1881" s="188" t="str">
        <f t="shared" si="1137"/>
        <v>N.A.</v>
      </c>
      <c r="D1881" s="189" t="str">
        <f t="shared" si="1137"/>
        <v>-</v>
      </c>
      <c r="E1881" s="38">
        <f t="shared" si="1137"/>
        <v>0</v>
      </c>
      <c r="F1881" s="104">
        <f>F1404+I1404</f>
        <v>0.46584386000000011</v>
      </c>
      <c r="G1881" s="104">
        <f>G1404+M1404</f>
        <v>0.49897932300000003</v>
      </c>
      <c r="H1881" s="104">
        <f t="shared" si="1080"/>
        <v>-3.3135462999999921E-2</v>
      </c>
      <c r="I1881" s="38">
        <f>'F4.2'!X450</f>
        <v>0</v>
      </c>
      <c r="J1881" s="38">
        <f>'F4.2'!AW450</f>
        <v>0</v>
      </c>
      <c r="K1881" s="104"/>
      <c r="L1881" s="104"/>
      <c r="M1881" s="104">
        <f t="shared" si="1078"/>
        <v>0</v>
      </c>
      <c r="N1881" s="197">
        <f t="shared" si="1081"/>
        <v>-3.3135462999999921E-2</v>
      </c>
    </row>
    <row r="1882" spans="1:14" ht="15.75" outlineLevel="1" x14ac:dyDescent="0.25">
      <c r="A1882" s="98">
        <f t="shared" si="1137"/>
        <v>4</v>
      </c>
      <c r="B1882" s="108" t="str">
        <f t="shared" si="1137"/>
        <v>GENERAL ASSET--AKRDFOGA04-AIR PURIFIER</v>
      </c>
      <c r="C1882" s="188" t="str">
        <f t="shared" si="1137"/>
        <v>N.A.</v>
      </c>
      <c r="D1882" s="189" t="str">
        <f t="shared" si="1137"/>
        <v>-</v>
      </c>
      <c r="E1882" s="38">
        <f t="shared" si="1137"/>
        <v>0</v>
      </c>
      <c r="F1882" s="104">
        <f>F1405+I1405</f>
        <v>0</v>
      </c>
      <c r="G1882" s="104">
        <f>G1405+M1405</f>
        <v>1.0499994E-2</v>
      </c>
      <c r="H1882" s="104">
        <f t="shared" si="1080"/>
        <v>-1.0499994E-2</v>
      </c>
      <c r="I1882" s="38">
        <f>'F4.2'!X451</f>
        <v>0</v>
      </c>
      <c r="J1882" s="38">
        <f>'F4.2'!AW451</f>
        <v>0</v>
      </c>
      <c r="K1882" s="104"/>
      <c r="L1882" s="104"/>
      <c r="M1882" s="104">
        <f t="shared" si="1078"/>
        <v>0</v>
      </c>
      <c r="N1882" s="197">
        <f t="shared" si="1081"/>
        <v>-1.0499994E-2</v>
      </c>
    </row>
    <row r="1883" spans="1:14" ht="21" outlineLevel="1" x14ac:dyDescent="0.25">
      <c r="A1883" s="89">
        <f t="shared" ref="A1883:E1883" si="1138">A1406</f>
        <v>0</v>
      </c>
      <c r="B1883" s="118" t="str">
        <f t="shared" si="1138"/>
        <v>D) Non-DPR Schemes</v>
      </c>
      <c r="C1883" s="188">
        <f t="shared" si="1138"/>
        <v>0</v>
      </c>
      <c r="D1883" s="189" t="str">
        <f t="shared" si="1138"/>
        <v>-</v>
      </c>
      <c r="E1883" s="38">
        <f t="shared" si="1138"/>
        <v>0</v>
      </c>
      <c r="F1883" s="104">
        <f t="shared" ref="F1883:F1912" si="1139">F1406+I1406</f>
        <v>0</v>
      </c>
      <c r="G1883" s="104">
        <f t="shared" ref="G1883:G1912" si="1140">G1406+M1406</f>
        <v>0</v>
      </c>
      <c r="H1883" s="104">
        <f t="shared" si="1080"/>
        <v>0</v>
      </c>
      <c r="I1883" s="38">
        <f>'F4.2'!X452</f>
        <v>0</v>
      </c>
      <c r="J1883" s="38">
        <f>'F4.2'!AW452</f>
        <v>0</v>
      </c>
      <c r="K1883" s="104"/>
      <c r="L1883" s="104"/>
      <c r="M1883" s="104">
        <f t="shared" si="1078"/>
        <v>0</v>
      </c>
      <c r="N1883" s="197">
        <f t="shared" si="1081"/>
        <v>0</v>
      </c>
    </row>
    <row r="1884" spans="1:14" ht="31.5" outlineLevel="1" x14ac:dyDescent="0.25">
      <c r="A1884" s="441">
        <f t="shared" ref="A1884:E1884" si="1141">A1407</f>
        <v>1</v>
      </c>
      <c r="B1884" s="586" t="str">
        <f t="shared" si="1141"/>
        <v xml:space="preserve">Procurement of KLEP Unit for 'HCSD Pump
</v>
      </c>
      <c r="C1884" s="188">
        <f t="shared" si="1141"/>
        <v>0</v>
      </c>
      <c r="D1884" s="189" t="str">
        <f t="shared" si="1141"/>
        <v>-</v>
      </c>
      <c r="E1884" s="38">
        <f t="shared" si="1141"/>
        <v>3.73</v>
      </c>
      <c r="F1884" s="104">
        <f t="shared" si="1139"/>
        <v>3.73</v>
      </c>
      <c r="G1884" s="104">
        <f t="shared" si="1140"/>
        <v>3.73</v>
      </c>
      <c r="H1884" s="104">
        <f t="shared" si="1080"/>
        <v>0</v>
      </c>
      <c r="I1884" s="38">
        <f>'F4.2'!X453</f>
        <v>0</v>
      </c>
      <c r="J1884" s="38">
        <f>'F4.2'!AW453</f>
        <v>0</v>
      </c>
      <c r="K1884" s="104"/>
      <c r="L1884" s="104"/>
      <c r="M1884" s="104">
        <f t="shared" si="1078"/>
        <v>0</v>
      </c>
      <c r="N1884" s="197">
        <f t="shared" si="1081"/>
        <v>0</v>
      </c>
    </row>
    <row r="1885" spans="1:14" ht="31.5" outlineLevel="1" x14ac:dyDescent="0.25">
      <c r="A1885" s="310">
        <f t="shared" ref="A1885:E1885" si="1142">A1408</f>
        <v>2</v>
      </c>
      <c r="B1885" s="586" t="str">
        <f t="shared" si="1142"/>
        <v>Restoration of Boiler Circulation Pump at 3X660MW KTPS, Koradi</v>
      </c>
      <c r="C1885" s="188">
        <f t="shared" si="1142"/>
        <v>0</v>
      </c>
      <c r="D1885" s="189" t="str">
        <f t="shared" si="1142"/>
        <v>-</v>
      </c>
      <c r="E1885" s="38">
        <f t="shared" si="1142"/>
        <v>0</v>
      </c>
      <c r="F1885" s="104">
        <f t="shared" si="1139"/>
        <v>4.7300000000000004</v>
      </c>
      <c r="G1885" s="104">
        <f t="shared" si="1140"/>
        <v>4.7300000000000004</v>
      </c>
      <c r="H1885" s="104">
        <f t="shared" si="1080"/>
        <v>0</v>
      </c>
      <c r="I1885" s="38">
        <f>'F4.2'!X454</f>
        <v>0</v>
      </c>
      <c r="J1885" s="38">
        <f>'F4.2'!AW454</f>
        <v>0</v>
      </c>
      <c r="K1885" s="104"/>
      <c r="L1885" s="104"/>
      <c r="M1885" s="104">
        <f t="shared" si="1078"/>
        <v>0</v>
      </c>
      <c r="N1885" s="197">
        <f t="shared" si="1081"/>
        <v>0</v>
      </c>
    </row>
    <row r="1886" spans="1:14" ht="31.5" outlineLevel="1" x14ac:dyDescent="0.25">
      <c r="A1886" s="98">
        <f t="shared" ref="A1886:E1886" si="1143">A1409</f>
        <v>3</v>
      </c>
      <c r="B1886" s="586" t="str">
        <f t="shared" si="1143"/>
        <v>Procurement of Coal Compartment Assemblies for Unit-10 at 3x660MW KTPS, Koradi.</v>
      </c>
      <c r="C1886" s="188">
        <f t="shared" si="1143"/>
        <v>0</v>
      </c>
      <c r="D1886" s="189" t="str">
        <f t="shared" si="1143"/>
        <v>-</v>
      </c>
      <c r="E1886" s="38">
        <f t="shared" si="1143"/>
        <v>0</v>
      </c>
      <c r="F1886" s="104">
        <f t="shared" si="1139"/>
        <v>3.73</v>
      </c>
      <c r="G1886" s="104">
        <f t="shared" si="1140"/>
        <v>3.73</v>
      </c>
      <c r="H1886" s="104">
        <f t="shared" si="1080"/>
        <v>0</v>
      </c>
      <c r="I1886" s="38">
        <f>'F4.2'!X455</f>
        <v>0</v>
      </c>
      <c r="J1886" s="38">
        <f>'F4.2'!AW455</f>
        <v>0</v>
      </c>
      <c r="K1886" s="104"/>
      <c r="L1886" s="104"/>
      <c r="M1886" s="104">
        <f t="shared" si="1078"/>
        <v>0</v>
      </c>
      <c r="N1886" s="197">
        <f t="shared" si="1081"/>
        <v>0</v>
      </c>
    </row>
    <row r="1887" spans="1:14" ht="31.5" outlineLevel="1" x14ac:dyDescent="0.25">
      <c r="A1887" s="310">
        <f t="shared" ref="A1887:E1887" si="1144">A1410</f>
        <v>4</v>
      </c>
      <c r="B1887" s="586" t="str">
        <f t="shared" si="1144"/>
        <v>Repairing and Refurbishment of TDBFP cartridge Model FK6E40 installed at 3X660MW KTPS, Koradi</v>
      </c>
      <c r="C1887" s="188">
        <f t="shared" si="1144"/>
        <v>0</v>
      </c>
      <c r="D1887" s="189" t="str">
        <f t="shared" si="1144"/>
        <v>-</v>
      </c>
      <c r="E1887" s="38">
        <f t="shared" si="1144"/>
        <v>0</v>
      </c>
      <c r="F1887" s="104">
        <f t="shared" si="1139"/>
        <v>11.86</v>
      </c>
      <c r="G1887" s="104">
        <f t="shared" si="1140"/>
        <v>11.86</v>
      </c>
      <c r="H1887" s="104">
        <f t="shared" si="1080"/>
        <v>0</v>
      </c>
      <c r="I1887" s="38">
        <f>'F4.2'!X456</f>
        <v>0</v>
      </c>
      <c r="J1887" s="38">
        <f>'F4.2'!AW456</f>
        <v>0</v>
      </c>
      <c r="K1887" s="104"/>
      <c r="L1887" s="104"/>
      <c r="M1887" s="104">
        <f t="shared" ref="M1887:M1912" si="1145">SUM(J1887:L1887)</f>
        <v>0</v>
      </c>
      <c r="N1887" s="197">
        <f t="shared" si="1081"/>
        <v>0</v>
      </c>
    </row>
    <row r="1888" spans="1:14" ht="47.25" outlineLevel="1" x14ac:dyDescent="0.25">
      <c r="A1888" s="98">
        <f t="shared" ref="A1888:E1888" si="1146">A1411</f>
        <v>5</v>
      </c>
      <c r="B1888" s="586" t="str">
        <f t="shared" si="1146"/>
        <v>Non-DPR for Upgradation of Honeywell Make PLC for Mill Reject Handling System installed at 3x660MW Balance of Plant (BOP) Unit- 8, 9 &amp; 10 at Koradi TPS</v>
      </c>
      <c r="C1888" s="188">
        <f t="shared" si="1146"/>
        <v>0</v>
      </c>
      <c r="D1888" s="189" t="str">
        <f t="shared" si="1146"/>
        <v>-</v>
      </c>
      <c r="E1888" s="38">
        <f t="shared" si="1146"/>
        <v>0</v>
      </c>
      <c r="F1888" s="104">
        <f t="shared" si="1139"/>
        <v>0.85</v>
      </c>
      <c r="G1888" s="104">
        <f t="shared" si="1140"/>
        <v>0.85</v>
      </c>
      <c r="H1888" s="104">
        <f t="shared" ref="H1888:H1912" si="1147">F1888-G1888</f>
        <v>0</v>
      </c>
      <c r="I1888" s="38">
        <f>'F4.2'!X457</f>
        <v>0</v>
      </c>
      <c r="J1888" s="38">
        <f>'F4.2'!AW457</f>
        <v>0</v>
      </c>
      <c r="K1888" s="104"/>
      <c r="L1888" s="104"/>
      <c r="M1888" s="104">
        <f t="shared" si="1145"/>
        <v>0</v>
      </c>
      <c r="N1888" s="197">
        <f t="shared" ref="N1888:N1912" si="1148">H1888+I1888-M1888</f>
        <v>0</v>
      </c>
    </row>
    <row r="1889" spans="1:14" ht="31.5" outlineLevel="1" x14ac:dyDescent="0.25">
      <c r="A1889" s="310">
        <f t="shared" ref="A1889:E1889" si="1149">A1412</f>
        <v>6</v>
      </c>
      <c r="B1889" s="586" t="str">
        <f t="shared" si="1149"/>
        <v>Procurement of Sky Climber for furnace repairing at 3x660MW KTPS, Koradi</v>
      </c>
      <c r="C1889" s="188">
        <f t="shared" si="1149"/>
        <v>0</v>
      </c>
      <c r="D1889" s="189" t="str">
        <f t="shared" si="1149"/>
        <v>-</v>
      </c>
      <c r="E1889" s="38">
        <f t="shared" si="1149"/>
        <v>0</v>
      </c>
      <c r="F1889" s="104">
        <f t="shared" si="1139"/>
        <v>3.02</v>
      </c>
      <c r="G1889" s="104">
        <f t="shared" si="1140"/>
        <v>3.02</v>
      </c>
      <c r="H1889" s="104">
        <f t="shared" si="1147"/>
        <v>0</v>
      </c>
      <c r="I1889" s="38">
        <f>'F4.2'!X458</f>
        <v>0</v>
      </c>
      <c r="J1889" s="38">
        <f>'F4.2'!AW458</f>
        <v>0</v>
      </c>
      <c r="K1889" s="104"/>
      <c r="L1889" s="104"/>
      <c r="M1889" s="104">
        <f t="shared" si="1145"/>
        <v>0</v>
      </c>
      <c r="N1889" s="197">
        <f t="shared" si="1148"/>
        <v>0</v>
      </c>
    </row>
    <row r="1890" spans="1:14" ht="15.75" outlineLevel="1" x14ac:dyDescent="0.25">
      <c r="A1890" s="98">
        <f t="shared" ref="A1890:E1890" si="1150">A1413</f>
        <v>7</v>
      </c>
      <c r="B1890" s="586" t="str">
        <f t="shared" si="1150"/>
        <v>Double Roll Clinker Grinder</v>
      </c>
      <c r="C1890" s="188">
        <f t="shared" si="1150"/>
        <v>0</v>
      </c>
      <c r="D1890" s="189" t="str">
        <f t="shared" si="1150"/>
        <v>-</v>
      </c>
      <c r="E1890" s="38">
        <f t="shared" si="1150"/>
        <v>0</v>
      </c>
      <c r="F1890" s="104">
        <f t="shared" si="1139"/>
        <v>1.68</v>
      </c>
      <c r="G1890" s="104">
        <f t="shared" si="1140"/>
        <v>1.68</v>
      </c>
      <c r="H1890" s="104">
        <f t="shared" si="1147"/>
        <v>0</v>
      </c>
      <c r="I1890" s="38">
        <f>'F4.2'!X459</f>
        <v>0</v>
      </c>
      <c r="J1890" s="38">
        <f>'F4.2'!AW459</f>
        <v>0</v>
      </c>
      <c r="K1890" s="104"/>
      <c r="L1890" s="104"/>
      <c r="M1890" s="104">
        <f t="shared" si="1145"/>
        <v>0</v>
      </c>
      <c r="N1890" s="197">
        <f t="shared" si="1148"/>
        <v>0</v>
      </c>
    </row>
    <row r="1891" spans="1:14" ht="47.25" outlineLevel="1" x14ac:dyDescent="0.25">
      <c r="A1891" s="310">
        <f t="shared" ref="A1891:E1891" si="1151">A1414</f>
        <v>8</v>
      </c>
      <c r="B1891" s="586" t="str">
        <f t="shared" si="1151"/>
        <v>Procurement along with Installation of Clear Water Booster Pump with Motor, Panel Cable and other allied accessories in Unit#10 bottom ash area at AHP, 3x660MW, KTPS, Koradi.</v>
      </c>
      <c r="C1891" s="188" t="str">
        <f t="shared" si="1151"/>
        <v>N.A.</v>
      </c>
      <c r="D1891" s="189" t="str">
        <f t="shared" si="1151"/>
        <v>-</v>
      </c>
      <c r="E1891" s="38">
        <f t="shared" si="1151"/>
        <v>0</v>
      </c>
      <c r="F1891" s="104">
        <f t="shared" si="1139"/>
        <v>2.811164062</v>
      </c>
      <c r="G1891" s="104">
        <f t="shared" si="1140"/>
        <v>2.56</v>
      </c>
      <c r="H1891" s="104">
        <f t="shared" si="1147"/>
        <v>0.25116406199999997</v>
      </c>
      <c r="I1891" s="38">
        <f>'F4.2'!X460</f>
        <v>0</v>
      </c>
      <c r="J1891" s="38">
        <f>'F4.2'!AW460</f>
        <v>0</v>
      </c>
      <c r="K1891" s="104"/>
      <c r="L1891" s="104"/>
      <c r="M1891" s="104">
        <f t="shared" si="1145"/>
        <v>0</v>
      </c>
      <c r="N1891" s="197">
        <f t="shared" si="1148"/>
        <v>0.25116406199999997</v>
      </c>
    </row>
    <row r="1892" spans="1:14" ht="47.25" outlineLevel="1" x14ac:dyDescent="0.25">
      <c r="A1892" s="98">
        <f t="shared" ref="A1892:E1892" si="1152">A1415</f>
        <v>9</v>
      </c>
      <c r="B1892" s="586" t="str">
        <f t="shared" si="1152"/>
        <v>Procurement of single Roll Clinker Grinder with Feed Pump &amp; Jet Pump Complete Assembly with modified metallurgy installed at AHP ,3x660MW Units, KTPs, Koradi</v>
      </c>
      <c r="C1892" s="188" t="str">
        <f t="shared" si="1152"/>
        <v>N.A.</v>
      </c>
      <c r="D1892" s="189" t="str">
        <f t="shared" si="1152"/>
        <v>-</v>
      </c>
      <c r="E1892" s="38">
        <f t="shared" si="1152"/>
        <v>0</v>
      </c>
      <c r="F1892" s="104">
        <f t="shared" si="1139"/>
        <v>3.2867833310000001</v>
      </c>
      <c r="G1892" s="104">
        <f t="shared" si="1140"/>
        <v>2.12</v>
      </c>
      <c r="H1892" s="104">
        <f t="shared" si="1147"/>
        <v>1.166783331</v>
      </c>
      <c r="I1892" s="38">
        <f>'F4.2'!X461</f>
        <v>0</v>
      </c>
      <c r="J1892" s="38">
        <f>'F4.2'!AW461</f>
        <v>0</v>
      </c>
      <c r="K1892" s="104"/>
      <c r="L1892" s="104"/>
      <c r="M1892" s="104">
        <f t="shared" si="1145"/>
        <v>0</v>
      </c>
      <c r="N1892" s="197">
        <f t="shared" si="1148"/>
        <v>1.166783331</v>
      </c>
    </row>
    <row r="1893" spans="1:14" ht="47.25" outlineLevel="1" x14ac:dyDescent="0.25">
      <c r="A1893" s="310">
        <f t="shared" ref="A1893:E1893" si="1153">A1416</f>
        <v>10</v>
      </c>
      <c r="B1893" s="586" t="str">
        <f t="shared" si="1153"/>
        <v>Work of Repairing and Refurbishment of HIP Rotor along with balancing and over speed trial for L&amp;T-MHI make turbine (Type: TC4F-30”) installed at 3X660MW KTPS, Koradi</v>
      </c>
      <c r="C1893" s="188" t="str">
        <f t="shared" si="1153"/>
        <v>N.A.</v>
      </c>
      <c r="D1893" s="189" t="str">
        <f t="shared" si="1153"/>
        <v>-</v>
      </c>
      <c r="E1893" s="38">
        <f t="shared" si="1153"/>
        <v>0</v>
      </c>
      <c r="F1893" s="104">
        <f t="shared" si="1139"/>
        <v>7.3531628539999998</v>
      </c>
      <c r="G1893" s="104">
        <f t="shared" si="1140"/>
        <v>7.13</v>
      </c>
      <c r="H1893" s="104">
        <f t="shared" si="1147"/>
        <v>0.22316285399999991</v>
      </c>
      <c r="I1893" s="38">
        <f>'F4.2'!X462</f>
        <v>0</v>
      </c>
      <c r="J1893" s="38">
        <f>'F4.2'!AW462</f>
        <v>0</v>
      </c>
      <c r="K1893" s="104"/>
      <c r="L1893" s="104"/>
      <c r="M1893" s="104">
        <f t="shared" si="1145"/>
        <v>0</v>
      </c>
      <c r="N1893" s="197">
        <f t="shared" si="1148"/>
        <v>0.22316285399999991</v>
      </c>
    </row>
    <row r="1894" spans="1:14" ht="47.25" outlineLevel="1" x14ac:dyDescent="0.25">
      <c r="A1894" s="98">
        <f t="shared" ref="A1894:E1894" si="1154">A1417</f>
        <v>11</v>
      </c>
      <c r="B1894" s="586" t="str">
        <f t="shared" si="1154"/>
        <v>Procurement of spares for Flue gas distribution dampers, PA fan discharge dampers and Coal mill Hot PA Gate and Dampers at 3x660mw KTPS units through OEM</v>
      </c>
      <c r="C1894" s="188" t="str">
        <f t="shared" si="1154"/>
        <v>N.A.</v>
      </c>
      <c r="D1894" s="189" t="str">
        <f t="shared" si="1154"/>
        <v>-</v>
      </c>
      <c r="E1894" s="38">
        <f t="shared" si="1154"/>
        <v>0</v>
      </c>
      <c r="F1894" s="104">
        <f t="shared" si="1139"/>
        <v>3.7</v>
      </c>
      <c r="G1894" s="104">
        <f t="shared" si="1140"/>
        <v>3.7</v>
      </c>
      <c r="H1894" s="104">
        <f t="shared" si="1147"/>
        <v>0</v>
      </c>
      <c r="I1894" s="38">
        <f>'F4.2'!X463</f>
        <v>0</v>
      </c>
      <c r="J1894" s="38">
        <f>'F4.2'!AW463</f>
        <v>0</v>
      </c>
      <c r="K1894" s="104"/>
      <c r="L1894" s="104"/>
      <c r="M1894" s="104">
        <f t="shared" si="1145"/>
        <v>0</v>
      </c>
      <c r="N1894" s="197">
        <f t="shared" si="1148"/>
        <v>0</v>
      </c>
    </row>
    <row r="1895" spans="1:14" ht="47.25" outlineLevel="1" x14ac:dyDescent="0.25">
      <c r="A1895" s="310">
        <f t="shared" ref="A1895:E1895" si="1155">A1418</f>
        <v>12</v>
      </c>
      <c r="B1895" s="586" t="str">
        <f t="shared" si="1155"/>
        <v>Work of Modification &amp; Installation of Take up trolley &amp; arrangement for take up lifting for conveyor BCN-13A at CHP 3X660MW,KTPS,Koradi</v>
      </c>
      <c r="C1895" s="188" t="str">
        <f t="shared" si="1155"/>
        <v>N.A.</v>
      </c>
      <c r="D1895" s="189" t="str">
        <f t="shared" si="1155"/>
        <v>-</v>
      </c>
      <c r="E1895" s="38">
        <f t="shared" si="1155"/>
        <v>0</v>
      </c>
      <c r="F1895" s="104">
        <f t="shared" si="1139"/>
        <v>356.63306729199996</v>
      </c>
      <c r="G1895" s="104">
        <f t="shared" si="1140"/>
        <v>0.75</v>
      </c>
      <c r="H1895" s="104">
        <f t="shared" si="1147"/>
        <v>355.88306729199996</v>
      </c>
      <c r="I1895" s="38">
        <f>'F4.2'!X464</f>
        <v>0</v>
      </c>
      <c r="J1895" s="38">
        <f>'F4.2'!AW464</f>
        <v>0</v>
      </c>
      <c r="K1895" s="104"/>
      <c r="L1895" s="104"/>
      <c r="M1895" s="104">
        <f t="shared" si="1145"/>
        <v>0</v>
      </c>
      <c r="N1895" s="197">
        <f t="shared" si="1148"/>
        <v>355.88306729199996</v>
      </c>
    </row>
    <row r="1896" spans="1:14" ht="47.25" outlineLevel="1" x14ac:dyDescent="0.25">
      <c r="A1896" s="98">
        <f t="shared" ref="A1896:E1896" si="1156">A1419</f>
        <v>13</v>
      </c>
      <c r="B1896" s="586" t="str">
        <f t="shared" si="1156"/>
        <v>Work of Design, Modification &amp; streingthening of Tripper trolley structure with provision of Antiwear plates discharge chute box at CHP 3X660MW,KTPS,Koradi</v>
      </c>
      <c r="C1896" s="188" t="str">
        <f t="shared" si="1156"/>
        <v>N.A.</v>
      </c>
      <c r="D1896" s="189" t="str">
        <f t="shared" si="1156"/>
        <v>-</v>
      </c>
      <c r="E1896" s="38">
        <f t="shared" si="1156"/>
        <v>0</v>
      </c>
      <c r="F1896" s="104">
        <f t="shared" si="1139"/>
        <v>1.1599999999999999</v>
      </c>
      <c r="G1896" s="104">
        <f t="shared" si="1140"/>
        <v>1.1599999999999999</v>
      </c>
      <c r="H1896" s="104">
        <f t="shared" si="1147"/>
        <v>0</v>
      </c>
      <c r="I1896" s="38">
        <f>'F4.2'!X465</f>
        <v>0</v>
      </c>
      <c r="J1896" s="38">
        <f>'F4.2'!AW465</f>
        <v>0</v>
      </c>
      <c r="K1896" s="104"/>
      <c r="L1896" s="104"/>
      <c r="M1896" s="104">
        <f t="shared" si="1145"/>
        <v>0</v>
      </c>
      <c r="N1896" s="197">
        <f t="shared" si="1148"/>
        <v>0</v>
      </c>
    </row>
    <row r="1897" spans="1:14" ht="47.25" outlineLevel="1" x14ac:dyDescent="0.25">
      <c r="A1897" s="310">
        <f t="shared" ref="A1897:E1897" si="1157">A1420</f>
        <v>14</v>
      </c>
      <c r="B1897" s="586" t="str">
        <f t="shared" si="1157"/>
        <v>Upgradation of Management Information System (MIS) Server and Associated Software for C&amp;I at 3x660MW Unit- 8, 9 &amp; 10 at Koradi TPS</v>
      </c>
      <c r="C1897" s="188" t="str">
        <f t="shared" si="1157"/>
        <v>N.A.</v>
      </c>
      <c r="D1897" s="189" t="str">
        <f t="shared" si="1157"/>
        <v>-</v>
      </c>
      <c r="E1897" s="38">
        <f t="shared" si="1157"/>
        <v>0</v>
      </c>
      <c r="F1897" s="104">
        <f t="shared" si="1139"/>
        <v>2.145</v>
      </c>
      <c r="G1897" s="104">
        <f t="shared" si="1140"/>
        <v>2.145</v>
      </c>
      <c r="H1897" s="104">
        <f t="shared" si="1147"/>
        <v>0</v>
      </c>
      <c r="I1897" s="38">
        <f>'F4.2'!X466</f>
        <v>0</v>
      </c>
      <c r="J1897" s="38">
        <f>'F4.2'!AW466</f>
        <v>0</v>
      </c>
      <c r="K1897" s="104"/>
      <c r="L1897" s="104"/>
      <c r="M1897" s="104">
        <f t="shared" si="1145"/>
        <v>0</v>
      </c>
      <c r="N1897" s="197">
        <f t="shared" si="1148"/>
        <v>0</v>
      </c>
    </row>
    <row r="1898" spans="1:14" ht="31.5" outlineLevel="1" x14ac:dyDescent="0.25">
      <c r="A1898" s="98">
        <f t="shared" ref="A1898:E1898" si="1158">A1421</f>
        <v>15</v>
      </c>
      <c r="B1898" s="586" t="str">
        <f t="shared" si="1158"/>
        <v>Procurement of Vibrating Tranfer chute with double exciter Drive for stacker reclaimer at CHP,3X660MW,KTPS ,Koradi</v>
      </c>
      <c r="C1898" s="188" t="str">
        <f t="shared" si="1158"/>
        <v>N.A.</v>
      </c>
      <c r="D1898" s="189" t="str">
        <f t="shared" si="1158"/>
        <v>-</v>
      </c>
      <c r="E1898" s="38">
        <f t="shared" si="1158"/>
        <v>0</v>
      </c>
      <c r="F1898" s="104">
        <f t="shared" si="1139"/>
        <v>0.93400000000000005</v>
      </c>
      <c r="G1898" s="104">
        <f t="shared" si="1140"/>
        <v>0.93400000000000005</v>
      </c>
      <c r="H1898" s="104">
        <f t="shared" si="1147"/>
        <v>0</v>
      </c>
      <c r="I1898" s="38">
        <f>'F4.2'!X467</f>
        <v>0</v>
      </c>
      <c r="J1898" s="38">
        <f>'F4.2'!AW467</f>
        <v>0</v>
      </c>
      <c r="K1898" s="104"/>
      <c r="L1898" s="104"/>
      <c r="M1898" s="104">
        <f t="shared" si="1145"/>
        <v>0</v>
      </c>
      <c r="N1898" s="197">
        <f t="shared" si="1148"/>
        <v>0</v>
      </c>
    </row>
    <row r="1899" spans="1:14" ht="47.25" outlineLevel="1" x14ac:dyDescent="0.25">
      <c r="A1899" s="310">
        <f t="shared" ref="A1899:E1899" si="1159">A1422</f>
        <v>16</v>
      </c>
      <c r="B1899" s="586" t="str">
        <f t="shared" si="1159"/>
        <v>Supply &amp; Installation of Ash Slurry Density Transmitter at High Concentrated Slurry Disposal (HCSD) System of BOP area of 3x660MW Unit- 8, 9 &amp; 10 at Koradi TPS</v>
      </c>
      <c r="C1899" s="188" t="str">
        <f t="shared" si="1159"/>
        <v>N.A.</v>
      </c>
      <c r="D1899" s="189" t="str">
        <f t="shared" si="1159"/>
        <v>-</v>
      </c>
      <c r="E1899" s="38">
        <f t="shared" si="1159"/>
        <v>0</v>
      </c>
      <c r="F1899" s="104">
        <f t="shared" si="1139"/>
        <v>1.26</v>
      </c>
      <c r="G1899" s="104">
        <f t="shared" si="1140"/>
        <v>1.26</v>
      </c>
      <c r="H1899" s="104">
        <f t="shared" si="1147"/>
        <v>0</v>
      </c>
      <c r="I1899" s="38">
        <f>'F4.2'!X468</f>
        <v>0</v>
      </c>
      <c r="J1899" s="38">
        <f>'F4.2'!AW468</f>
        <v>0</v>
      </c>
      <c r="K1899" s="104"/>
      <c r="L1899" s="104"/>
      <c r="M1899" s="104">
        <f t="shared" si="1145"/>
        <v>0</v>
      </c>
      <c r="N1899" s="197">
        <f t="shared" si="1148"/>
        <v>0</v>
      </c>
    </row>
    <row r="1900" spans="1:14" ht="31.5" outlineLevel="1" x14ac:dyDescent="0.25">
      <c r="A1900" s="214">
        <f t="shared" ref="A1900:E1900" si="1160">A1423</f>
        <v>17</v>
      </c>
      <c r="B1900" s="586" t="str">
        <f t="shared" si="1160"/>
        <v>Supply &amp; Installation of Fiber Optic Sensing System for Conveyor Health Monitoring At CHP 3x660MW KTPS, Koradi</v>
      </c>
      <c r="C1900" s="188">
        <f t="shared" si="1160"/>
        <v>0</v>
      </c>
      <c r="D1900" s="189" t="str">
        <f t="shared" si="1160"/>
        <v>-</v>
      </c>
      <c r="E1900" s="38">
        <f t="shared" si="1160"/>
        <v>0</v>
      </c>
      <c r="F1900" s="104">
        <f t="shared" si="1139"/>
        <v>0</v>
      </c>
      <c r="G1900" s="104">
        <f t="shared" si="1140"/>
        <v>0</v>
      </c>
      <c r="H1900" s="104">
        <f t="shared" si="1147"/>
        <v>0</v>
      </c>
      <c r="I1900" s="38">
        <f>'F4.2'!X469</f>
        <v>11.72</v>
      </c>
      <c r="J1900" s="38">
        <f>'F4.2'!AW469</f>
        <v>11.72</v>
      </c>
      <c r="K1900" s="104"/>
      <c r="L1900" s="104"/>
      <c r="M1900" s="104">
        <f t="shared" si="1145"/>
        <v>11.72</v>
      </c>
      <c r="N1900" s="197">
        <f t="shared" si="1148"/>
        <v>0</v>
      </c>
    </row>
    <row r="1901" spans="1:14" ht="47.25" outlineLevel="1" x14ac:dyDescent="0.25">
      <c r="A1901" s="355">
        <f t="shared" ref="A1901:E1901" si="1161">A1424</f>
        <v>18</v>
      </c>
      <c r="B1901" s="586" t="str">
        <f t="shared" si="1161"/>
        <v>Procurement of Leak- proof make complete Mechanical Seal Assembly for Concrete Volute CW Pump installed at 3X660MW KTPS,Koradi on OEM bASIS.</v>
      </c>
      <c r="C1901" s="188">
        <f t="shared" si="1161"/>
        <v>0</v>
      </c>
      <c r="D1901" s="189" t="str">
        <f t="shared" si="1161"/>
        <v>-</v>
      </c>
      <c r="E1901" s="38">
        <f t="shared" si="1161"/>
        <v>0</v>
      </c>
      <c r="F1901" s="104">
        <f t="shared" si="1139"/>
        <v>1.94</v>
      </c>
      <c r="G1901" s="104">
        <f t="shared" si="1140"/>
        <v>1.94</v>
      </c>
      <c r="H1901" s="104">
        <f t="shared" si="1147"/>
        <v>0</v>
      </c>
      <c r="I1901" s="38">
        <f>'F4.2'!X470</f>
        <v>0</v>
      </c>
      <c r="J1901" s="38">
        <f>'F4.2'!AW470</f>
        <v>0</v>
      </c>
      <c r="K1901" s="104"/>
      <c r="L1901" s="104"/>
      <c r="M1901" s="104">
        <f t="shared" si="1145"/>
        <v>0</v>
      </c>
      <c r="N1901" s="197">
        <f t="shared" si="1148"/>
        <v>0</v>
      </c>
    </row>
    <row r="1902" spans="1:14" ht="63" outlineLevel="1" x14ac:dyDescent="0.25">
      <c r="A1902" s="355">
        <f t="shared" ref="A1902:E1902" si="1162">A1425</f>
        <v>19</v>
      </c>
      <c r="B1902" s="586" t="str">
        <f t="shared" si="1162"/>
        <v>Work of Design , Engineering , Manufacturing , Supply Erection &amp; Commissioning of Conveyor Belt From Discharge of RBF 1 &amp;2 at Crusher House to Stack Yard At CHP 3x660MW KTPS, Koradi .</v>
      </c>
      <c r="C1902" s="188">
        <f t="shared" si="1162"/>
        <v>0</v>
      </c>
      <c r="D1902" s="189" t="str">
        <f t="shared" si="1162"/>
        <v>-</v>
      </c>
      <c r="E1902" s="38">
        <f t="shared" si="1162"/>
        <v>0</v>
      </c>
      <c r="F1902" s="104">
        <f t="shared" si="1139"/>
        <v>0</v>
      </c>
      <c r="G1902" s="104">
        <f t="shared" si="1140"/>
        <v>0</v>
      </c>
      <c r="H1902" s="104">
        <f t="shared" si="1147"/>
        <v>0</v>
      </c>
      <c r="I1902" s="38">
        <f>'F4.2'!X471</f>
        <v>11.39</v>
      </c>
      <c r="J1902" s="38">
        <f>'F4.2'!AW471</f>
        <v>11.39</v>
      </c>
      <c r="K1902" s="104"/>
      <c r="L1902" s="104"/>
      <c r="M1902" s="104">
        <f t="shared" si="1145"/>
        <v>11.39</v>
      </c>
      <c r="N1902" s="197">
        <f t="shared" si="1148"/>
        <v>0</v>
      </c>
    </row>
    <row r="1903" spans="1:14" ht="47.25" outlineLevel="1" x14ac:dyDescent="0.25">
      <c r="A1903" s="214">
        <f t="shared" ref="A1903:E1903" si="1163">A1426</f>
        <v>20</v>
      </c>
      <c r="B1903" s="586" t="str">
        <f t="shared" si="1163"/>
        <v>Supply &amp; Installation of Artificial Intelligence PMMS Accurex Diagnostic matrix based vibration &amp; temperature monitoring for critical auxiliaries at CHP 3x660MW KTPS, Koradi.</v>
      </c>
      <c r="C1903" s="188">
        <f t="shared" si="1163"/>
        <v>0</v>
      </c>
      <c r="D1903" s="189" t="str">
        <f t="shared" si="1163"/>
        <v>-</v>
      </c>
      <c r="E1903" s="38">
        <f t="shared" si="1163"/>
        <v>0</v>
      </c>
      <c r="F1903" s="104">
        <f t="shared" si="1139"/>
        <v>0</v>
      </c>
      <c r="G1903" s="104">
        <f t="shared" si="1140"/>
        <v>0</v>
      </c>
      <c r="H1903" s="104">
        <f t="shared" si="1147"/>
        <v>0</v>
      </c>
      <c r="I1903" s="38">
        <f>'F4.2'!X472</f>
        <v>6.431</v>
      </c>
      <c r="J1903" s="38">
        <f>'F4.2'!AW472</f>
        <v>6.431</v>
      </c>
      <c r="K1903" s="104"/>
      <c r="L1903" s="104"/>
      <c r="M1903" s="104">
        <f t="shared" si="1145"/>
        <v>6.431</v>
      </c>
      <c r="N1903" s="197">
        <f t="shared" si="1148"/>
        <v>0</v>
      </c>
    </row>
    <row r="1904" spans="1:14" ht="15.75" outlineLevel="1" x14ac:dyDescent="0.25">
      <c r="A1904" s="355">
        <f t="shared" ref="A1904:E1904" si="1164">A1427</f>
        <v>21</v>
      </c>
      <c r="B1904" s="586" t="str">
        <f t="shared" si="1164"/>
        <v>Restoration of online dissolved gas analysers of Unit 8,9,10</v>
      </c>
      <c r="C1904" s="188">
        <f t="shared" si="1164"/>
        <v>0</v>
      </c>
      <c r="D1904" s="189" t="str">
        <f t="shared" si="1164"/>
        <v>-</v>
      </c>
      <c r="E1904" s="38">
        <f t="shared" si="1164"/>
        <v>0</v>
      </c>
      <c r="F1904" s="104">
        <f t="shared" si="1139"/>
        <v>0</v>
      </c>
      <c r="G1904" s="104">
        <f t="shared" si="1140"/>
        <v>0</v>
      </c>
      <c r="H1904" s="104">
        <f t="shared" si="1147"/>
        <v>0</v>
      </c>
      <c r="I1904" s="38">
        <f>'F4.2'!X473</f>
        <v>1.1100000000000001</v>
      </c>
      <c r="J1904" s="38">
        <f>'F4.2'!AW473</f>
        <v>1.1100000000000001</v>
      </c>
      <c r="K1904" s="104"/>
      <c r="L1904" s="104"/>
      <c r="M1904" s="104">
        <f t="shared" si="1145"/>
        <v>1.1100000000000001</v>
      </c>
      <c r="N1904" s="197">
        <f t="shared" si="1148"/>
        <v>0</v>
      </c>
    </row>
    <row r="1905" spans="1:14" ht="78.75" outlineLevel="1" x14ac:dyDescent="0.25">
      <c r="A1905" s="355">
        <f t="shared" ref="A1905:E1905" si="1165">A1428</f>
        <v>22</v>
      </c>
      <c r="B1905" s="586" t="str">
        <f t="shared" si="1165"/>
        <v>Complete Replacement of Existing Water Separator Drain Tank Control (WDC) Valves with New Valves of modified trim design along with hydraulic Actuators, Power Pack assembly, necessary instrumentation, erection &amp; commissioning 3X660MW KTPS, Koradi.</v>
      </c>
      <c r="C1905" s="188">
        <f t="shared" si="1165"/>
        <v>0</v>
      </c>
      <c r="D1905" s="189" t="str">
        <f t="shared" si="1165"/>
        <v>-</v>
      </c>
      <c r="E1905" s="38">
        <f t="shared" si="1165"/>
        <v>0</v>
      </c>
      <c r="F1905" s="104">
        <f t="shared" si="1139"/>
        <v>0</v>
      </c>
      <c r="G1905" s="104">
        <f t="shared" si="1140"/>
        <v>0</v>
      </c>
      <c r="H1905" s="104">
        <f t="shared" si="1147"/>
        <v>0</v>
      </c>
      <c r="I1905" s="38">
        <f>'F4.2'!X474</f>
        <v>5.33</v>
      </c>
      <c r="J1905" s="38">
        <f>'F4.2'!AW474</f>
        <v>5.33</v>
      </c>
      <c r="K1905" s="104"/>
      <c r="L1905" s="104"/>
      <c r="M1905" s="104">
        <f t="shared" si="1145"/>
        <v>5.33</v>
      </c>
      <c r="N1905" s="197">
        <f t="shared" si="1148"/>
        <v>0</v>
      </c>
    </row>
    <row r="1906" spans="1:14" ht="47.25" outlineLevel="1" x14ac:dyDescent="0.25">
      <c r="A1906" s="214">
        <f t="shared" ref="A1906:E1906" si="1166">A1429</f>
        <v>23</v>
      </c>
      <c r="B1906" s="586" t="str">
        <f t="shared" si="1166"/>
        <v>Procurement of mandatory set of Hydraulic system internals for Wagon Tippler Drive &amp; side arm charger Drive at CHP,3X660MW,KTPS ,Koradi</v>
      </c>
      <c r="C1906" s="188">
        <f t="shared" si="1166"/>
        <v>0</v>
      </c>
      <c r="D1906" s="189" t="str">
        <f t="shared" si="1166"/>
        <v>-</v>
      </c>
      <c r="E1906" s="38">
        <f t="shared" si="1166"/>
        <v>0</v>
      </c>
      <c r="F1906" s="104">
        <f t="shared" si="1139"/>
        <v>0</v>
      </c>
      <c r="G1906" s="104">
        <f t="shared" si="1140"/>
        <v>0</v>
      </c>
      <c r="H1906" s="104">
        <f t="shared" si="1147"/>
        <v>0</v>
      </c>
      <c r="I1906" s="38">
        <f>'F4.2'!X475</f>
        <v>6.35</v>
      </c>
      <c r="J1906" s="38">
        <f>'F4.2'!AW475</f>
        <v>6.35</v>
      </c>
      <c r="K1906" s="104"/>
      <c r="L1906" s="104"/>
      <c r="M1906" s="104">
        <f t="shared" si="1145"/>
        <v>6.35</v>
      </c>
      <c r="N1906" s="197">
        <f t="shared" si="1148"/>
        <v>0</v>
      </c>
    </row>
    <row r="1907" spans="1:14" ht="47.25" outlineLevel="1" x14ac:dyDescent="0.25">
      <c r="A1907" s="355">
        <f t="shared" ref="A1907:E1907" si="1167">A1430</f>
        <v>24</v>
      </c>
      <c r="B1907" s="586" t="str">
        <f t="shared" si="1167"/>
        <v>"Supply &amp; installation of Anodized winding Oil cooled over band magnetic separator &amp; control panel for conveyor 5A,5B &amp;13C at CHP 3x660MW KTPS, Koradi.</v>
      </c>
      <c r="C1907" s="188">
        <f t="shared" si="1167"/>
        <v>0</v>
      </c>
      <c r="D1907" s="189" t="str">
        <f t="shared" si="1167"/>
        <v>-</v>
      </c>
      <c r="E1907" s="38">
        <f t="shared" si="1167"/>
        <v>0</v>
      </c>
      <c r="F1907" s="104">
        <f t="shared" si="1139"/>
        <v>1.8959999999999999</v>
      </c>
      <c r="G1907" s="104">
        <f t="shared" si="1140"/>
        <v>1.8959999999999999</v>
      </c>
      <c r="H1907" s="104">
        <f t="shared" si="1147"/>
        <v>0</v>
      </c>
      <c r="I1907" s="38">
        <f>'F4.2'!X476</f>
        <v>0</v>
      </c>
      <c r="J1907" s="38">
        <f>'F4.2'!AW476</f>
        <v>0</v>
      </c>
      <c r="K1907" s="104"/>
      <c r="L1907" s="104"/>
      <c r="M1907" s="104">
        <f t="shared" si="1145"/>
        <v>0</v>
      </c>
      <c r="N1907" s="197">
        <f t="shared" si="1148"/>
        <v>0</v>
      </c>
    </row>
    <row r="1908" spans="1:14" ht="31.5" outlineLevel="1" x14ac:dyDescent="0.25">
      <c r="A1908" s="355">
        <f t="shared" ref="A1908:E1908" si="1168">A1431</f>
        <v>25</v>
      </c>
      <c r="B1908" s="586" t="str">
        <f t="shared" si="1168"/>
        <v xml:space="preserve">Procurement of Grinding Wall Assembly for Impact Crusher At CHP 3x660MW KTPS, Koradi </v>
      </c>
      <c r="C1908" s="188">
        <f t="shared" si="1168"/>
        <v>0</v>
      </c>
      <c r="D1908" s="189" t="str">
        <f t="shared" si="1168"/>
        <v>-</v>
      </c>
      <c r="E1908" s="38">
        <f t="shared" si="1168"/>
        <v>0</v>
      </c>
      <c r="F1908" s="104">
        <f t="shared" si="1139"/>
        <v>2.0099999999999998</v>
      </c>
      <c r="G1908" s="104">
        <f t="shared" si="1140"/>
        <v>2.0099999999999998</v>
      </c>
      <c r="H1908" s="104">
        <f t="shared" si="1147"/>
        <v>0</v>
      </c>
      <c r="I1908" s="38">
        <f>'F4.2'!X477</f>
        <v>0</v>
      </c>
      <c r="J1908" s="38">
        <f>'F4.2'!AW477</f>
        <v>0</v>
      </c>
      <c r="K1908" s="104"/>
      <c r="L1908" s="104"/>
      <c r="M1908" s="104">
        <f t="shared" si="1145"/>
        <v>0</v>
      </c>
      <c r="N1908" s="197">
        <f t="shared" si="1148"/>
        <v>0</v>
      </c>
    </row>
    <row r="1909" spans="1:14" ht="31.5" outlineLevel="1" x14ac:dyDescent="0.25">
      <c r="A1909" s="214">
        <f t="shared" ref="A1909:E1909" si="1169">A1432</f>
        <v>26</v>
      </c>
      <c r="B1909" s="586" t="str">
        <f t="shared" si="1169"/>
        <v>Restoration of Boiler Circulation Pump of U10 at 3X660MW KTPS, Koradi</v>
      </c>
      <c r="C1909" s="188">
        <f t="shared" si="1169"/>
        <v>0</v>
      </c>
      <c r="D1909" s="189" t="str">
        <f t="shared" si="1169"/>
        <v>-</v>
      </c>
      <c r="E1909" s="38">
        <f t="shared" si="1169"/>
        <v>0</v>
      </c>
      <c r="F1909" s="104">
        <f t="shared" si="1139"/>
        <v>0</v>
      </c>
      <c r="G1909" s="104">
        <f t="shared" si="1140"/>
        <v>0</v>
      </c>
      <c r="H1909" s="104">
        <f t="shared" si="1147"/>
        <v>0</v>
      </c>
      <c r="I1909" s="38">
        <f>'F4.2'!X478</f>
        <v>6.69</v>
      </c>
      <c r="J1909" s="38">
        <f>'F4.2'!AW478</f>
        <v>6.69</v>
      </c>
      <c r="K1909" s="104"/>
      <c r="L1909" s="104"/>
      <c r="M1909" s="104">
        <f t="shared" si="1145"/>
        <v>6.69</v>
      </c>
      <c r="N1909" s="197">
        <f t="shared" si="1148"/>
        <v>0</v>
      </c>
    </row>
    <row r="1910" spans="1:14" ht="78.75" outlineLevel="1" x14ac:dyDescent="0.25">
      <c r="A1910" s="355">
        <f t="shared" ref="A1910:E1910" si="1170">A1433</f>
        <v>27</v>
      </c>
      <c r="B1910" s="586" t="str">
        <f t="shared" si="1170"/>
        <v>Design,Engineering,Customization,Implementation,Installation &amp; testing of Data Analytical/Artificial Intellegence softwae for automated monitoring &amp; diagnostics system to improve Power plant reliability &amp; efficiency,at one unit of 3X660MW KTPS, Koradi.</v>
      </c>
      <c r="C1910" s="188">
        <f t="shared" si="1170"/>
        <v>0</v>
      </c>
      <c r="D1910" s="189" t="str">
        <f t="shared" si="1170"/>
        <v>-</v>
      </c>
      <c r="E1910" s="38">
        <f t="shared" si="1170"/>
        <v>0</v>
      </c>
      <c r="F1910" s="104">
        <f t="shared" si="1139"/>
        <v>3.27</v>
      </c>
      <c r="G1910" s="104">
        <f t="shared" si="1140"/>
        <v>3.27</v>
      </c>
      <c r="H1910" s="104">
        <f t="shared" si="1147"/>
        <v>0</v>
      </c>
      <c r="I1910" s="38">
        <f>'F4.2'!X479</f>
        <v>0</v>
      </c>
      <c r="J1910" s="38">
        <f>'F4.2'!AW479</f>
        <v>0</v>
      </c>
      <c r="K1910" s="104"/>
      <c r="L1910" s="104"/>
      <c r="M1910" s="104">
        <f t="shared" si="1145"/>
        <v>0</v>
      </c>
      <c r="N1910" s="197">
        <f t="shared" si="1148"/>
        <v>0</v>
      </c>
    </row>
    <row r="1911" spans="1:14" ht="47.25" outlineLevel="1" x14ac:dyDescent="0.25">
      <c r="A1911" s="214">
        <f t="shared" ref="A1911:E1911" si="1171">A1434</f>
        <v>28</v>
      </c>
      <c r="B1911" s="583" t="str">
        <f t="shared" si="1171"/>
        <v>Supply of Feed Gate Complete Assembly along with installation to enhance the performance of Feed Gate at Ash Handling Plant, 3x660MW, KTPS, Koradi.</v>
      </c>
      <c r="C1911" s="188">
        <f t="shared" si="1171"/>
        <v>0</v>
      </c>
      <c r="D1911" s="189" t="str">
        <f t="shared" si="1171"/>
        <v>-</v>
      </c>
      <c r="E1911" s="38">
        <f t="shared" si="1171"/>
        <v>0</v>
      </c>
      <c r="F1911" s="104">
        <f t="shared" si="1139"/>
        <v>0</v>
      </c>
      <c r="G1911" s="104">
        <f t="shared" si="1140"/>
        <v>0</v>
      </c>
      <c r="H1911" s="104">
        <f t="shared" si="1147"/>
        <v>0</v>
      </c>
      <c r="I1911" s="38">
        <f>'F4.2'!X480</f>
        <v>2.4</v>
      </c>
      <c r="J1911" s="38">
        <f>'F4.2'!AW480</f>
        <v>2.4</v>
      </c>
      <c r="K1911" s="104"/>
      <c r="L1911" s="104"/>
      <c r="M1911" s="104">
        <f t="shared" si="1145"/>
        <v>2.4</v>
      </c>
      <c r="N1911" s="197">
        <f t="shared" si="1148"/>
        <v>0</v>
      </c>
    </row>
    <row r="1912" spans="1:14" ht="63" outlineLevel="1" x14ac:dyDescent="0.25">
      <c r="A1912" s="355">
        <f t="shared" ref="A1912:E1912" si="1172">A1435</f>
        <v>29</v>
      </c>
      <c r="B1912" s="583" t="str">
        <f t="shared" si="1172"/>
        <v>Design, Supply, Installation &amp; Commissioning of Instrument Air Dryer Assembly with Prefilters &amp; Stainless steel piping along with valves suitable for Instrument Air Compressors at AHP, 3x660MW Units, KTPS, Koradi</v>
      </c>
      <c r="C1912" s="188">
        <f t="shared" si="1172"/>
        <v>0</v>
      </c>
      <c r="D1912" s="189" t="str">
        <f t="shared" si="1172"/>
        <v>-</v>
      </c>
      <c r="E1912" s="38">
        <f t="shared" si="1172"/>
        <v>0</v>
      </c>
      <c r="F1912" s="104">
        <f t="shared" si="1139"/>
        <v>0</v>
      </c>
      <c r="G1912" s="104">
        <f t="shared" si="1140"/>
        <v>0</v>
      </c>
      <c r="H1912" s="104">
        <f t="shared" si="1147"/>
        <v>0</v>
      </c>
      <c r="I1912" s="38">
        <f>'F4.2'!X481</f>
        <v>5.5</v>
      </c>
      <c r="J1912" s="38">
        <f>'F4.2'!AW481</f>
        <v>5.5</v>
      </c>
      <c r="K1912" s="104"/>
      <c r="L1912" s="104"/>
      <c r="M1912" s="104">
        <f t="shared" si="1145"/>
        <v>5.5</v>
      </c>
      <c r="N1912" s="197">
        <f t="shared" si="1148"/>
        <v>0</v>
      </c>
    </row>
    <row r="1913" spans="1:14" ht="16.5" thickBot="1" x14ac:dyDescent="0.3">
      <c r="A1913" s="198"/>
      <c r="B1913" s="199" t="str">
        <f>B1436</f>
        <v>Total</v>
      </c>
      <c r="C1913" s="145"/>
      <c r="D1913" s="146"/>
      <c r="E1913" s="105"/>
      <c r="F1913" s="105">
        <f t="shared" ref="F1913:N1913" si="1173">SUM(F1439:F1912)</f>
        <v>1683.5363244479997</v>
      </c>
      <c r="G1913" s="105">
        <f t="shared" si="1173"/>
        <v>1369.1485878209999</v>
      </c>
      <c r="H1913" s="105">
        <f t="shared" si="1173"/>
        <v>314.38773662699992</v>
      </c>
      <c r="I1913" s="105">
        <f t="shared" si="1173"/>
        <v>2585.8687943999998</v>
      </c>
      <c r="J1913" s="105">
        <f t="shared" si="1173"/>
        <v>2585.8687943999998</v>
      </c>
      <c r="K1913" s="105">
        <f t="shared" si="1173"/>
        <v>0</v>
      </c>
      <c r="L1913" s="105">
        <f t="shared" si="1173"/>
        <v>0</v>
      </c>
      <c r="M1913" s="105">
        <f t="shared" si="1173"/>
        <v>2585.8687943999998</v>
      </c>
      <c r="N1913" s="200">
        <f t="shared" si="1173"/>
        <v>314.38773662699992</v>
      </c>
    </row>
    <row r="1914" spans="1:14" ht="15.75" thickBot="1" x14ac:dyDescent="0.3"/>
    <row r="1915" spans="1:14" x14ac:dyDescent="0.25">
      <c r="A1915" s="190"/>
      <c r="B1915" s="191" t="s">
        <v>361</v>
      </c>
      <c r="C1915" s="192"/>
      <c r="D1915" s="193"/>
      <c r="E1915" s="194"/>
      <c r="F1915" s="194"/>
      <c r="G1915" s="194"/>
      <c r="H1915" s="194"/>
      <c r="I1915" s="194"/>
      <c r="J1915" s="194"/>
      <c r="K1915" s="194"/>
      <c r="L1915" s="194"/>
      <c r="M1915" s="194"/>
      <c r="N1915" s="195"/>
    </row>
    <row r="1916" spans="1:14" ht="21" outlineLevel="1" x14ac:dyDescent="0.25">
      <c r="A1916" s="122">
        <f t="shared" ref="A1916:E1925" si="1174">A1439</f>
        <v>0</v>
      </c>
      <c r="B1916" s="118" t="str">
        <f t="shared" si="1174"/>
        <v>A) Approved Add cap:</v>
      </c>
      <c r="C1916" s="31">
        <f t="shared" si="1174"/>
        <v>0</v>
      </c>
      <c r="D1916" s="29" t="str">
        <f t="shared" si="1174"/>
        <v>-</v>
      </c>
      <c r="E1916" s="38">
        <f t="shared" si="1174"/>
        <v>0</v>
      </c>
      <c r="F1916" s="38">
        <f t="shared" ref="F1916:F1947" si="1175">F1439+I1439</f>
        <v>0</v>
      </c>
      <c r="G1916" s="38"/>
      <c r="H1916" s="38"/>
      <c r="I1916" s="38"/>
      <c r="J1916" s="38"/>
      <c r="K1916" s="38"/>
      <c r="L1916" s="38"/>
      <c r="M1916" s="38"/>
      <c r="N1916" s="196"/>
    </row>
    <row r="1917" spans="1:14" ht="18.75" outlineLevel="1" x14ac:dyDescent="0.25">
      <c r="A1917" s="164" t="str">
        <f t="shared" si="1174"/>
        <v>A</v>
      </c>
      <c r="B1917" s="165" t="str">
        <f t="shared" si="1174"/>
        <v>BoP</v>
      </c>
      <c r="C1917" s="188">
        <f t="shared" si="1174"/>
        <v>0</v>
      </c>
      <c r="D1917" s="189" t="str">
        <f t="shared" si="1174"/>
        <v>-</v>
      </c>
      <c r="E1917" s="38">
        <f t="shared" si="1174"/>
        <v>246.34</v>
      </c>
      <c r="F1917" s="104">
        <f t="shared" si="1175"/>
        <v>103.68041751499999</v>
      </c>
      <c r="G1917" s="104">
        <f t="shared" ref="G1917:G1948" si="1176">G1440+M1440</f>
        <v>232.69288586599998</v>
      </c>
      <c r="H1917" s="104">
        <f t="shared" ref="H1917:H1980" si="1177">F1917-G1917</f>
        <v>-129.012468351</v>
      </c>
      <c r="I1917" s="38">
        <f>'F4.2'!Y9</f>
        <v>0</v>
      </c>
      <c r="J1917" s="38">
        <f>'F4.2'!AX9</f>
        <v>0</v>
      </c>
      <c r="K1917" s="104"/>
      <c r="L1917" s="104"/>
      <c r="M1917" s="104">
        <f t="shared" ref="M1917:M1980" si="1178">SUM(J1917:L1917)</f>
        <v>0</v>
      </c>
      <c r="N1917" s="197">
        <f t="shared" ref="N1917:N1980" si="1179">H1917+I1917-M1917</f>
        <v>-129.012468351</v>
      </c>
    </row>
    <row r="1918" spans="1:14" ht="18.75" outlineLevel="1" x14ac:dyDescent="0.25">
      <c r="A1918" s="164" t="str">
        <f t="shared" si="1174"/>
        <v>B</v>
      </c>
      <c r="B1918" s="165" t="str">
        <f t="shared" si="1174"/>
        <v>BTG</v>
      </c>
      <c r="C1918" s="188">
        <f t="shared" si="1174"/>
        <v>0</v>
      </c>
      <c r="D1918" s="189" t="str">
        <f t="shared" si="1174"/>
        <v>-</v>
      </c>
      <c r="E1918" s="38">
        <f t="shared" si="1174"/>
        <v>44.15</v>
      </c>
      <c r="F1918" s="104">
        <f t="shared" si="1175"/>
        <v>0</v>
      </c>
      <c r="G1918" s="104">
        <f t="shared" si="1176"/>
        <v>0</v>
      </c>
      <c r="H1918" s="104">
        <f t="shared" si="1177"/>
        <v>0</v>
      </c>
      <c r="I1918" s="38">
        <f>'F4.2'!Y10</f>
        <v>0</v>
      </c>
      <c r="J1918" s="38">
        <f>'F4.2'!AX10</f>
        <v>0</v>
      </c>
      <c r="K1918" s="104"/>
      <c r="L1918" s="104"/>
      <c r="M1918" s="104">
        <f t="shared" si="1178"/>
        <v>0</v>
      </c>
      <c r="N1918" s="197">
        <f t="shared" si="1179"/>
        <v>0</v>
      </c>
    </row>
    <row r="1919" spans="1:14" ht="15.75" outlineLevel="1" x14ac:dyDescent="0.25">
      <c r="A1919" s="122" t="str">
        <f t="shared" si="1174"/>
        <v>B1</v>
      </c>
      <c r="B1919" s="141" t="str">
        <f t="shared" si="1174"/>
        <v>Supply</v>
      </c>
      <c r="C1919" s="188">
        <f t="shared" si="1174"/>
        <v>0</v>
      </c>
      <c r="D1919" s="189" t="str">
        <f t="shared" si="1174"/>
        <v>-</v>
      </c>
      <c r="E1919" s="38">
        <f t="shared" si="1174"/>
        <v>13.33</v>
      </c>
      <c r="F1919" s="104">
        <f t="shared" si="1175"/>
        <v>0</v>
      </c>
      <c r="G1919" s="104">
        <f t="shared" si="1176"/>
        <v>13.33</v>
      </c>
      <c r="H1919" s="104">
        <f t="shared" si="1177"/>
        <v>-13.33</v>
      </c>
      <c r="I1919" s="38">
        <f>'F4.2'!Y11</f>
        <v>0</v>
      </c>
      <c r="J1919" s="38">
        <f>'F4.2'!AX11</f>
        <v>0</v>
      </c>
      <c r="K1919" s="104"/>
      <c r="L1919" s="104"/>
      <c r="M1919" s="104">
        <f t="shared" si="1178"/>
        <v>0</v>
      </c>
      <c r="N1919" s="197">
        <f t="shared" si="1179"/>
        <v>-13.33</v>
      </c>
    </row>
    <row r="1920" spans="1:14" ht="15.75" outlineLevel="1" x14ac:dyDescent="0.25">
      <c r="A1920" s="122" t="str">
        <f t="shared" si="1174"/>
        <v>B2</v>
      </c>
      <c r="B1920" s="141" t="str">
        <f t="shared" si="1174"/>
        <v>Works</v>
      </c>
      <c r="C1920" s="188">
        <f t="shared" si="1174"/>
        <v>0</v>
      </c>
      <c r="D1920" s="189" t="str">
        <f t="shared" si="1174"/>
        <v>-</v>
      </c>
      <c r="E1920" s="38">
        <f t="shared" si="1174"/>
        <v>0.98</v>
      </c>
      <c r="F1920" s="104">
        <f t="shared" si="1175"/>
        <v>0</v>
      </c>
      <c r="G1920" s="104">
        <f t="shared" si="1176"/>
        <v>0</v>
      </c>
      <c r="H1920" s="104">
        <f t="shared" si="1177"/>
        <v>0</v>
      </c>
      <c r="I1920" s="38">
        <f>'F4.2'!Y12</f>
        <v>0</v>
      </c>
      <c r="J1920" s="38">
        <f>'F4.2'!AX12</f>
        <v>0</v>
      </c>
      <c r="K1920" s="104"/>
      <c r="L1920" s="104"/>
      <c r="M1920" s="104">
        <f t="shared" si="1178"/>
        <v>0</v>
      </c>
      <c r="N1920" s="197">
        <f t="shared" si="1179"/>
        <v>0</v>
      </c>
    </row>
    <row r="1921" spans="1:14" ht="15.75" outlineLevel="1" x14ac:dyDescent="0.25">
      <c r="A1921" s="122" t="str">
        <f t="shared" si="1174"/>
        <v>B3</v>
      </c>
      <c r="B1921" s="141" t="str">
        <f t="shared" si="1174"/>
        <v>Taxes and duties</v>
      </c>
      <c r="C1921" s="188">
        <f t="shared" si="1174"/>
        <v>0</v>
      </c>
      <c r="D1921" s="189" t="str">
        <f t="shared" si="1174"/>
        <v>-</v>
      </c>
      <c r="E1921" s="38">
        <f t="shared" si="1174"/>
        <v>23.29</v>
      </c>
      <c r="F1921" s="104">
        <f t="shared" si="1175"/>
        <v>0</v>
      </c>
      <c r="G1921" s="104">
        <f t="shared" si="1176"/>
        <v>0</v>
      </c>
      <c r="H1921" s="104">
        <f t="shared" si="1177"/>
        <v>0</v>
      </c>
      <c r="I1921" s="38">
        <f>'F4.2'!Y13</f>
        <v>0</v>
      </c>
      <c r="J1921" s="38">
        <f>'F4.2'!AX13</f>
        <v>0</v>
      </c>
      <c r="K1921" s="104"/>
      <c r="L1921" s="104"/>
      <c r="M1921" s="104">
        <f t="shared" si="1178"/>
        <v>0</v>
      </c>
      <c r="N1921" s="197">
        <f t="shared" si="1179"/>
        <v>0</v>
      </c>
    </row>
    <row r="1922" spans="1:14" ht="15.75" outlineLevel="1" x14ac:dyDescent="0.25">
      <c r="A1922" s="122" t="str">
        <f t="shared" si="1174"/>
        <v>B4</v>
      </c>
      <c r="B1922" s="141" t="str">
        <f t="shared" si="1174"/>
        <v>Civil</v>
      </c>
      <c r="C1922" s="188">
        <f t="shared" si="1174"/>
        <v>0</v>
      </c>
      <c r="D1922" s="189" t="str">
        <f t="shared" si="1174"/>
        <v>-</v>
      </c>
      <c r="E1922" s="38">
        <f t="shared" si="1174"/>
        <v>0.19</v>
      </c>
      <c r="F1922" s="104">
        <f t="shared" si="1175"/>
        <v>0.19</v>
      </c>
      <c r="G1922" s="104">
        <f t="shared" si="1176"/>
        <v>0</v>
      </c>
      <c r="H1922" s="104">
        <f t="shared" si="1177"/>
        <v>0.19</v>
      </c>
      <c r="I1922" s="38">
        <f>'F4.2'!Y14</f>
        <v>0</v>
      </c>
      <c r="J1922" s="38">
        <f>'F4.2'!AX14</f>
        <v>0</v>
      </c>
      <c r="K1922" s="104"/>
      <c r="L1922" s="104"/>
      <c r="M1922" s="104">
        <f t="shared" si="1178"/>
        <v>0</v>
      </c>
      <c r="N1922" s="197">
        <f t="shared" si="1179"/>
        <v>0.19</v>
      </c>
    </row>
    <row r="1923" spans="1:14" ht="15.75" outlineLevel="1" x14ac:dyDescent="0.25">
      <c r="A1923" s="122" t="str">
        <f t="shared" si="1174"/>
        <v>B5</v>
      </c>
      <c r="B1923" s="141" t="str">
        <f t="shared" si="1174"/>
        <v>Mandatory Spares</v>
      </c>
      <c r="C1923" s="188">
        <f t="shared" si="1174"/>
        <v>0</v>
      </c>
      <c r="D1923" s="189" t="str">
        <f t="shared" si="1174"/>
        <v>-</v>
      </c>
      <c r="E1923" s="38">
        <f t="shared" si="1174"/>
        <v>5.03</v>
      </c>
      <c r="F1923" s="104">
        <f t="shared" si="1175"/>
        <v>1.29</v>
      </c>
      <c r="G1923" s="104">
        <f t="shared" si="1176"/>
        <v>6.32</v>
      </c>
      <c r="H1923" s="104">
        <f t="shared" si="1177"/>
        <v>-5.03</v>
      </c>
      <c r="I1923" s="38">
        <f>'F4.2'!Y15</f>
        <v>0</v>
      </c>
      <c r="J1923" s="38">
        <f>'F4.2'!AX15</f>
        <v>0</v>
      </c>
      <c r="K1923" s="104"/>
      <c r="L1923" s="104"/>
      <c r="M1923" s="104">
        <f t="shared" si="1178"/>
        <v>0</v>
      </c>
      <c r="N1923" s="197">
        <f t="shared" si="1179"/>
        <v>-5.03</v>
      </c>
    </row>
    <row r="1924" spans="1:14" ht="15.75" outlineLevel="1" x14ac:dyDescent="0.25">
      <c r="A1924" s="122" t="str">
        <f t="shared" si="1174"/>
        <v>B6</v>
      </c>
      <c r="B1924" s="141" t="str">
        <f t="shared" si="1174"/>
        <v>BTG (L&amp;T) Work</v>
      </c>
      <c r="C1924" s="188">
        <f t="shared" si="1174"/>
        <v>0</v>
      </c>
      <c r="D1924" s="189" t="str">
        <f t="shared" si="1174"/>
        <v>-</v>
      </c>
      <c r="E1924" s="38">
        <f t="shared" si="1174"/>
        <v>1.33</v>
      </c>
      <c r="F1924" s="104">
        <f t="shared" si="1175"/>
        <v>0</v>
      </c>
      <c r="G1924" s="104">
        <f t="shared" si="1176"/>
        <v>0</v>
      </c>
      <c r="H1924" s="104">
        <f t="shared" si="1177"/>
        <v>0</v>
      </c>
      <c r="I1924" s="38">
        <f>'F4.2'!Y16</f>
        <v>0</v>
      </c>
      <c r="J1924" s="38">
        <f>'F4.2'!AX16</f>
        <v>0</v>
      </c>
      <c r="K1924" s="104"/>
      <c r="L1924" s="104"/>
      <c r="M1924" s="104">
        <f t="shared" si="1178"/>
        <v>0</v>
      </c>
      <c r="N1924" s="197">
        <f t="shared" si="1179"/>
        <v>0</v>
      </c>
    </row>
    <row r="1925" spans="1:14" ht="18.75" outlineLevel="1" x14ac:dyDescent="0.25">
      <c r="A1925" s="164" t="str">
        <f t="shared" si="1174"/>
        <v>C</v>
      </c>
      <c r="B1925" s="165" t="str">
        <f t="shared" si="1174"/>
        <v>Other Works (Plant)</v>
      </c>
      <c r="C1925" s="188">
        <f t="shared" si="1174"/>
        <v>0</v>
      </c>
      <c r="D1925" s="189" t="str">
        <f t="shared" si="1174"/>
        <v>-</v>
      </c>
      <c r="E1925" s="38">
        <f t="shared" si="1174"/>
        <v>136.32999999999998</v>
      </c>
      <c r="F1925" s="104">
        <f t="shared" si="1175"/>
        <v>0</v>
      </c>
      <c r="G1925" s="104">
        <f t="shared" si="1176"/>
        <v>0</v>
      </c>
      <c r="H1925" s="104">
        <f t="shared" si="1177"/>
        <v>0</v>
      </c>
      <c r="I1925" s="38">
        <f>'F4.2'!Y17</f>
        <v>0</v>
      </c>
      <c r="J1925" s="38">
        <f>'F4.2'!AX17</f>
        <v>0</v>
      </c>
      <c r="K1925" s="104"/>
      <c r="L1925" s="104"/>
      <c r="M1925" s="104">
        <f t="shared" si="1178"/>
        <v>0</v>
      </c>
      <c r="N1925" s="197">
        <f t="shared" si="1179"/>
        <v>0</v>
      </c>
    </row>
    <row r="1926" spans="1:14" ht="15.75" outlineLevel="1" x14ac:dyDescent="0.25">
      <c r="A1926" s="122" t="str">
        <f t="shared" ref="A1926:E1935" si="1180">A1449</f>
        <v>C1</v>
      </c>
      <c r="B1926" s="141" t="str">
        <f t="shared" si="1180"/>
        <v>Fully Integrated Security System</v>
      </c>
      <c r="C1926" s="188">
        <f t="shared" si="1180"/>
        <v>0</v>
      </c>
      <c r="D1926" s="189" t="str">
        <f t="shared" si="1180"/>
        <v>-</v>
      </c>
      <c r="E1926" s="38">
        <f t="shared" si="1180"/>
        <v>27.36</v>
      </c>
      <c r="F1926" s="104">
        <f t="shared" si="1175"/>
        <v>31.461495462000002</v>
      </c>
      <c r="G1926" s="104">
        <f t="shared" si="1176"/>
        <v>31.461495462000002</v>
      </c>
      <c r="H1926" s="104">
        <f t="shared" si="1177"/>
        <v>0</v>
      </c>
      <c r="I1926" s="38">
        <f>'F4.2'!Y18</f>
        <v>0</v>
      </c>
      <c r="J1926" s="38">
        <f>'F4.2'!AX18</f>
        <v>0</v>
      </c>
      <c r="K1926" s="104"/>
      <c r="L1926" s="104"/>
      <c r="M1926" s="104">
        <f t="shared" si="1178"/>
        <v>0</v>
      </c>
      <c r="N1926" s="197">
        <f t="shared" si="1179"/>
        <v>0</v>
      </c>
    </row>
    <row r="1927" spans="1:14" ht="15.75" outlineLevel="1" x14ac:dyDescent="0.25">
      <c r="A1927" s="122" t="str">
        <f t="shared" si="1180"/>
        <v>C2</v>
      </c>
      <c r="B1927" s="141" t="str">
        <f t="shared" si="1180"/>
        <v>Administrative Expenses and overhead</v>
      </c>
      <c r="C1927" s="188">
        <f t="shared" si="1180"/>
        <v>0</v>
      </c>
      <c r="D1927" s="189" t="str">
        <f t="shared" si="1180"/>
        <v>-</v>
      </c>
      <c r="E1927" s="38">
        <f t="shared" si="1180"/>
        <v>7.25</v>
      </c>
      <c r="F1927" s="104">
        <f t="shared" si="1175"/>
        <v>6.6899999999999995</v>
      </c>
      <c r="G1927" s="104">
        <f t="shared" si="1176"/>
        <v>0</v>
      </c>
      <c r="H1927" s="104">
        <f t="shared" si="1177"/>
        <v>6.6899999999999995</v>
      </c>
      <c r="I1927" s="38">
        <f>'F4.2'!Y19</f>
        <v>0</v>
      </c>
      <c r="J1927" s="38">
        <f>'F4.2'!AX19</f>
        <v>0</v>
      </c>
      <c r="K1927" s="104"/>
      <c r="L1927" s="104"/>
      <c r="M1927" s="104">
        <f t="shared" si="1178"/>
        <v>0</v>
      </c>
      <c r="N1927" s="197">
        <f t="shared" si="1179"/>
        <v>6.6899999999999995</v>
      </c>
    </row>
    <row r="1928" spans="1:14" ht="15.75" outlineLevel="1" x14ac:dyDescent="0.25">
      <c r="A1928" s="122" t="str">
        <f t="shared" si="1180"/>
        <v>C3</v>
      </c>
      <c r="B1928" s="135" t="str">
        <f t="shared" si="1180"/>
        <v>Contingencies E&amp;M</v>
      </c>
      <c r="C1928" s="188">
        <f t="shared" si="1180"/>
        <v>0</v>
      </c>
      <c r="D1928" s="189" t="str">
        <f t="shared" si="1180"/>
        <v>-</v>
      </c>
      <c r="E1928" s="38">
        <f t="shared" si="1180"/>
        <v>0.04</v>
      </c>
      <c r="F1928" s="104">
        <f t="shared" si="1175"/>
        <v>0.04</v>
      </c>
      <c r="G1928" s="104">
        <f t="shared" si="1176"/>
        <v>0</v>
      </c>
      <c r="H1928" s="104">
        <f t="shared" si="1177"/>
        <v>0.04</v>
      </c>
      <c r="I1928" s="38">
        <f>'F4.2'!Y20</f>
        <v>0</v>
      </c>
      <c r="J1928" s="38">
        <f>'F4.2'!AX20</f>
        <v>0</v>
      </c>
      <c r="K1928" s="104"/>
      <c r="L1928" s="104"/>
      <c r="M1928" s="104">
        <f t="shared" si="1178"/>
        <v>0</v>
      </c>
      <c r="N1928" s="197">
        <f t="shared" si="1179"/>
        <v>0.04</v>
      </c>
    </row>
    <row r="1929" spans="1:14" ht="31.5" outlineLevel="1" x14ac:dyDescent="0.25">
      <c r="A1929" s="122" t="str">
        <f t="shared" si="1180"/>
        <v>C4</v>
      </c>
      <c r="B1929" s="141" t="str">
        <f t="shared" si="1180"/>
        <v>Mobile storage racks, fork lifts, hoists &amp; hydra for
material handling in major stores shed</v>
      </c>
      <c r="C1929" s="188">
        <f t="shared" si="1180"/>
        <v>0</v>
      </c>
      <c r="D1929" s="189" t="str">
        <f t="shared" si="1180"/>
        <v>-</v>
      </c>
      <c r="E1929" s="38">
        <f t="shared" si="1180"/>
        <v>0.95</v>
      </c>
      <c r="F1929" s="104">
        <f t="shared" si="1175"/>
        <v>0.93645040000000002</v>
      </c>
      <c r="G1929" s="104">
        <f t="shared" si="1176"/>
        <v>0.93645040000000002</v>
      </c>
      <c r="H1929" s="104">
        <f t="shared" si="1177"/>
        <v>0</v>
      </c>
      <c r="I1929" s="38">
        <f>'F4.2'!Y21</f>
        <v>0</v>
      </c>
      <c r="J1929" s="38">
        <f>'F4.2'!AX21</f>
        <v>0</v>
      </c>
      <c r="K1929" s="104"/>
      <c r="L1929" s="104"/>
      <c r="M1929" s="104">
        <f t="shared" si="1178"/>
        <v>0</v>
      </c>
      <c r="N1929" s="197">
        <f t="shared" si="1179"/>
        <v>0</v>
      </c>
    </row>
    <row r="1930" spans="1:14" ht="47.25" outlineLevel="1" x14ac:dyDescent="0.25">
      <c r="A1930" s="122" t="str">
        <f t="shared" si="1180"/>
        <v>C5</v>
      </c>
      <c r="B1930" s="141" t="str">
        <f t="shared" si="1180"/>
        <v>Development of working models of Plant Layout, Boiler, Turbine- Generetaor, Coal mill, Fans, etc. at
KTC, Koradi.</v>
      </c>
      <c r="C1930" s="188">
        <f t="shared" si="1180"/>
        <v>0</v>
      </c>
      <c r="D1930" s="189" t="str">
        <f t="shared" si="1180"/>
        <v>-</v>
      </c>
      <c r="E1930" s="38">
        <f t="shared" si="1180"/>
        <v>1.2</v>
      </c>
      <c r="F1930" s="104">
        <f t="shared" si="1175"/>
        <v>1.2</v>
      </c>
      <c r="G1930" s="104">
        <f t="shared" si="1176"/>
        <v>0.98603999999999992</v>
      </c>
      <c r="H1930" s="104">
        <f t="shared" si="1177"/>
        <v>0.21396000000000004</v>
      </c>
      <c r="I1930" s="38">
        <f>'F4.2'!Y22</f>
        <v>0</v>
      </c>
      <c r="J1930" s="38">
        <f>'F4.2'!AX22</f>
        <v>0</v>
      </c>
      <c r="K1930" s="104"/>
      <c r="L1930" s="104"/>
      <c r="M1930" s="104">
        <f t="shared" si="1178"/>
        <v>0</v>
      </c>
      <c r="N1930" s="197">
        <f t="shared" si="1179"/>
        <v>0.21396000000000004</v>
      </c>
    </row>
    <row r="1931" spans="1:14" ht="15.75" outlineLevel="1" x14ac:dyDescent="0.25">
      <c r="A1931" s="122" t="str">
        <f t="shared" si="1180"/>
        <v>C6</v>
      </c>
      <c r="B1931" s="141" t="str">
        <f t="shared" si="1180"/>
        <v>Workshop equipment</v>
      </c>
      <c r="C1931" s="188">
        <f t="shared" si="1180"/>
        <v>0</v>
      </c>
      <c r="D1931" s="189" t="str">
        <f t="shared" si="1180"/>
        <v>-</v>
      </c>
      <c r="E1931" s="38">
        <f t="shared" si="1180"/>
        <v>0.26</v>
      </c>
      <c r="F1931" s="104">
        <f t="shared" si="1175"/>
        <v>0.26192359999999998</v>
      </c>
      <c r="G1931" s="104">
        <f t="shared" si="1176"/>
        <v>0.26192359999999998</v>
      </c>
      <c r="H1931" s="104">
        <f t="shared" si="1177"/>
        <v>0</v>
      </c>
      <c r="I1931" s="38">
        <f>'F4.2'!Y23</f>
        <v>0</v>
      </c>
      <c r="J1931" s="38">
        <f>'F4.2'!AX23</f>
        <v>0</v>
      </c>
      <c r="K1931" s="104"/>
      <c r="L1931" s="104"/>
      <c r="M1931" s="104">
        <f t="shared" si="1178"/>
        <v>0</v>
      </c>
      <c r="N1931" s="197">
        <f t="shared" si="1179"/>
        <v>0</v>
      </c>
    </row>
    <row r="1932" spans="1:14" ht="47.25" outlineLevel="1" x14ac:dyDescent="0.25">
      <c r="A1932" s="122" t="str">
        <f t="shared" si="1180"/>
        <v>C7</v>
      </c>
      <c r="B1932" s="141" t="str">
        <f t="shared" si="1180"/>
        <v>Design, engg, manufacture, supply , erection, testing &amp; commissioning of Ozonization Plant for circulating
cooling water system</v>
      </c>
      <c r="C1932" s="188">
        <f t="shared" si="1180"/>
        <v>0</v>
      </c>
      <c r="D1932" s="189" t="str">
        <f t="shared" si="1180"/>
        <v>-</v>
      </c>
      <c r="E1932" s="38">
        <f t="shared" si="1180"/>
        <v>54.05</v>
      </c>
      <c r="F1932" s="104">
        <f t="shared" si="1175"/>
        <v>31.768288600000002</v>
      </c>
      <c r="G1932" s="104">
        <f t="shared" si="1176"/>
        <v>31.614404399999998</v>
      </c>
      <c r="H1932" s="104">
        <f t="shared" si="1177"/>
        <v>0.1538842000000038</v>
      </c>
      <c r="I1932" s="38">
        <f>'F4.2'!Y24</f>
        <v>0</v>
      </c>
      <c r="J1932" s="38">
        <f>'F4.2'!AX24</f>
        <v>0</v>
      </c>
      <c r="K1932" s="104"/>
      <c r="L1932" s="104"/>
      <c r="M1932" s="104">
        <f t="shared" si="1178"/>
        <v>0</v>
      </c>
      <c r="N1932" s="197">
        <f t="shared" si="1179"/>
        <v>0.1538842000000038</v>
      </c>
    </row>
    <row r="1933" spans="1:14" ht="47.25" outlineLevel="1" x14ac:dyDescent="0.25">
      <c r="A1933" s="122" t="str">
        <f t="shared" si="1180"/>
        <v>C8</v>
      </c>
      <c r="B1933" s="135" t="str">
        <f t="shared" si="1180"/>
        <v>Supply, installation &amp; commissioning of water flow meters including required SCADA software and other accessories for water management system</v>
      </c>
      <c r="C1933" s="188">
        <f t="shared" si="1180"/>
        <v>0</v>
      </c>
      <c r="D1933" s="189" t="str">
        <f t="shared" si="1180"/>
        <v>-</v>
      </c>
      <c r="E1933" s="38">
        <f t="shared" si="1180"/>
        <v>5.08</v>
      </c>
      <c r="F1933" s="104">
        <f t="shared" si="1175"/>
        <v>0</v>
      </c>
      <c r="G1933" s="104">
        <f t="shared" si="1176"/>
        <v>0</v>
      </c>
      <c r="H1933" s="104">
        <f t="shared" si="1177"/>
        <v>0</v>
      </c>
      <c r="I1933" s="38">
        <f>'F4.2'!Y25</f>
        <v>0</v>
      </c>
      <c r="J1933" s="38">
        <f>'F4.2'!AX25</f>
        <v>0</v>
      </c>
      <c r="K1933" s="104"/>
      <c r="L1933" s="104"/>
      <c r="M1933" s="104">
        <f t="shared" si="1178"/>
        <v>0</v>
      </c>
      <c r="N1933" s="197">
        <f t="shared" si="1179"/>
        <v>0</v>
      </c>
    </row>
    <row r="1934" spans="1:14" ht="31.5" outlineLevel="1" x14ac:dyDescent="0.25">
      <c r="A1934" s="122" t="str">
        <f t="shared" si="1180"/>
        <v>C9</v>
      </c>
      <c r="B1934" s="135" t="str">
        <f t="shared" si="1180"/>
        <v>Provision of wet ash evacuation system for first two
rows of ESP for Unit-8,9 &amp; 19</v>
      </c>
      <c r="C1934" s="188">
        <f t="shared" si="1180"/>
        <v>0</v>
      </c>
      <c r="D1934" s="189" t="str">
        <f t="shared" si="1180"/>
        <v>-</v>
      </c>
      <c r="E1934" s="38">
        <f t="shared" si="1180"/>
        <v>26.59</v>
      </c>
      <c r="F1934" s="104">
        <f t="shared" si="1175"/>
        <v>21.689999999999998</v>
      </c>
      <c r="G1934" s="104">
        <f t="shared" si="1176"/>
        <v>26.318098199999998</v>
      </c>
      <c r="H1934" s="104">
        <f t="shared" si="1177"/>
        <v>-4.6280982000000002</v>
      </c>
      <c r="I1934" s="38">
        <f>'F4.2'!Y26</f>
        <v>0</v>
      </c>
      <c r="J1934" s="38">
        <f>'F4.2'!AX26</f>
        <v>0</v>
      </c>
      <c r="K1934" s="104"/>
      <c r="L1934" s="104"/>
      <c r="M1934" s="104">
        <f t="shared" si="1178"/>
        <v>0</v>
      </c>
      <c r="N1934" s="197">
        <f t="shared" si="1179"/>
        <v>-4.6280982000000002</v>
      </c>
    </row>
    <row r="1935" spans="1:14" ht="31.5" outlineLevel="1" x14ac:dyDescent="0.25">
      <c r="A1935" s="122" t="str">
        <f t="shared" si="1180"/>
        <v>C10</v>
      </c>
      <c r="B1935" s="135" t="str">
        <f t="shared" si="1180"/>
        <v>Procurement of portable mercury analyser for flue gas monitoring</v>
      </c>
      <c r="C1935" s="188">
        <f t="shared" si="1180"/>
        <v>0</v>
      </c>
      <c r="D1935" s="189" t="str">
        <f t="shared" si="1180"/>
        <v>-</v>
      </c>
      <c r="E1935" s="38">
        <f t="shared" si="1180"/>
        <v>6.2</v>
      </c>
      <c r="F1935" s="104">
        <f t="shared" si="1175"/>
        <v>0</v>
      </c>
      <c r="G1935" s="104">
        <f t="shared" si="1176"/>
        <v>0</v>
      </c>
      <c r="H1935" s="104">
        <f t="shared" si="1177"/>
        <v>0</v>
      </c>
      <c r="I1935" s="38">
        <f>'F4.2'!Y27</f>
        <v>0</v>
      </c>
      <c r="J1935" s="38">
        <f>'F4.2'!AX27</f>
        <v>0</v>
      </c>
      <c r="K1935" s="104"/>
      <c r="L1935" s="104"/>
      <c r="M1935" s="104">
        <f t="shared" si="1178"/>
        <v>0</v>
      </c>
      <c r="N1935" s="197">
        <f t="shared" si="1179"/>
        <v>0</v>
      </c>
    </row>
    <row r="1936" spans="1:14" ht="15.75" outlineLevel="1" x14ac:dyDescent="0.25">
      <c r="A1936" s="122" t="str">
        <f t="shared" ref="A1936:E1945" si="1181">A1459</f>
        <v>C11</v>
      </c>
      <c r="B1936" s="141" t="str">
        <f t="shared" si="1181"/>
        <v>Administrative Expenses and overhead</v>
      </c>
      <c r="C1936" s="188">
        <f t="shared" si="1181"/>
        <v>0</v>
      </c>
      <c r="D1936" s="189" t="str">
        <f t="shared" si="1181"/>
        <v>-</v>
      </c>
      <c r="E1936" s="38">
        <f t="shared" si="1181"/>
        <v>5</v>
      </c>
      <c r="F1936" s="104">
        <f t="shared" si="1175"/>
        <v>21.0000754</v>
      </c>
      <c r="G1936" s="104">
        <f t="shared" si="1176"/>
        <v>0</v>
      </c>
      <c r="H1936" s="104">
        <f t="shared" si="1177"/>
        <v>21.0000754</v>
      </c>
      <c r="I1936" s="38">
        <f>'F4.2'!Y28</f>
        <v>0</v>
      </c>
      <c r="J1936" s="38">
        <f>'F4.2'!AX28</f>
        <v>0</v>
      </c>
      <c r="K1936" s="104"/>
      <c r="L1936" s="104"/>
      <c r="M1936" s="104">
        <f t="shared" si="1178"/>
        <v>0</v>
      </c>
      <c r="N1936" s="197">
        <f t="shared" si="1179"/>
        <v>21.0000754</v>
      </c>
    </row>
    <row r="1937" spans="1:14" ht="15.75" outlineLevel="1" x14ac:dyDescent="0.25">
      <c r="A1937" s="122" t="str">
        <f t="shared" si="1181"/>
        <v>C12</v>
      </c>
      <c r="B1937" s="141" t="str">
        <f t="shared" si="1181"/>
        <v>Compressor of Hydrogen plant</v>
      </c>
      <c r="C1937" s="188">
        <f t="shared" si="1181"/>
        <v>0</v>
      </c>
      <c r="D1937" s="189" t="str">
        <f t="shared" si="1181"/>
        <v>-</v>
      </c>
      <c r="E1937" s="38">
        <f t="shared" si="1181"/>
        <v>1.5</v>
      </c>
      <c r="F1937" s="104">
        <f t="shared" si="1175"/>
        <v>1.5</v>
      </c>
      <c r="G1937" s="104">
        <f t="shared" si="1176"/>
        <v>0</v>
      </c>
      <c r="H1937" s="104">
        <f t="shared" si="1177"/>
        <v>1.5</v>
      </c>
      <c r="I1937" s="38">
        <f>'F4.2'!Y29</f>
        <v>0</v>
      </c>
      <c r="J1937" s="38">
        <f>'F4.2'!AX29</f>
        <v>0</v>
      </c>
      <c r="K1937" s="104"/>
      <c r="L1937" s="104"/>
      <c r="M1937" s="104">
        <f t="shared" si="1178"/>
        <v>0</v>
      </c>
      <c r="N1937" s="197">
        <f t="shared" si="1179"/>
        <v>1.5</v>
      </c>
    </row>
    <row r="1938" spans="1:14" ht="15.75" outlineLevel="1" x14ac:dyDescent="0.25">
      <c r="A1938" s="122" t="str">
        <f t="shared" si="1181"/>
        <v>C13</v>
      </c>
      <c r="B1938" s="141" t="str">
        <f t="shared" si="1181"/>
        <v>Rail Cum road stone grabbler</v>
      </c>
      <c r="C1938" s="188">
        <f t="shared" si="1181"/>
        <v>0</v>
      </c>
      <c r="D1938" s="189" t="str">
        <f t="shared" si="1181"/>
        <v>-</v>
      </c>
      <c r="E1938" s="38">
        <f t="shared" si="1181"/>
        <v>0.85</v>
      </c>
      <c r="F1938" s="104">
        <f t="shared" si="1175"/>
        <v>0.85</v>
      </c>
      <c r="G1938" s="104">
        <f t="shared" si="1176"/>
        <v>0</v>
      </c>
      <c r="H1938" s="104">
        <f t="shared" si="1177"/>
        <v>0.85</v>
      </c>
      <c r="I1938" s="38">
        <f>'F4.2'!Y30</f>
        <v>0</v>
      </c>
      <c r="J1938" s="38">
        <f>'F4.2'!AX30</f>
        <v>0</v>
      </c>
      <c r="K1938" s="104"/>
      <c r="L1938" s="104"/>
      <c r="M1938" s="104">
        <f t="shared" si="1178"/>
        <v>0</v>
      </c>
      <c r="N1938" s="197">
        <f t="shared" si="1179"/>
        <v>0.85</v>
      </c>
    </row>
    <row r="1939" spans="1:14" ht="18.75" outlineLevel="1" x14ac:dyDescent="0.25">
      <c r="A1939" s="164" t="str">
        <f t="shared" si="1181"/>
        <v>D</v>
      </c>
      <c r="B1939" s="165" t="str">
        <f t="shared" si="1181"/>
        <v>Other Works (Civil)</v>
      </c>
      <c r="C1939" s="188">
        <f t="shared" si="1181"/>
        <v>0</v>
      </c>
      <c r="D1939" s="189" t="str">
        <f t="shared" si="1181"/>
        <v>-</v>
      </c>
      <c r="E1939" s="38">
        <f t="shared" si="1181"/>
        <v>103.19</v>
      </c>
      <c r="F1939" s="104">
        <f t="shared" si="1175"/>
        <v>0</v>
      </c>
      <c r="G1939" s="104">
        <f t="shared" si="1176"/>
        <v>0</v>
      </c>
      <c r="H1939" s="104">
        <f t="shared" si="1177"/>
        <v>0</v>
      </c>
      <c r="I1939" s="38">
        <f>'F4.2'!Y31</f>
        <v>0</v>
      </c>
      <c r="J1939" s="38">
        <f>'F4.2'!AX31</f>
        <v>0</v>
      </c>
      <c r="K1939" s="104"/>
      <c r="L1939" s="104"/>
      <c r="M1939" s="104">
        <f t="shared" si="1178"/>
        <v>0</v>
      </c>
      <c r="N1939" s="197">
        <f t="shared" si="1179"/>
        <v>0</v>
      </c>
    </row>
    <row r="1940" spans="1:14" ht="15.75" outlineLevel="1" x14ac:dyDescent="0.25">
      <c r="A1940" s="98" t="str">
        <f t="shared" si="1181"/>
        <v>D1</v>
      </c>
      <c r="B1940" s="141" t="str">
        <f t="shared" si="1181"/>
        <v>Road, Bridges railway system</v>
      </c>
      <c r="C1940" s="188">
        <f t="shared" si="1181"/>
        <v>0</v>
      </c>
      <c r="D1940" s="189" t="str">
        <f t="shared" si="1181"/>
        <v>-</v>
      </c>
      <c r="E1940" s="38">
        <f t="shared" si="1181"/>
        <v>20.100000000000001</v>
      </c>
      <c r="F1940" s="104">
        <f t="shared" si="1175"/>
        <v>0.10805670000000001</v>
      </c>
      <c r="G1940" s="104">
        <f t="shared" si="1176"/>
        <v>0</v>
      </c>
      <c r="H1940" s="104">
        <f t="shared" si="1177"/>
        <v>0.10805670000000001</v>
      </c>
      <c r="I1940" s="38">
        <f>'F4.2'!Y32</f>
        <v>0</v>
      </c>
      <c r="J1940" s="38">
        <f>'F4.2'!AX32</f>
        <v>0</v>
      </c>
      <c r="K1940" s="104"/>
      <c r="L1940" s="104"/>
      <c r="M1940" s="104">
        <f t="shared" si="1178"/>
        <v>0</v>
      </c>
      <c r="N1940" s="197">
        <f t="shared" si="1179"/>
        <v>0.10805670000000001</v>
      </c>
    </row>
    <row r="1941" spans="1:14" ht="15.75" outlineLevel="1" x14ac:dyDescent="0.25">
      <c r="A1941" s="98">
        <f t="shared" si="1181"/>
        <v>0</v>
      </c>
      <c r="B1941" s="141" t="str">
        <f t="shared" si="1181"/>
        <v>S&amp;T System with Panel Interlocking System</v>
      </c>
      <c r="C1941" s="188">
        <f t="shared" si="1181"/>
        <v>0</v>
      </c>
      <c r="D1941" s="189" t="str">
        <f t="shared" si="1181"/>
        <v>-</v>
      </c>
      <c r="E1941" s="38">
        <f t="shared" si="1181"/>
        <v>0</v>
      </c>
      <c r="F1941" s="104">
        <f t="shared" si="1175"/>
        <v>10.458465775000001</v>
      </c>
      <c r="G1941" s="104">
        <f t="shared" si="1176"/>
        <v>10.459626418999999</v>
      </c>
      <c r="H1941" s="104">
        <f t="shared" si="1177"/>
        <v>-1.1606439999987117E-3</v>
      </c>
      <c r="I1941" s="38">
        <f>'F4.2'!Y33</f>
        <v>0</v>
      </c>
      <c r="J1941" s="38">
        <f>'F4.2'!AX33</f>
        <v>0</v>
      </c>
      <c r="K1941" s="104"/>
      <c r="L1941" s="104"/>
      <c r="M1941" s="104">
        <f t="shared" si="1178"/>
        <v>0</v>
      </c>
      <c r="N1941" s="197">
        <f t="shared" si="1179"/>
        <v>-1.1606439999987117E-3</v>
      </c>
    </row>
    <row r="1942" spans="1:14" ht="15.75" outlineLevel="1" x14ac:dyDescent="0.25">
      <c r="A1942" s="122" t="str">
        <f t="shared" si="1181"/>
        <v>D2</v>
      </c>
      <c r="B1942" s="141" t="str">
        <f t="shared" si="1181"/>
        <v>Staff quarters</v>
      </c>
      <c r="C1942" s="188">
        <f t="shared" si="1181"/>
        <v>0</v>
      </c>
      <c r="D1942" s="189" t="str">
        <f t="shared" si="1181"/>
        <v>-</v>
      </c>
      <c r="E1942" s="38">
        <f t="shared" si="1181"/>
        <v>5.25</v>
      </c>
      <c r="F1942" s="104">
        <f t="shared" si="1175"/>
        <v>0</v>
      </c>
      <c r="G1942" s="104">
        <f t="shared" si="1176"/>
        <v>0</v>
      </c>
      <c r="H1942" s="104">
        <f t="shared" si="1177"/>
        <v>0</v>
      </c>
      <c r="I1942" s="38">
        <f>'F4.2'!Y34</f>
        <v>0</v>
      </c>
      <c r="J1942" s="38">
        <f>'F4.2'!AX34</f>
        <v>0</v>
      </c>
      <c r="K1942" s="104"/>
      <c r="L1942" s="104"/>
      <c r="M1942" s="104">
        <f t="shared" si="1178"/>
        <v>0</v>
      </c>
      <c r="N1942" s="197">
        <f t="shared" si="1179"/>
        <v>0</v>
      </c>
    </row>
    <row r="1943" spans="1:14" ht="15.75" outlineLevel="1" x14ac:dyDescent="0.25">
      <c r="A1943" s="98" t="str">
        <f t="shared" si="1181"/>
        <v>D3</v>
      </c>
      <c r="B1943" s="141" t="str">
        <f t="shared" si="1181"/>
        <v>Other Misc &amp; Unforseen Item</v>
      </c>
      <c r="C1943" s="188">
        <f t="shared" si="1181"/>
        <v>0</v>
      </c>
      <c r="D1943" s="189" t="str">
        <f t="shared" si="1181"/>
        <v>-</v>
      </c>
      <c r="E1943" s="38">
        <f t="shared" si="1181"/>
        <v>25.79</v>
      </c>
      <c r="F1943" s="104">
        <f t="shared" si="1175"/>
        <v>9.3000000000000007</v>
      </c>
      <c r="G1943" s="104">
        <f t="shared" si="1176"/>
        <v>7.53</v>
      </c>
      <c r="H1943" s="104">
        <f t="shared" si="1177"/>
        <v>1.7700000000000005</v>
      </c>
      <c r="I1943" s="38">
        <f>'F4.2'!Y35</f>
        <v>0</v>
      </c>
      <c r="J1943" s="38">
        <f>'F4.2'!AX35</f>
        <v>0</v>
      </c>
      <c r="K1943" s="104"/>
      <c r="L1943" s="104"/>
      <c r="M1943" s="104">
        <f t="shared" si="1178"/>
        <v>0</v>
      </c>
      <c r="N1943" s="197">
        <f t="shared" si="1179"/>
        <v>1.7700000000000005</v>
      </c>
    </row>
    <row r="1944" spans="1:14" ht="15.75" outlineLevel="1" x14ac:dyDescent="0.25">
      <c r="A1944" s="122">
        <f t="shared" si="1181"/>
        <v>0</v>
      </c>
      <c r="B1944" s="141" t="str">
        <f t="shared" si="1181"/>
        <v xml:space="preserve">Check Post, Inspection Office &amp; Facility Complex </v>
      </c>
      <c r="C1944" s="188">
        <f t="shared" si="1181"/>
        <v>0</v>
      </c>
      <c r="D1944" s="189" t="str">
        <f t="shared" si="1181"/>
        <v>-</v>
      </c>
      <c r="E1944" s="38">
        <f t="shared" si="1181"/>
        <v>0</v>
      </c>
      <c r="F1944" s="104">
        <f t="shared" si="1175"/>
        <v>3.6844303479999998</v>
      </c>
      <c r="G1944" s="104">
        <f t="shared" si="1176"/>
        <v>3.6815614030000003</v>
      </c>
      <c r="H1944" s="104">
        <f t="shared" si="1177"/>
        <v>2.8689449999994565E-3</v>
      </c>
      <c r="I1944" s="38">
        <f>'F4.2'!Y36</f>
        <v>0</v>
      </c>
      <c r="J1944" s="38">
        <f>'F4.2'!AX36</f>
        <v>0</v>
      </c>
      <c r="K1944" s="104"/>
      <c r="L1944" s="104"/>
      <c r="M1944" s="104">
        <f t="shared" si="1178"/>
        <v>0</v>
      </c>
      <c r="N1944" s="197">
        <f t="shared" si="1179"/>
        <v>2.8689449999994565E-3</v>
      </c>
    </row>
    <row r="1945" spans="1:14" ht="15.75" outlineLevel="1" x14ac:dyDescent="0.25">
      <c r="A1945" s="98">
        <f t="shared" si="1181"/>
        <v>0</v>
      </c>
      <c r="B1945" s="141" t="str">
        <f t="shared" si="1181"/>
        <v>CPRI Building</v>
      </c>
      <c r="C1945" s="188">
        <f t="shared" si="1181"/>
        <v>0</v>
      </c>
      <c r="D1945" s="189" t="str">
        <f t="shared" si="1181"/>
        <v>-</v>
      </c>
      <c r="E1945" s="38">
        <f t="shared" si="1181"/>
        <v>0</v>
      </c>
      <c r="F1945" s="104">
        <f t="shared" si="1175"/>
        <v>6.2046176410000005</v>
      </c>
      <c r="G1945" s="104">
        <f t="shared" si="1176"/>
        <v>6.2046176410000005</v>
      </c>
      <c r="H1945" s="104">
        <f t="shared" si="1177"/>
        <v>0</v>
      </c>
      <c r="I1945" s="38">
        <f>'F4.2'!Y37</f>
        <v>0</v>
      </c>
      <c r="J1945" s="38">
        <f>'F4.2'!AX37</f>
        <v>0</v>
      </c>
      <c r="K1945" s="104"/>
      <c r="L1945" s="104"/>
      <c r="M1945" s="104">
        <f t="shared" si="1178"/>
        <v>0</v>
      </c>
      <c r="N1945" s="197">
        <f t="shared" si="1179"/>
        <v>0</v>
      </c>
    </row>
    <row r="1946" spans="1:14" ht="15.75" outlineLevel="1" x14ac:dyDescent="0.25">
      <c r="A1946" s="98">
        <f t="shared" ref="A1946:E1955" si="1182">A1469</f>
        <v>0</v>
      </c>
      <c r="B1946" s="141" t="str">
        <f t="shared" si="1182"/>
        <v>Foam cum DCP fire tender- 1</v>
      </c>
      <c r="C1946" s="188">
        <f t="shared" si="1182"/>
        <v>0</v>
      </c>
      <c r="D1946" s="189" t="str">
        <f t="shared" si="1182"/>
        <v>-</v>
      </c>
      <c r="E1946" s="38">
        <f t="shared" si="1182"/>
        <v>0</v>
      </c>
      <c r="F1946" s="104">
        <f t="shared" si="1175"/>
        <v>0</v>
      </c>
      <c r="G1946" s="104">
        <f t="shared" si="1176"/>
        <v>0.76925619999999995</v>
      </c>
      <c r="H1946" s="104">
        <f t="shared" si="1177"/>
        <v>-0.76925619999999995</v>
      </c>
      <c r="I1946" s="38">
        <f>'F4.2'!Y38</f>
        <v>0</v>
      </c>
      <c r="J1946" s="38">
        <f>'F4.2'!AX38</f>
        <v>0</v>
      </c>
      <c r="K1946" s="104"/>
      <c r="L1946" s="104"/>
      <c r="M1946" s="104">
        <f t="shared" si="1178"/>
        <v>0</v>
      </c>
      <c r="N1946" s="197">
        <f t="shared" si="1179"/>
        <v>-0.76925619999999995</v>
      </c>
    </row>
    <row r="1947" spans="1:14" ht="15.75" outlineLevel="1" x14ac:dyDescent="0.25">
      <c r="A1947" s="98">
        <f t="shared" si="1182"/>
        <v>0</v>
      </c>
      <c r="B1947" s="141" t="str">
        <f t="shared" si="1182"/>
        <v>Fire water Bowser-cum-fire Tender- 1No.</v>
      </c>
      <c r="C1947" s="188">
        <f t="shared" si="1182"/>
        <v>0</v>
      </c>
      <c r="D1947" s="189" t="str">
        <f t="shared" si="1182"/>
        <v>-</v>
      </c>
      <c r="E1947" s="38">
        <f t="shared" si="1182"/>
        <v>0</v>
      </c>
      <c r="F1947" s="104">
        <f t="shared" si="1175"/>
        <v>0.73536990000000002</v>
      </c>
      <c r="G1947" s="104">
        <f t="shared" si="1176"/>
        <v>0.73536990000000002</v>
      </c>
      <c r="H1947" s="104">
        <f t="shared" si="1177"/>
        <v>0</v>
      </c>
      <c r="I1947" s="38">
        <f>'F4.2'!Y39</f>
        <v>0</v>
      </c>
      <c r="J1947" s="38">
        <f>'F4.2'!AX39</f>
        <v>0</v>
      </c>
      <c r="K1947" s="104"/>
      <c r="L1947" s="104"/>
      <c r="M1947" s="104">
        <f t="shared" si="1178"/>
        <v>0</v>
      </c>
      <c r="N1947" s="197">
        <f t="shared" si="1179"/>
        <v>0</v>
      </c>
    </row>
    <row r="1948" spans="1:14" ht="15.75" outlineLevel="1" x14ac:dyDescent="0.25">
      <c r="A1948" s="122" t="str">
        <f t="shared" si="1182"/>
        <v>D4</v>
      </c>
      <c r="B1948" s="141" t="str">
        <f t="shared" si="1182"/>
        <v>Const. facility</v>
      </c>
      <c r="C1948" s="188">
        <f t="shared" si="1182"/>
        <v>0</v>
      </c>
      <c r="D1948" s="189" t="str">
        <f t="shared" si="1182"/>
        <v>-</v>
      </c>
      <c r="E1948" s="38">
        <f t="shared" si="1182"/>
        <v>3.28</v>
      </c>
      <c r="F1948" s="104">
        <f t="shared" ref="F1948:F1979" si="1183">F1471+I1471</f>
        <v>0</v>
      </c>
      <c r="G1948" s="104">
        <f t="shared" si="1176"/>
        <v>0</v>
      </c>
      <c r="H1948" s="104">
        <f t="shared" si="1177"/>
        <v>0</v>
      </c>
      <c r="I1948" s="38">
        <f>'F4.2'!Y40</f>
        <v>0</v>
      </c>
      <c r="J1948" s="38">
        <f>'F4.2'!AX40</f>
        <v>0</v>
      </c>
      <c r="K1948" s="104"/>
      <c r="L1948" s="104"/>
      <c r="M1948" s="104">
        <f t="shared" si="1178"/>
        <v>0</v>
      </c>
      <c r="N1948" s="197">
        <f t="shared" si="1179"/>
        <v>0</v>
      </c>
    </row>
    <row r="1949" spans="1:14" ht="15.75" outlineLevel="1" x14ac:dyDescent="0.25">
      <c r="A1949" s="98" t="str">
        <f t="shared" si="1182"/>
        <v>D5</v>
      </c>
      <c r="B1949" s="141" t="str">
        <f t="shared" si="1182"/>
        <v>Contigency Other Civil Work</v>
      </c>
      <c r="C1949" s="188">
        <f t="shared" si="1182"/>
        <v>0</v>
      </c>
      <c r="D1949" s="189" t="str">
        <f t="shared" si="1182"/>
        <v>-</v>
      </c>
      <c r="E1949" s="38">
        <f t="shared" si="1182"/>
        <v>5.27</v>
      </c>
      <c r="F1949" s="104">
        <f t="shared" si="1183"/>
        <v>0</v>
      </c>
      <c r="G1949" s="104">
        <f t="shared" ref="G1949:G1980" si="1184">G1472+M1472</f>
        <v>0</v>
      </c>
      <c r="H1949" s="104">
        <f t="shared" si="1177"/>
        <v>0</v>
      </c>
      <c r="I1949" s="38">
        <f>'F4.2'!Y41</f>
        <v>0</v>
      </c>
      <c r="J1949" s="38">
        <f>'F4.2'!AX41</f>
        <v>0</v>
      </c>
      <c r="K1949" s="104"/>
      <c r="L1949" s="104"/>
      <c r="M1949" s="104">
        <f t="shared" si="1178"/>
        <v>0</v>
      </c>
      <c r="N1949" s="197">
        <f t="shared" si="1179"/>
        <v>0</v>
      </c>
    </row>
    <row r="1950" spans="1:14" ht="31.5" outlineLevel="1" x14ac:dyDescent="0.25">
      <c r="A1950" s="98" t="str">
        <f t="shared" si="1182"/>
        <v>D6</v>
      </c>
      <c r="B1950" s="135" t="str">
        <f t="shared" si="1182"/>
        <v>Adminstrative Exp. &amp; Overhead (Salary &amp; Overhead,
Civil &amp; E&amp;M)</v>
      </c>
      <c r="C1950" s="188">
        <f t="shared" si="1182"/>
        <v>0</v>
      </c>
      <c r="D1950" s="189" t="str">
        <f t="shared" si="1182"/>
        <v>-</v>
      </c>
      <c r="E1950" s="38">
        <f t="shared" si="1182"/>
        <v>21.47</v>
      </c>
      <c r="F1950" s="104">
        <f t="shared" si="1183"/>
        <v>31.64</v>
      </c>
      <c r="G1950" s="104">
        <f t="shared" si="1184"/>
        <v>0</v>
      </c>
      <c r="H1950" s="104">
        <f t="shared" si="1177"/>
        <v>31.64</v>
      </c>
      <c r="I1950" s="38">
        <f>'F4.2'!Y42</f>
        <v>0</v>
      </c>
      <c r="J1950" s="38">
        <f>'F4.2'!AX42</f>
        <v>0</v>
      </c>
      <c r="K1950" s="104"/>
      <c r="L1950" s="104"/>
      <c r="M1950" s="104">
        <f t="shared" si="1178"/>
        <v>0</v>
      </c>
      <c r="N1950" s="197">
        <f t="shared" si="1179"/>
        <v>31.64</v>
      </c>
    </row>
    <row r="1951" spans="1:14" ht="15.75" outlineLevel="1" x14ac:dyDescent="0.25">
      <c r="A1951" s="122" t="str">
        <f t="shared" si="1182"/>
        <v>D7</v>
      </c>
      <c r="B1951" s="141" t="str">
        <f t="shared" si="1182"/>
        <v>Future unforseen works(Jalyukta Shiwar)</v>
      </c>
      <c r="C1951" s="188">
        <f t="shared" si="1182"/>
        <v>0</v>
      </c>
      <c r="D1951" s="189" t="str">
        <f t="shared" si="1182"/>
        <v>-</v>
      </c>
      <c r="E1951" s="38">
        <f t="shared" si="1182"/>
        <v>0.27</v>
      </c>
      <c r="F1951" s="104">
        <f t="shared" si="1183"/>
        <v>0</v>
      </c>
      <c r="G1951" s="104">
        <f t="shared" si="1184"/>
        <v>0</v>
      </c>
      <c r="H1951" s="104">
        <f t="shared" si="1177"/>
        <v>0</v>
      </c>
      <c r="I1951" s="38">
        <f>'F4.2'!Y43</f>
        <v>0</v>
      </c>
      <c r="J1951" s="38">
        <f>'F4.2'!AX43</f>
        <v>0</v>
      </c>
      <c r="K1951" s="104"/>
      <c r="L1951" s="104"/>
      <c r="M1951" s="104">
        <f t="shared" si="1178"/>
        <v>0</v>
      </c>
      <c r="N1951" s="197">
        <f t="shared" si="1179"/>
        <v>0</v>
      </c>
    </row>
    <row r="1952" spans="1:14" ht="15.75" outlineLevel="1" x14ac:dyDescent="0.25">
      <c r="A1952" s="147" t="str">
        <f t="shared" si="1182"/>
        <v>D8</v>
      </c>
      <c r="B1952" s="142" t="str">
        <f t="shared" si="1182"/>
        <v>Landscaping work</v>
      </c>
      <c r="C1952" s="188">
        <f t="shared" si="1182"/>
        <v>0</v>
      </c>
      <c r="D1952" s="189" t="str">
        <f t="shared" si="1182"/>
        <v>-</v>
      </c>
      <c r="E1952" s="38">
        <f t="shared" si="1182"/>
        <v>21.76</v>
      </c>
      <c r="F1952" s="104">
        <f t="shared" si="1183"/>
        <v>20.53</v>
      </c>
      <c r="G1952" s="104">
        <f t="shared" si="1184"/>
        <v>0</v>
      </c>
      <c r="H1952" s="104">
        <f t="shared" si="1177"/>
        <v>20.53</v>
      </c>
      <c r="I1952" s="38">
        <f>'F4.2'!Y44</f>
        <v>0</v>
      </c>
      <c r="J1952" s="38">
        <f>'F4.2'!AX44</f>
        <v>0</v>
      </c>
      <c r="K1952" s="104"/>
      <c r="L1952" s="104"/>
      <c r="M1952" s="104">
        <f t="shared" si="1178"/>
        <v>0</v>
      </c>
      <c r="N1952" s="197">
        <f t="shared" si="1179"/>
        <v>20.53</v>
      </c>
    </row>
    <row r="1953" spans="1:14" ht="18.75" outlineLevel="1" x14ac:dyDescent="0.25">
      <c r="A1953" s="164" t="str">
        <f t="shared" si="1182"/>
        <v>E</v>
      </c>
      <c r="B1953" s="165" t="str">
        <f t="shared" si="1182"/>
        <v>Initial Spares</v>
      </c>
      <c r="C1953" s="188">
        <f t="shared" si="1182"/>
        <v>0</v>
      </c>
      <c r="D1953" s="189" t="str">
        <f t="shared" si="1182"/>
        <v>-</v>
      </c>
      <c r="E1953" s="38">
        <f t="shared" si="1182"/>
        <v>0</v>
      </c>
      <c r="F1953" s="104">
        <f t="shared" si="1183"/>
        <v>0</v>
      </c>
      <c r="G1953" s="104">
        <f t="shared" si="1184"/>
        <v>0</v>
      </c>
      <c r="H1953" s="104">
        <f t="shared" si="1177"/>
        <v>0</v>
      </c>
      <c r="I1953" s="38">
        <f>'F4.2'!Y45</f>
        <v>0</v>
      </c>
      <c r="J1953" s="38">
        <f>'F4.2'!AX45</f>
        <v>0</v>
      </c>
      <c r="K1953" s="104"/>
      <c r="L1953" s="104"/>
      <c r="M1953" s="104">
        <f t="shared" si="1178"/>
        <v>0</v>
      </c>
      <c r="N1953" s="197">
        <f t="shared" si="1179"/>
        <v>0</v>
      </c>
    </row>
    <row r="1954" spans="1:14" ht="18.75" outlineLevel="1" x14ac:dyDescent="0.25">
      <c r="A1954" s="157" t="str">
        <f t="shared" si="1182"/>
        <v>E1</v>
      </c>
      <c r="B1954" s="158" t="str">
        <f t="shared" si="1182"/>
        <v>Boiler &amp; its auxilliaries</v>
      </c>
      <c r="C1954" s="188">
        <f t="shared" si="1182"/>
        <v>0</v>
      </c>
      <c r="D1954" s="189" t="str">
        <f t="shared" si="1182"/>
        <v>-</v>
      </c>
      <c r="E1954" s="38">
        <f t="shared" si="1182"/>
        <v>14</v>
      </c>
      <c r="F1954" s="104">
        <f t="shared" si="1183"/>
        <v>0</v>
      </c>
      <c r="G1954" s="104">
        <f t="shared" si="1184"/>
        <v>0</v>
      </c>
      <c r="H1954" s="104">
        <f t="shared" si="1177"/>
        <v>0</v>
      </c>
      <c r="I1954" s="38">
        <f>'F4.2'!Y46</f>
        <v>0</v>
      </c>
      <c r="J1954" s="38">
        <f>'F4.2'!AX46</f>
        <v>0</v>
      </c>
      <c r="K1954" s="104"/>
      <c r="L1954" s="104"/>
      <c r="M1954" s="104">
        <f t="shared" si="1178"/>
        <v>0</v>
      </c>
      <c r="N1954" s="197">
        <f t="shared" si="1179"/>
        <v>0</v>
      </c>
    </row>
    <row r="1955" spans="1:14" ht="31.5" outlineLevel="1" x14ac:dyDescent="0.25">
      <c r="A1955" s="122" t="str">
        <f t="shared" si="1182"/>
        <v>i</v>
      </c>
      <c r="B1955" s="141" t="str">
        <f t="shared" si="1182"/>
        <v>Procurement of Table liners and Roller liners Of MVM 32R Coal Mills of 3 X 660MW Units at KTPS, Koradi</v>
      </c>
      <c r="C1955" s="188">
        <f t="shared" si="1182"/>
        <v>0</v>
      </c>
      <c r="D1955" s="189" t="str">
        <f t="shared" si="1182"/>
        <v>-</v>
      </c>
      <c r="E1955" s="38">
        <f t="shared" si="1182"/>
        <v>0</v>
      </c>
      <c r="F1955" s="104">
        <f t="shared" si="1183"/>
        <v>10.06860444</v>
      </c>
      <c r="G1955" s="104">
        <f t="shared" si="1184"/>
        <v>10.068604440000001</v>
      </c>
      <c r="H1955" s="104">
        <f t="shared" si="1177"/>
        <v>0</v>
      </c>
      <c r="I1955" s="38">
        <f>'F4.2'!Y47</f>
        <v>0</v>
      </c>
      <c r="J1955" s="38">
        <f>'F4.2'!AX47</f>
        <v>0</v>
      </c>
      <c r="K1955" s="104"/>
      <c r="L1955" s="104"/>
      <c r="M1955" s="104">
        <f t="shared" si="1178"/>
        <v>0</v>
      </c>
      <c r="N1955" s="197">
        <f t="shared" si="1179"/>
        <v>0</v>
      </c>
    </row>
    <row r="1956" spans="1:14" ht="31.5" outlineLevel="1" x14ac:dyDescent="0.25">
      <c r="A1956" s="122" t="str">
        <f t="shared" ref="A1956:E1965" si="1185">A1479</f>
        <v>ii</v>
      </c>
      <c r="B1956" s="141" t="str">
        <f t="shared" si="1185"/>
        <v>Procurement of couplings for Coal mill MVM 32 R of 3 X 660 MW Units at KTPS, Koradi</v>
      </c>
      <c r="C1956" s="188">
        <f t="shared" si="1185"/>
        <v>0</v>
      </c>
      <c r="D1956" s="189" t="str">
        <f t="shared" si="1185"/>
        <v>-</v>
      </c>
      <c r="E1956" s="38">
        <f t="shared" si="1185"/>
        <v>0</v>
      </c>
      <c r="F1956" s="104">
        <f t="shared" si="1183"/>
        <v>0</v>
      </c>
      <c r="G1956" s="104">
        <f t="shared" si="1184"/>
        <v>1.594447272</v>
      </c>
      <c r="H1956" s="104">
        <f t="shared" si="1177"/>
        <v>-1.594447272</v>
      </c>
      <c r="I1956" s="38">
        <f>'F4.2'!Y48</f>
        <v>0</v>
      </c>
      <c r="J1956" s="38">
        <f>'F4.2'!AX48</f>
        <v>0</v>
      </c>
      <c r="K1956" s="104"/>
      <c r="L1956" s="104"/>
      <c r="M1956" s="104">
        <f t="shared" si="1178"/>
        <v>0</v>
      </c>
      <c r="N1956" s="197">
        <f t="shared" si="1179"/>
        <v>-1.594447272</v>
      </c>
    </row>
    <row r="1957" spans="1:14" ht="31.5" outlineLevel="1" x14ac:dyDescent="0.25">
      <c r="A1957" s="122" t="str">
        <f t="shared" si="1185"/>
        <v>iii</v>
      </c>
      <c r="B1957" s="141" t="str">
        <f t="shared" si="1185"/>
        <v>Procurement of Set of internal spares for Coal Mill Gear Box (KMP-450) for 3 X 660MW Units at KTPS, Koradi</v>
      </c>
      <c r="C1957" s="188">
        <f t="shared" si="1185"/>
        <v>0</v>
      </c>
      <c r="D1957" s="189" t="str">
        <f t="shared" si="1185"/>
        <v>-</v>
      </c>
      <c r="E1957" s="38">
        <f t="shared" si="1185"/>
        <v>0</v>
      </c>
      <c r="F1957" s="104">
        <f t="shared" si="1183"/>
        <v>0</v>
      </c>
      <c r="G1957" s="104">
        <f t="shared" si="1184"/>
        <v>2.2252635550000002</v>
      </c>
      <c r="H1957" s="104">
        <f t="shared" si="1177"/>
        <v>-2.2252635550000002</v>
      </c>
      <c r="I1957" s="38">
        <f>'F4.2'!Y49</f>
        <v>0</v>
      </c>
      <c r="J1957" s="38">
        <f>'F4.2'!AX49</f>
        <v>0</v>
      </c>
      <c r="K1957" s="104"/>
      <c r="L1957" s="104"/>
      <c r="M1957" s="104">
        <f t="shared" si="1178"/>
        <v>0</v>
      </c>
      <c r="N1957" s="197">
        <f t="shared" si="1179"/>
        <v>-2.2252635550000002</v>
      </c>
    </row>
    <row r="1958" spans="1:14" ht="18.75" outlineLevel="1" x14ac:dyDescent="0.25">
      <c r="A1958" s="157" t="str">
        <f t="shared" si="1185"/>
        <v>E2</v>
      </c>
      <c r="B1958" s="158" t="str">
        <f t="shared" si="1185"/>
        <v>Turbine &amp; its auxilliaries</v>
      </c>
      <c r="C1958" s="188">
        <f t="shared" si="1185"/>
        <v>0</v>
      </c>
      <c r="D1958" s="189" t="str">
        <f t="shared" si="1185"/>
        <v>-</v>
      </c>
      <c r="E1958" s="38">
        <f t="shared" si="1185"/>
        <v>18.809999999999999</v>
      </c>
      <c r="F1958" s="104">
        <f t="shared" si="1183"/>
        <v>0</v>
      </c>
      <c r="G1958" s="104">
        <f t="shared" si="1184"/>
        <v>0</v>
      </c>
      <c r="H1958" s="104">
        <f t="shared" si="1177"/>
        <v>0</v>
      </c>
      <c r="I1958" s="38">
        <f>'F4.2'!Y50</f>
        <v>0</v>
      </c>
      <c r="J1958" s="38">
        <f>'F4.2'!AX50</f>
        <v>0</v>
      </c>
      <c r="K1958" s="104"/>
      <c r="L1958" s="104"/>
      <c r="M1958" s="104">
        <f t="shared" si="1178"/>
        <v>0</v>
      </c>
      <c r="N1958" s="197">
        <f t="shared" si="1179"/>
        <v>0</v>
      </c>
    </row>
    <row r="1959" spans="1:14" ht="15.75" outlineLevel="1" x14ac:dyDescent="0.25">
      <c r="A1959" s="122" t="str">
        <f t="shared" si="1185"/>
        <v>i</v>
      </c>
      <c r="B1959" s="141" t="str">
        <f t="shared" si="1185"/>
        <v>ULTRAFILTRATION MEMBRANE</v>
      </c>
      <c r="C1959" s="188">
        <f t="shared" si="1185"/>
        <v>0</v>
      </c>
      <c r="D1959" s="189" t="str">
        <f t="shared" si="1185"/>
        <v>-</v>
      </c>
      <c r="E1959" s="38">
        <f t="shared" si="1185"/>
        <v>0</v>
      </c>
      <c r="F1959" s="104">
        <f t="shared" si="1183"/>
        <v>1.6511181859999999</v>
      </c>
      <c r="G1959" s="104">
        <f t="shared" si="1184"/>
        <v>1.6511181859999999</v>
      </c>
      <c r="H1959" s="104">
        <f t="shared" si="1177"/>
        <v>0</v>
      </c>
      <c r="I1959" s="38">
        <f>'F4.2'!Y51</f>
        <v>0</v>
      </c>
      <c r="J1959" s="38">
        <f>'F4.2'!AX51</f>
        <v>0</v>
      </c>
      <c r="K1959" s="104"/>
      <c r="L1959" s="104"/>
      <c r="M1959" s="104">
        <f t="shared" si="1178"/>
        <v>0</v>
      </c>
      <c r="N1959" s="197">
        <f t="shared" si="1179"/>
        <v>0</v>
      </c>
    </row>
    <row r="1960" spans="1:14" ht="31.5" outlineLevel="1" x14ac:dyDescent="0.25">
      <c r="A1960" s="122" t="str">
        <f t="shared" si="1185"/>
        <v>ii</v>
      </c>
      <c r="B1960" s="141" t="str">
        <f t="shared" si="1185"/>
        <v>Supply of Main turbine Vibration Monitoring System spares at 3x660MW, KTPS,Koradi.</v>
      </c>
      <c r="C1960" s="188">
        <f t="shared" si="1185"/>
        <v>0</v>
      </c>
      <c r="D1960" s="189" t="str">
        <f t="shared" si="1185"/>
        <v>-</v>
      </c>
      <c r="E1960" s="38">
        <f t="shared" si="1185"/>
        <v>0</v>
      </c>
      <c r="F1960" s="104">
        <f t="shared" si="1183"/>
        <v>0</v>
      </c>
      <c r="G1960" s="104">
        <f t="shared" si="1184"/>
        <v>1.146916093</v>
      </c>
      <c r="H1960" s="104">
        <f t="shared" si="1177"/>
        <v>-1.146916093</v>
      </c>
      <c r="I1960" s="38">
        <f>'F4.2'!Y52</f>
        <v>0</v>
      </c>
      <c r="J1960" s="38">
        <f>'F4.2'!AX52</f>
        <v>0</v>
      </c>
      <c r="K1960" s="104"/>
      <c r="L1960" s="104"/>
      <c r="M1960" s="104">
        <f t="shared" si="1178"/>
        <v>0</v>
      </c>
      <c r="N1960" s="197">
        <f t="shared" si="1179"/>
        <v>-1.146916093</v>
      </c>
    </row>
    <row r="1961" spans="1:14" ht="31.5" outlineLevel="1" x14ac:dyDescent="0.25">
      <c r="A1961" s="122" t="str">
        <f t="shared" si="1185"/>
        <v>iii</v>
      </c>
      <c r="B1961" s="141" t="str">
        <f t="shared" si="1185"/>
        <v>Procurement of Cartridge for Turbine Driven Boiler Feed Pump (Model No.: FK6E40) at 3X660 MW KTPS Koradi</v>
      </c>
      <c r="C1961" s="188">
        <f t="shared" si="1185"/>
        <v>0</v>
      </c>
      <c r="D1961" s="189" t="str">
        <f t="shared" si="1185"/>
        <v>-</v>
      </c>
      <c r="E1961" s="38">
        <f t="shared" si="1185"/>
        <v>0</v>
      </c>
      <c r="F1961" s="104">
        <f t="shared" si="1183"/>
        <v>14.286448800000001</v>
      </c>
      <c r="G1961" s="104">
        <f t="shared" si="1184"/>
        <v>14.286448800000001</v>
      </c>
      <c r="H1961" s="104">
        <f t="shared" si="1177"/>
        <v>0</v>
      </c>
      <c r="I1961" s="38">
        <f>'F4.2'!Y53</f>
        <v>0</v>
      </c>
      <c r="J1961" s="38">
        <f>'F4.2'!AX53</f>
        <v>0</v>
      </c>
      <c r="K1961" s="104"/>
      <c r="L1961" s="104"/>
      <c r="M1961" s="104">
        <f t="shared" si="1178"/>
        <v>0</v>
      </c>
      <c r="N1961" s="197">
        <f t="shared" si="1179"/>
        <v>0</v>
      </c>
    </row>
    <row r="1962" spans="1:14" ht="47.25" outlineLevel="1" x14ac:dyDescent="0.25">
      <c r="A1962" s="122" t="str">
        <f t="shared" si="1185"/>
        <v>iv</v>
      </c>
      <c r="B1962" s="141" t="str">
        <f t="shared" si="1185"/>
        <v>Procurement of Critical Insurance Spares for L&amp;T-MHI Make Turbine for attending major overhauling work of Turbine at KTPS, 3x660MW Units Koradi.</v>
      </c>
      <c r="C1962" s="188">
        <f t="shared" si="1185"/>
        <v>0</v>
      </c>
      <c r="D1962" s="189" t="str">
        <f t="shared" si="1185"/>
        <v>-</v>
      </c>
      <c r="E1962" s="38">
        <f t="shared" si="1185"/>
        <v>0</v>
      </c>
      <c r="F1962" s="104">
        <f t="shared" si="1183"/>
        <v>11.101303120000001</v>
      </c>
      <c r="G1962" s="104">
        <f t="shared" si="1184"/>
        <v>11.101303120000001</v>
      </c>
      <c r="H1962" s="104">
        <f t="shared" si="1177"/>
        <v>0</v>
      </c>
      <c r="I1962" s="38">
        <f>'F4.2'!Y54</f>
        <v>0</v>
      </c>
      <c r="J1962" s="38">
        <f>'F4.2'!AX54</f>
        <v>0</v>
      </c>
      <c r="K1962" s="104"/>
      <c r="L1962" s="104"/>
      <c r="M1962" s="104">
        <f t="shared" si="1178"/>
        <v>0</v>
      </c>
      <c r="N1962" s="197">
        <f t="shared" si="1179"/>
        <v>0</v>
      </c>
    </row>
    <row r="1963" spans="1:14" ht="18.75" outlineLevel="1" x14ac:dyDescent="0.25">
      <c r="A1963" s="157" t="str">
        <f t="shared" si="1185"/>
        <v>E3</v>
      </c>
      <c r="B1963" s="158" t="str">
        <f t="shared" si="1185"/>
        <v>Generator &amp; its auxilliaries</v>
      </c>
      <c r="C1963" s="188">
        <f t="shared" si="1185"/>
        <v>0</v>
      </c>
      <c r="D1963" s="189" t="str">
        <f t="shared" si="1185"/>
        <v>-</v>
      </c>
      <c r="E1963" s="38">
        <f t="shared" si="1185"/>
        <v>0</v>
      </c>
      <c r="F1963" s="104">
        <f t="shared" si="1183"/>
        <v>0</v>
      </c>
      <c r="G1963" s="104">
        <f t="shared" si="1184"/>
        <v>0</v>
      </c>
      <c r="H1963" s="104">
        <f t="shared" si="1177"/>
        <v>0</v>
      </c>
      <c r="I1963" s="38">
        <f>'F4.2'!Y55</f>
        <v>0</v>
      </c>
      <c r="J1963" s="38">
        <f>'F4.2'!AX55</f>
        <v>0</v>
      </c>
      <c r="K1963" s="104"/>
      <c r="L1963" s="104"/>
      <c r="M1963" s="104">
        <f t="shared" si="1178"/>
        <v>0</v>
      </c>
      <c r="N1963" s="197">
        <f t="shared" si="1179"/>
        <v>0</v>
      </c>
    </row>
    <row r="1964" spans="1:14" ht="18.75" outlineLevel="1" x14ac:dyDescent="0.25">
      <c r="A1964" s="157" t="str">
        <f t="shared" si="1185"/>
        <v>E4</v>
      </c>
      <c r="B1964" s="158" t="str">
        <f t="shared" si="1185"/>
        <v>Electrical auxilliaries</v>
      </c>
      <c r="C1964" s="188">
        <f t="shared" si="1185"/>
        <v>0</v>
      </c>
      <c r="D1964" s="189" t="str">
        <f t="shared" si="1185"/>
        <v>-</v>
      </c>
      <c r="E1964" s="38">
        <f t="shared" si="1185"/>
        <v>1.6</v>
      </c>
      <c r="F1964" s="104">
        <f t="shared" si="1183"/>
        <v>0</v>
      </c>
      <c r="G1964" s="104">
        <f t="shared" si="1184"/>
        <v>0</v>
      </c>
      <c r="H1964" s="104">
        <f t="shared" si="1177"/>
        <v>0</v>
      </c>
      <c r="I1964" s="38">
        <f>'F4.2'!Y56</f>
        <v>0</v>
      </c>
      <c r="J1964" s="38">
        <f>'F4.2'!AX56</f>
        <v>0</v>
      </c>
      <c r="K1964" s="104"/>
      <c r="L1964" s="104"/>
      <c r="M1964" s="104">
        <f t="shared" si="1178"/>
        <v>0</v>
      </c>
      <c r="N1964" s="197">
        <f t="shared" si="1179"/>
        <v>0</v>
      </c>
    </row>
    <row r="1965" spans="1:14" ht="15.75" outlineLevel="1" x14ac:dyDescent="0.25">
      <c r="A1965" s="122" t="str">
        <f t="shared" si="1185"/>
        <v>i</v>
      </c>
      <c r="B1965" s="141" t="str">
        <f t="shared" si="1185"/>
        <v>Procurement of HT Motors of BOP</v>
      </c>
      <c r="C1965" s="188">
        <f t="shared" si="1185"/>
        <v>0</v>
      </c>
      <c r="D1965" s="189" t="str">
        <f t="shared" si="1185"/>
        <v>-</v>
      </c>
      <c r="E1965" s="38">
        <f t="shared" si="1185"/>
        <v>0</v>
      </c>
      <c r="F1965" s="104">
        <f t="shared" si="1183"/>
        <v>0</v>
      </c>
      <c r="G1965" s="104">
        <f t="shared" si="1184"/>
        <v>0.293348</v>
      </c>
      <c r="H1965" s="104">
        <f t="shared" si="1177"/>
        <v>-0.293348</v>
      </c>
      <c r="I1965" s="38">
        <f>'F4.2'!Y57</f>
        <v>0</v>
      </c>
      <c r="J1965" s="38">
        <f>'F4.2'!AX57</f>
        <v>0</v>
      </c>
      <c r="K1965" s="104"/>
      <c r="L1965" s="104"/>
      <c r="M1965" s="104">
        <f t="shared" si="1178"/>
        <v>0</v>
      </c>
      <c r="N1965" s="197">
        <f t="shared" si="1179"/>
        <v>-0.293348</v>
      </c>
    </row>
    <row r="1966" spans="1:14" ht="15.75" outlineLevel="1" x14ac:dyDescent="0.25">
      <c r="A1966" s="122" t="str">
        <f t="shared" ref="A1966:E1975" si="1186">A1489</f>
        <v>ii</v>
      </c>
      <c r="B1966" s="141">
        <f t="shared" si="1186"/>
        <v>0</v>
      </c>
      <c r="C1966" s="188">
        <f t="shared" si="1186"/>
        <v>0</v>
      </c>
      <c r="D1966" s="189" t="str">
        <f t="shared" si="1186"/>
        <v>-</v>
      </c>
      <c r="E1966" s="38">
        <f t="shared" si="1186"/>
        <v>0</v>
      </c>
      <c r="F1966" s="104">
        <f t="shared" si="1183"/>
        <v>0</v>
      </c>
      <c r="G1966" s="104">
        <f t="shared" si="1184"/>
        <v>0.84594223599999996</v>
      </c>
      <c r="H1966" s="104">
        <f t="shared" si="1177"/>
        <v>-0.84594223599999996</v>
      </c>
      <c r="I1966" s="38">
        <f>'F4.2'!Y58</f>
        <v>0</v>
      </c>
      <c r="J1966" s="38">
        <f>'F4.2'!AX58</f>
        <v>0</v>
      </c>
      <c r="K1966" s="104"/>
      <c r="L1966" s="104"/>
      <c r="M1966" s="104">
        <f t="shared" si="1178"/>
        <v>0</v>
      </c>
      <c r="N1966" s="197">
        <f t="shared" si="1179"/>
        <v>-0.84594223599999996</v>
      </c>
    </row>
    <row r="1967" spans="1:14" ht="31.5" outlineLevel="1" x14ac:dyDescent="0.25">
      <c r="A1967" s="122" t="str">
        <f t="shared" si="1186"/>
        <v>iii</v>
      </c>
      <c r="B1967" s="141" t="str">
        <f t="shared" si="1186"/>
        <v>Supply of Schneider make Differential Protection Relays for 3X660 MW, Koradi (OEM)</v>
      </c>
      <c r="C1967" s="188">
        <f t="shared" si="1186"/>
        <v>0</v>
      </c>
      <c r="D1967" s="189" t="str">
        <f t="shared" si="1186"/>
        <v>-</v>
      </c>
      <c r="E1967" s="38">
        <f t="shared" si="1186"/>
        <v>0</v>
      </c>
      <c r="F1967" s="104">
        <f t="shared" si="1183"/>
        <v>0</v>
      </c>
      <c r="G1967" s="104">
        <f t="shared" si="1184"/>
        <v>0.10502</v>
      </c>
      <c r="H1967" s="104">
        <f t="shared" si="1177"/>
        <v>-0.10502</v>
      </c>
      <c r="I1967" s="38">
        <f>'F4.2'!Y59</f>
        <v>0</v>
      </c>
      <c r="J1967" s="38">
        <f>'F4.2'!AX59</f>
        <v>0</v>
      </c>
      <c r="K1967" s="104"/>
      <c r="L1967" s="104"/>
      <c r="M1967" s="104">
        <f t="shared" si="1178"/>
        <v>0</v>
      </c>
      <c r="N1967" s="197">
        <f t="shared" si="1179"/>
        <v>-0.10502</v>
      </c>
    </row>
    <row r="1968" spans="1:14" ht="31.5" outlineLevel="1" x14ac:dyDescent="0.25">
      <c r="A1968" s="122" t="str">
        <f t="shared" si="1186"/>
        <v>iv</v>
      </c>
      <c r="B1968" s="141" t="str">
        <f t="shared" si="1186"/>
        <v>Supply of Professional Large Format Display for display of DCS parameters PCR</v>
      </c>
      <c r="C1968" s="188">
        <f t="shared" si="1186"/>
        <v>0</v>
      </c>
      <c r="D1968" s="189" t="str">
        <f t="shared" si="1186"/>
        <v>-</v>
      </c>
      <c r="E1968" s="38">
        <f t="shared" si="1186"/>
        <v>0</v>
      </c>
      <c r="F1968" s="104">
        <f t="shared" si="1183"/>
        <v>0.14885320199999999</v>
      </c>
      <c r="G1968" s="104">
        <f t="shared" si="1184"/>
        <v>0.14885320199999999</v>
      </c>
      <c r="H1968" s="104">
        <f t="shared" si="1177"/>
        <v>0</v>
      </c>
      <c r="I1968" s="38">
        <f>'F4.2'!Y60</f>
        <v>0</v>
      </c>
      <c r="J1968" s="38">
        <f>'F4.2'!AX60</f>
        <v>0</v>
      </c>
      <c r="K1968" s="104"/>
      <c r="L1968" s="104"/>
      <c r="M1968" s="104">
        <f t="shared" si="1178"/>
        <v>0</v>
      </c>
      <c r="N1968" s="197">
        <f t="shared" si="1179"/>
        <v>0</v>
      </c>
    </row>
    <row r="1969" spans="1:14" ht="31.5" outlineLevel="1" x14ac:dyDescent="0.25">
      <c r="A1969" s="122" t="str">
        <f t="shared" si="1186"/>
        <v>v</v>
      </c>
      <c r="B1969" s="141" t="str">
        <f t="shared" si="1186"/>
        <v>Procurement of ABT Energy meter with software for 3X660 MW, TPS, Koradi</v>
      </c>
      <c r="C1969" s="188">
        <f t="shared" si="1186"/>
        <v>0</v>
      </c>
      <c r="D1969" s="189" t="str">
        <f t="shared" si="1186"/>
        <v>-</v>
      </c>
      <c r="E1969" s="38">
        <f t="shared" si="1186"/>
        <v>0</v>
      </c>
      <c r="F1969" s="104">
        <f t="shared" si="1183"/>
        <v>0</v>
      </c>
      <c r="G1969" s="104">
        <f t="shared" si="1184"/>
        <v>0.18337200000000001</v>
      </c>
      <c r="H1969" s="104">
        <f t="shared" si="1177"/>
        <v>-0.18337200000000001</v>
      </c>
      <c r="I1969" s="38">
        <f>'F4.2'!Y61</f>
        <v>0</v>
      </c>
      <c r="J1969" s="38">
        <f>'F4.2'!AX61</f>
        <v>0</v>
      </c>
      <c r="K1969" s="104"/>
      <c r="L1969" s="104"/>
      <c r="M1969" s="104">
        <f t="shared" si="1178"/>
        <v>0</v>
      </c>
      <c r="N1969" s="197">
        <f t="shared" si="1179"/>
        <v>-0.18337200000000001</v>
      </c>
    </row>
    <row r="1970" spans="1:14" ht="18.75" outlineLevel="1" x14ac:dyDescent="0.25">
      <c r="A1970" s="157" t="str">
        <f t="shared" si="1186"/>
        <v>E5</v>
      </c>
      <c r="B1970" s="158" t="str">
        <f t="shared" si="1186"/>
        <v>Outdoor Plant i.e. CHP, AHP, WTP etc</v>
      </c>
      <c r="C1970" s="188">
        <f t="shared" si="1186"/>
        <v>0</v>
      </c>
      <c r="D1970" s="189" t="str">
        <f t="shared" si="1186"/>
        <v>-</v>
      </c>
      <c r="E1970" s="38">
        <f t="shared" si="1186"/>
        <v>19.05</v>
      </c>
      <c r="F1970" s="104">
        <f t="shared" si="1183"/>
        <v>0</v>
      </c>
      <c r="G1970" s="104">
        <f t="shared" si="1184"/>
        <v>0</v>
      </c>
      <c r="H1970" s="104">
        <f t="shared" si="1177"/>
        <v>0</v>
      </c>
      <c r="I1970" s="38">
        <f>'F4.2'!Y62</f>
        <v>0</v>
      </c>
      <c r="J1970" s="38">
        <f>'F4.2'!AX62</f>
        <v>0</v>
      </c>
      <c r="K1970" s="104"/>
      <c r="L1970" s="104"/>
      <c r="M1970" s="104">
        <f t="shared" si="1178"/>
        <v>0</v>
      </c>
      <c r="N1970" s="197">
        <f t="shared" si="1179"/>
        <v>0</v>
      </c>
    </row>
    <row r="1971" spans="1:14" ht="47.25" outlineLevel="1" x14ac:dyDescent="0.25">
      <c r="A1971" s="122" t="str">
        <f t="shared" si="1186"/>
        <v>i</v>
      </c>
      <c r="B1971" s="141" t="str">
        <f t="shared" si="1186"/>
        <v>Procurement of Forced Lubrication system for Premium make Gear box B3-450 installed for bunker conveyor BCN 7A/B at CHP 3X660MW Units at KTPS, Koradi.</v>
      </c>
      <c r="C1971" s="188">
        <f t="shared" si="1186"/>
        <v>0</v>
      </c>
      <c r="D1971" s="189" t="str">
        <f t="shared" si="1186"/>
        <v>-</v>
      </c>
      <c r="E1971" s="38">
        <f t="shared" si="1186"/>
        <v>0</v>
      </c>
      <c r="F1971" s="104">
        <f t="shared" si="1183"/>
        <v>0</v>
      </c>
      <c r="G1971" s="104">
        <f t="shared" si="1184"/>
        <v>0.15314040000000001</v>
      </c>
      <c r="H1971" s="104">
        <f t="shared" si="1177"/>
        <v>-0.15314040000000001</v>
      </c>
      <c r="I1971" s="38">
        <f>'F4.2'!Y63</f>
        <v>0</v>
      </c>
      <c r="J1971" s="38">
        <f>'F4.2'!AX63</f>
        <v>0</v>
      </c>
      <c r="K1971" s="104"/>
      <c r="L1971" s="104"/>
      <c r="M1971" s="104">
        <f t="shared" si="1178"/>
        <v>0</v>
      </c>
      <c r="N1971" s="197">
        <f t="shared" si="1179"/>
        <v>-0.15314040000000001</v>
      </c>
    </row>
    <row r="1972" spans="1:14" ht="47.25" outlineLevel="1" x14ac:dyDescent="0.25">
      <c r="A1972" s="122" t="str">
        <f t="shared" si="1186"/>
        <v>ii</v>
      </c>
      <c r="B1972" s="141" t="str">
        <f t="shared" si="1186"/>
        <v>Procurement of rotary spares for travel drive of Stacker and conveyor drive system in Coal Handling Plant of 3x660 MW Units at KTPS, Koradi.</v>
      </c>
      <c r="C1972" s="188">
        <f t="shared" si="1186"/>
        <v>0</v>
      </c>
      <c r="D1972" s="189" t="str">
        <f t="shared" si="1186"/>
        <v>-</v>
      </c>
      <c r="E1972" s="38">
        <f t="shared" si="1186"/>
        <v>0</v>
      </c>
      <c r="F1972" s="104">
        <f t="shared" si="1183"/>
        <v>0</v>
      </c>
      <c r="G1972" s="104">
        <f t="shared" si="1184"/>
        <v>0.35199399999999997</v>
      </c>
      <c r="H1972" s="104">
        <f t="shared" si="1177"/>
        <v>-0.35199399999999997</v>
      </c>
      <c r="I1972" s="38">
        <f>'F4.2'!Y64</f>
        <v>0</v>
      </c>
      <c r="J1972" s="38">
        <f>'F4.2'!AX64</f>
        <v>0</v>
      </c>
      <c r="K1972" s="104"/>
      <c r="L1972" s="104"/>
      <c r="M1972" s="104">
        <f t="shared" si="1178"/>
        <v>0</v>
      </c>
      <c r="N1972" s="197">
        <f t="shared" si="1179"/>
        <v>-0.35199399999999997</v>
      </c>
    </row>
    <row r="1973" spans="1:14" ht="47.25" outlineLevel="1" x14ac:dyDescent="0.25">
      <c r="A1973" s="122" t="str">
        <f t="shared" si="1186"/>
        <v>iii</v>
      </c>
      <c r="B1973" s="141" t="str">
        <f t="shared" si="1186"/>
        <v>Procurement of Complete assembly of Dome Valve ( 100NB, 200NB, 300NB) with power cylinder for dry Ash evacuation system of 3X660MW KTPS, Koradi.</v>
      </c>
      <c r="C1973" s="188">
        <f t="shared" si="1186"/>
        <v>0</v>
      </c>
      <c r="D1973" s="189" t="str">
        <f t="shared" si="1186"/>
        <v>-</v>
      </c>
      <c r="E1973" s="38">
        <f t="shared" si="1186"/>
        <v>0</v>
      </c>
      <c r="F1973" s="104">
        <f t="shared" si="1183"/>
        <v>0.22249962000000001</v>
      </c>
      <c r="G1973" s="104">
        <f t="shared" si="1184"/>
        <v>0.22249962000000001</v>
      </c>
      <c r="H1973" s="104">
        <f t="shared" si="1177"/>
        <v>0</v>
      </c>
      <c r="I1973" s="38">
        <f>'F4.2'!Y65</f>
        <v>0</v>
      </c>
      <c r="J1973" s="38">
        <f>'F4.2'!AX65</f>
        <v>0</v>
      </c>
      <c r="K1973" s="104"/>
      <c r="L1973" s="104"/>
      <c r="M1973" s="104">
        <f t="shared" si="1178"/>
        <v>0</v>
      </c>
      <c r="N1973" s="197">
        <f t="shared" si="1179"/>
        <v>0</v>
      </c>
    </row>
    <row r="1974" spans="1:14" ht="47.25" outlineLevel="1" x14ac:dyDescent="0.25">
      <c r="A1974" s="122" t="str">
        <f t="shared" si="1186"/>
        <v>iv</v>
      </c>
      <c r="B1974" s="141" t="str">
        <f t="shared" si="1186"/>
        <v>Procurement of Modified Apron Pans for M/s. ELECON Engineering Company ltd make Apron Feeder in CHP 3x660MW Units at KTPS, Koradi.</v>
      </c>
      <c r="C1974" s="188">
        <f t="shared" si="1186"/>
        <v>0</v>
      </c>
      <c r="D1974" s="189" t="str">
        <f t="shared" si="1186"/>
        <v>-</v>
      </c>
      <c r="E1974" s="38">
        <f t="shared" si="1186"/>
        <v>0</v>
      </c>
      <c r="F1974" s="104">
        <f t="shared" si="1183"/>
        <v>3.3232903</v>
      </c>
      <c r="G1974" s="104">
        <f t="shared" si="1184"/>
        <v>3.3232903</v>
      </c>
      <c r="H1974" s="104">
        <f t="shared" si="1177"/>
        <v>0</v>
      </c>
      <c r="I1974" s="38">
        <f>'F4.2'!Y66</f>
        <v>0</v>
      </c>
      <c r="J1974" s="38">
        <f>'F4.2'!AX66</f>
        <v>0</v>
      </c>
      <c r="K1974" s="104"/>
      <c r="L1974" s="104"/>
      <c r="M1974" s="104">
        <f t="shared" si="1178"/>
        <v>0</v>
      </c>
      <c r="N1974" s="197">
        <f t="shared" si="1179"/>
        <v>0</v>
      </c>
    </row>
    <row r="1975" spans="1:14" ht="47.25" outlineLevel="1" x14ac:dyDescent="0.25">
      <c r="A1975" s="122" t="str">
        <f t="shared" si="1186"/>
        <v>v</v>
      </c>
      <c r="B1975" s="141" t="str">
        <f t="shared" si="1186"/>
        <v>Procurement of Single Roll Clinker Grinder with Feed Sump and Jet Pump Complete Assembly with Drive, Driven Sprocket and Chain at AHP, 3X660 MW, KTPS, Koradi.</v>
      </c>
      <c r="C1975" s="188">
        <f t="shared" si="1186"/>
        <v>0</v>
      </c>
      <c r="D1975" s="189" t="str">
        <f t="shared" si="1186"/>
        <v>-</v>
      </c>
      <c r="E1975" s="38">
        <f t="shared" si="1186"/>
        <v>0</v>
      </c>
      <c r="F1975" s="104">
        <f t="shared" si="1183"/>
        <v>0.56356799999999996</v>
      </c>
      <c r="G1975" s="104">
        <f t="shared" si="1184"/>
        <v>0.56356799999999996</v>
      </c>
      <c r="H1975" s="104">
        <f t="shared" si="1177"/>
        <v>0</v>
      </c>
      <c r="I1975" s="38">
        <f>'F4.2'!Y67</f>
        <v>0</v>
      </c>
      <c r="J1975" s="38">
        <f>'F4.2'!AX67</f>
        <v>0</v>
      </c>
      <c r="K1975" s="104"/>
      <c r="L1975" s="104"/>
      <c r="M1975" s="104">
        <f t="shared" si="1178"/>
        <v>0</v>
      </c>
      <c r="N1975" s="197">
        <f t="shared" si="1179"/>
        <v>0</v>
      </c>
    </row>
    <row r="1976" spans="1:14" ht="47.25" outlineLevel="1" x14ac:dyDescent="0.25">
      <c r="A1976" s="122" t="str">
        <f t="shared" ref="A1976:E1985" si="1187">A1499</f>
        <v>vi</v>
      </c>
      <c r="B1976" s="141" t="str">
        <f t="shared" si="1187"/>
        <v>Procurement of spares of Dome Valve (100NB, 200NB, 300NB) for Ash Evacuation System of 3X660MW Unit KTPS, Koradi.</v>
      </c>
      <c r="C1976" s="188">
        <f t="shared" si="1187"/>
        <v>0</v>
      </c>
      <c r="D1976" s="189" t="str">
        <f t="shared" si="1187"/>
        <v>-</v>
      </c>
      <c r="E1976" s="38">
        <f t="shared" si="1187"/>
        <v>0</v>
      </c>
      <c r="F1976" s="104">
        <f t="shared" si="1183"/>
        <v>0.16430733</v>
      </c>
      <c r="G1976" s="104">
        <f t="shared" si="1184"/>
        <v>0.16430733</v>
      </c>
      <c r="H1976" s="104">
        <f t="shared" si="1177"/>
        <v>0</v>
      </c>
      <c r="I1976" s="38">
        <f>'F4.2'!Y68</f>
        <v>0</v>
      </c>
      <c r="J1976" s="38">
        <f>'F4.2'!AX68</f>
        <v>0</v>
      </c>
      <c r="K1976" s="104"/>
      <c r="L1976" s="104"/>
      <c r="M1976" s="104">
        <f t="shared" si="1178"/>
        <v>0</v>
      </c>
      <c r="N1976" s="197">
        <f t="shared" si="1179"/>
        <v>0</v>
      </c>
    </row>
    <row r="1977" spans="1:14" ht="15.75" outlineLevel="1" x14ac:dyDescent="0.25">
      <c r="A1977" s="122" t="str">
        <f t="shared" si="1187"/>
        <v>vii</v>
      </c>
      <c r="B1977" s="141">
        <f t="shared" si="1187"/>
        <v>0</v>
      </c>
      <c r="C1977" s="188">
        <f t="shared" si="1187"/>
        <v>0</v>
      </c>
      <c r="D1977" s="189" t="str">
        <f t="shared" si="1187"/>
        <v>-</v>
      </c>
      <c r="E1977" s="38">
        <f t="shared" si="1187"/>
        <v>0</v>
      </c>
      <c r="F1977" s="104">
        <f t="shared" si="1183"/>
        <v>0.1006363</v>
      </c>
      <c r="G1977" s="104">
        <f t="shared" si="1184"/>
        <v>0.1006363</v>
      </c>
      <c r="H1977" s="104">
        <f t="shared" si="1177"/>
        <v>0</v>
      </c>
      <c r="I1977" s="38">
        <f>'F4.2'!Y69</f>
        <v>0</v>
      </c>
      <c r="J1977" s="38">
        <f>'F4.2'!AX69</f>
        <v>0</v>
      </c>
      <c r="K1977" s="104"/>
      <c r="L1977" s="104"/>
      <c r="M1977" s="104">
        <f t="shared" si="1178"/>
        <v>0</v>
      </c>
      <c r="N1977" s="197">
        <f t="shared" si="1179"/>
        <v>0</v>
      </c>
    </row>
    <row r="1978" spans="1:14" ht="15.75" outlineLevel="1" x14ac:dyDescent="0.25">
      <c r="A1978" s="122" t="str">
        <f t="shared" si="1187"/>
        <v>viii</v>
      </c>
      <c r="B1978" s="141">
        <f t="shared" si="1187"/>
        <v>0</v>
      </c>
      <c r="C1978" s="188">
        <f t="shared" si="1187"/>
        <v>0</v>
      </c>
      <c r="D1978" s="189" t="str">
        <f t="shared" si="1187"/>
        <v>-</v>
      </c>
      <c r="E1978" s="38">
        <f t="shared" si="1187"/>
        <v>0</v>
      </c>
      <c r="F1978" s="104">
        <f t="shared" si="1183"/>
        <v>7.0800000000000004E-3</v>
      </c>
      <c r="G1978" s="104">
        <f t="shared" si="1184"/>
        <v>7.0800000000000004E-3</v>
      </c>
      <c r="H1978" s="104">
        <f t="shared" si="1177"/>
        <v>0</v>
      </c>
      <c r="I1978" s="38">
        <f>'F4.2'!Y70</f>
        <v>0</v>
      </c>
      <c r="J1978" s="38">
        <f>'F4.2'!AX70</f>
        <v>0</v>
      </c>
      <c r="K1978" s="104"/>
      <c r="L1978" s="104"/>
      <c r="M1978" s="104">
        <f t="shared" si="1178"/>
        <v>0</v>
      </c>
      <c r="N1978" s="197">
        <f t="shared" si="1179"/>
        <v>0</v>
      </c>
    </row>
    <row r="1979" spans="1:14" ht="31.5" outlineLevel="1" x14ac:dyDescent="0.25">
      <c r="A1979" s="122" t="str">
        <f t="shared" si="1187"/>
        <v>ix</v>
      </c>
      <c r="B1979" s="141" t="str">
        <f t="shared" si="1187"/>
        <v>Procurement of Hydraulic Motor for Apron feeder in Coal Handling Plant 3X660 MW, KTPS, Koradi.</v>
      </c>
      <c r="C1979" s="188">
        <f t="shared" si="1187"/>
        <v>0</v>
      </c>
      <c r="D1979" s="189" t="str">
        <f t="shared" si="1187"/>
        <v>-</v>
      </c>
      <c r="E1979" s="38">
        <f t="shared" si="1187"/>
        <v>0</v>
      </c>
      <c r="F1979" s="104">
        <f t="shared" si="1183"/>
        <v>0.79649999999999999</v>
      </c>
      <c r="G1979" s="104">
        <f t="shared" si="1184"/>
        <v>0.79649999999999999</v>
      </c>
      <c r="H1979" s="104">
        <f t="shared" si="1177"/>
        <v>0</v>
      </c>
      <c r="I1979" s="38">
        <f>'F4.2'!Y71</f>
        <v>0</v>
      </c>
      <c r="J1979" s="38">
        <f>'F4.2'!AX71</f>
        <v>0</v>
      </c>
      <c r="K1979" s="104"/>
      <c r="L1979" s="104"/>
      <c r="M1979" s="104">
        <f t="shared" si="1178"/>
        <v>0</v>
      </c>
      <c r="N1979" s="197">
        <f t="shared" si="1179"/>
        <v>0</v>
      </c>
    </row>
    <row r="1980" spans="1:14" ht="47.25" outlineLevel="1" x14ac:dyDescent="0.25">
      <c r="A1980" s="122" t="str">
        <f t="shared" si="1187"/>
        <v>x</v>
      </c>
      <c r="B1980" s="141" t="str">
        <f t="shared" si="1187"/>
        <v>Procurement of Peristaltic Hose Pump (Model no: RP2 – 40) Spares for HCSD System of Ash Handling Plant, 3X660 MW, KTPS, Koradi.</v>
      </c>
      <c r="C1980" s="188">
        <f t="shared" si="1187"/>
        <v>0</v>
      </c>
      <c r="D1980" s="189" t="str">
        <f t="shared" si="1187"/>
        <v>-</v>
      </c>
      <c r="E1980" s="38">
        <f t="shared" si="1187"/>
        <v>0</v>
      </c>
      <c r="F1980" s="104">
        <f t="shared" ref="F1980:F2011" si="1188">F1503+I1503</f>
        <v>0.20621735800000002</v>
      </c>
      <c r="G1980" s="104">
        <f t="shared" si="1184"/>
        <v>0.20621735800000002</v>
      </c>
      <c r="H1980" s="104">
        <f t="shared" si="1177"/>
        <v>0</v>
      </c>
      <c r="I1980" s="38">
        <f>'F4.2'!Y72</f>
        <v>0</v>
      </c>
      <c r="J1980" s="38">
        <f>'F4.2'!AX72</f>
        <v>0</v>
      </c>
      <c r="K1980" s="104"/>
      <c r="L1980" s="104"/>
      <c r="M1980" s="104">
        <f t="shared" si="1178"/>
        <v>0</v>
      </c>
      <c r="N1980" s="197">
        <f t="shared" si="1179"/>
        <v>0</v>
      </c>
    </row>
    <row r="1981" spans="1:14" ht="47.25" outlineLevel="1" x14ac:dyDescent="0.25">
      <c r="A1981" s="122" t="str">
        <f t="shared" si="1187"/>
        <v>xi</v>
      </c>
      <c r="B1981" s="141" t="str">
        <f t="shared" si="1187"/>
        <v>Procurement of spares for HP Water Pump, Mather &amp; Platt make,     model 10/12 EME for AHP at 3X660 MW, KTPS, Koradi</v>
      </c>
      <c r="C1981" s="188">
        <f t="shared" si="1187"/>
        <v>0</v>
      </c>
      <c r="D1981" s="189" t="str">
        <f t="shared" si="1187"/>
        <v>-</v>
      </c>
      <c r="E1981" s="38">
        <f t="shared" si="1187"/>
        <v>0</v>
      </c>
      <c r="F1981" s="104">
        <f t="shared" si="1188"/>
        <v>0.282464614</v>
      </c>
      <c r="G1981" s="104">
        <f t="shared" ref="G1981:G2012" si="1189">G1504+M1504</f>
        <v>0.282464614</v>
      </c>
      <c r="H1981" s="104">
        <f t="shared" ref="H1981:H2044" si="1190">F1981-G1981</f>
        <v>0</v>
      </c>
      <c r="I1981" s="38">
        <f>'F4.2'!Y73</f>
        <v>0</v>
      </c>
      <c r="J1981" s="38">
        <f>'F4.2'!AX73</f>
        <v>0</v>
      </c>
      <c r="K1981" s="104"/>
      <c r="L1981" s="104"/>
      <c r="M1981" s="104">
        <f t="shared" ref="M1981:M2044" si="1191">SUM(J1981:L1981)</f>
        <v>0</v>
      </c>
      <c r="N1981" s="197">
        <f t="shared" ref="N1981:N2044" si="1192">H1981+I1981-M1981</f>
        <v>0</v>
      </c>
    </row>
    <row r="1982" spans="1:14" ht="47.25" outlineLevel="1" x14ac:dyDescent="0.25">
      <c r="A1982" s="122" t="str">
        <f t="shared" si="1187"/>
        <v>xii</v>
      </c>
      <c r="B1982" s="141" t="str">
        <f t="shared" si="1187"/>
        <v>Procurement of Rotor shaft assembly for M/s. ELECON Engineering Company ltd make Impact Crusher in CHP 3x660MW Units at KTPS, Koradi.</v>
      </c>
      <c r="C1982" s="188">
        <f t="shared" si="1187"/>
        <v>0</v>
      </c>
      <c r="D1982" s="189" t="str">
        <f t="shared" si="1187"/>
        <v>-</v>
      </c>
      <c r="E1982" s="38">
        <f t="shared" si="1187"/>
        <v>0</v>
      </c>
      <c r="F1982" s="104">
        <f t="shared" si="1188"/>
        <v>0.76368656000000001</v>
      </c>
      <c r="G1982" s="104">
        <f t="shared" si="1189"/>
        <v>0.76368656000000001</v>
      </c>
      <c r="H1982" s="104">
        <f t="shared" si="1190"/>
        <v>0</v>
      </c>
      <c r="I1982" s="38">
        <f>'F4.2'!Y74</f>
        <v>0</v>
      </c>
      <c r="J1982" s="38">
        <f>'F4.2'!AX74</f>
        <v>0</v>
      </c>
      <c r="K1982" s="104"/>
      <c r="L1982" s="104"/>
      <c r="M1982" s="104">
        <f t="shared" si="1191"/>
        <v>0</v>
      </c>
      <c r="N1982" s="197">
        <f t="shared" si="1192"/>
        <v>0</v>
      </c>
    </row>
    <row r="1983" spans="1:14" ht="31.5" outlineLevel="1" x14ac:dyDescent="0.25">
      <c r="A1983" s="122" t="str">
        <f t="shared" si="1187"/>
        <v>xiii</v>
      </c>
      <c r="B1983" s="141" t="str">
        <f t="shared" si="1187"/>
        <v>Procurement of Sam Turbo Make Pumps Spare parts for Ash Handling Plant of 3X660 MW Units at KTPS, Koradi</v>
      </c>
      <c r="C1983" s="188">
        <f t="shared" si="1187"/>
        <v>0</v>
      </c>
      <c r="D1983" s="189" t="str">
        <f t="shared" si="1187"/>
        <v>-</v>
      </c>
      <c r="E1983" s="38">
        <f t="shared" si="1187"/>
        <v>0</v>
      </c>
      <c r="F1983" s="104">
        <f t="shared" si="1188"/>
        <v>0.17166286</v>
      </c>
      <c r="G1983" s="104">
        <f t="shared" si="1189"/>
        <v>0.17166286</v>
      </c>
      <c r="H1983" s="104">
        <f t="shared" si="1190"/>
        <v>0</v>
      </c>
      <c r="I1983" s="38">
        <f>'F4.2'!Y75</f>
        <v>0</v>
      </c>
      <c r="J1983" s="38">
        <f>'F4.2'!AX75</f>
        <v>0</v>
      </c>
      <c r="K1983" s="104"/>
      <c r="L1983" s="104"/>
      <c r="M1983" s="104">
        <f t="shared" si="1191"/>
        <v>0</v>
      </c>
      <c r="N1983" s="197">
        <f t="shared" si="1192"/>
        <v>0</v>
      </c>
    </row>
    <row r="1984" spans="1:14" ht="47.25" outlineLevel="1" x14ac:dyDescent="0.25">
      <c r="A1984" s="122" t="str">
        <f t="shared" si="1187"/>
        <v>xiv</v>
      </c>
      <c r="B1984" s="141" t="str">
        <f t="shared" si="1187"/>
        <v>Procurement of Wagon Tippler Spares for M/s. ELECON Engineering Company ltd. make Wagon Tippler in CHP 3X660MW Units at KTPS, Koradi.</v>
      </c>
      <c r="C1984" s="188">
        <f t="shared" si="1187"/>
        <v>0</v>
      </c>
      <c r="D1984" s="189" t="str">
        <f t="shared" si="1187"/>
        <v>-</v>
      </c>
      <c r="E1984" s="38">
        <f t="shared" si="1187"/>
        <v>0</v>
      </c>
      <c r="F1984" s="104">
        <f t="shared" si="1188"/>
        <v>1.397486271</v>
      </c>
      <c r="G1984" s="104">
        <f t="shared" si="1189"/>
        <v>1.397486271</v>
      </c>
      <c r="H1984" s="104">
        <f t="shared" si="1190"/>
        <v>0</v>
      </c>
      <c r="I1984" s="38">
        <f>'F4.2'!Y76</f>
        <v>0</v>
      </c>
      <c r="J1984" s="38">
        <f>'F4.2'!AX76</f>
        <v>0</v>
      </c>
      <c r="K1984" s="104"/>
      <c r="L1984" s="104"/>
      <c r="M1984" s="104">
        <f t="shared" si="1191"/>
        <v>0</v>
      </c>
      <c r="N1984" s="197">
        <f t="shared" si="1192"/>
        <v>0</v>
      </c>
    </row>
    <row r="1985" spans="1:14" ht="47.25" outlineLevel="1" x14ac:dyDescent="0.25">
      <c r="A1985" s="122" t="str">
        <f t="shared" si="1187"/>
        <v>xv</v>
      </c>
      <c r="B1985" s="141" t="str">
        <f t="shared" si="1187"/>
        <v>Procurement of Pneumatic Y Type Control Valve (Blow Valve Size 50mm &amp; 80mm) for Fly Ash Evacuation System of 3X660MW Unit KTPS, Koradi.</v>
      </c>
      <c r="C1985" s="188">
        <f t="shared" si="1187"/>
        <v>0</v>
      </c>
      <c r="D1985" s="189" t="str">
        <f t="shared" si="1187"/>
        <v>-</v>
      </c>
      <c r="E1985" s="38">
        <f t="shared" si="1187"/>
        <v>0</v>
      </c>
      <c r="F1985" s="104">
        <f t="shared" si="1188"/>
        <v>2.9204999999999998E-2</v>
      </c>
      <c r="G1985" s="104">
        <f t="shared" si="1189"/>
        <v>2.9204999999999998E-2</v>
      </c>
      <c r="H1985" s="104">
        <f t="shared" si="1190"/>
        <v>0</v>
      </c>
      <c r="I1985" s="38">
        <f>'F4.2'!Y77</f>
        <v>0</v>
      </c>
      <c r="J1985" s="38">
        <f>'F4.2'!AX77</f>
        <v>0</v>
      </c>
      <c r="K1985" s="104"/>
      <c r="L1985" s="104"/>
      <c r="M1985" s="104">
        <f t="shared" si="1191"/>
        <v>0</v>
      </c>
      <c r="N1985" s="197">
        <f t="shared" si="1192"/>
        <v>0</v>
      </c>
    </row>
    <row r="1986" spans="1:14" ht="78.75" outlineLevel="1" x14ac:dyDescent="0.25">
      <c r="A1986" s="122" t="str">
        <f t="shared" ref="A1986:E1995" si="1193">A1509</f>
        <v>xvi</v>
      </c>
      <c r="B1986" s="141" t="str">
        <f t="shared" si="1193"/>
        <v xml:space="preserve">Procurement of the various spares required for Warman make Ash Slurry Pump Model 10/8 EEM &amp; Over Flow Pump Model 8/6 EXU installed at AHP, 3X660 MW TPS Koradi through Limited Tender.
</v>
      </c>
      <c r="C1986" s="188">
        <f t="shared" si="1193"/>
        <v>0</v>
      </c>
      <c r="D1986" s="189" t="str">
        <f t="shared" si="1193"/>
        <v>-</v>
      </c>
      <c r="E1986" s="38">
        <f t="shared" si="1193"/>
        <v>0</v>
      </c>
      <c r="F1986" s="104">
        <f t="shared" si="1188"/>
        <v>0.20886353999999999</v>
      </c>
      <c r="G1986" s="104">
        <f t="shared" si="1189"/>
        <v>0.20886353999999999</v>
      </c>
      <c r="H1986" s="104">
        <f t="shared" si="1190"/>
        <v>0</v>
      </c>
      <c r="I1986" s="38">
        <f>'F4.2'!Y78</f>
        <v>0</v>
      </c>
      <c r="J1986" s="38">
        <f>'F4.2'!AX78</f>
        <v>0</v>
      </c>
      <c r="K1986" s="104"/>
      <c r="L1986" s="104"/>
      <c r="M1986" s="104">
        <f t="shared" si="1191"/>
        <v>0</v>
      </c>
      <c r="N1986" s="197">
        <f t="shared" si="1192"/>
        <v>0</v>
      </c>
    </row>
    <row r="1987" spans="1:14" ht="15.75" outlineLevel="1" x14ac:dyDescent="0.25">
      <c r="A1987" s="122" t="str">
        <f t="shared" si="1193"/>
        <v>xvii</v>
      </c>
      <c r="B1987" s="141">
        <f t="shared" si="1193"/>
        <v>0</v>
      </c>
      <c r="C1987" s="188">
        <f t="shared" si="1193"/>
        <v>0</v>
      </c>
      <c r="D1987" s="189" t="str">
        <f t="shared" si="1193"/>
        <v>-</v>
      </c>
      <c r="E1987" s="38">
        <f t="shared" si="1193"/>
        <v>0</v>
      </c>
      <c r="F1987" s="104">
        <f t="shared" si="1188"/>
        <v>7.626103999999999E-3</v>
      </c>
      <c r="G1987" s="104">
        <f t="shared" si="1189"/>
        <v>3.279692E-2</v>
      </c>
      <c r="H1987" s="104">
        <f t="shared" si="1190"/>
        <v>-2.5170816000000002E-2</v>
      </c>
      <c r="I1987" s="38">
        <f>'F4.2'!Y79</f>
        <v>0</v>
      </c>
      <c r="J1987" s="38">
        <f>'F4.2'!AX79</f>
        <v>0</v>
      </c>
      <c r="K1987" s="104"/>
      <c r="L1987" s="104"/>
      <c r="M1987" s="104">
        <f t="shared" si="1191"/>
        <v>0</v>
      </c>
      <c r="N1987" s="197">
        <f t="shared" si="1192"/>
        <v>-2.5170816000000002E-2</v>
      </c>
    </row>
    <row r="1988" spans="1:14" ht="47.25" outlineLevel="1" x14ac:dyDescent="0.25">
      <c r="A1988" s="122" t="str">
        <f t="shared" si="1193"/>
        <v>xviii</v>
      </c>
      <c r="B1988" s="141" t="str">
        <f t="shared" si="1193"/>
        <v>Procurement of Spares of Single Roll Clinker Grinder Ayems Engineers make, Model AE-1005-89-100 at AHP, 3X660 MW Koradi TPS.</v>
      </c>
      <c r="C1988" s="188">
        <f t="shared" si="1193"/>
        <v>0</v>
      </c>
      <c r="D1988" s="189" t="str">
        <f t="shared" si="1193"/>
        <v>-</v>
      </c>
      <c r="E1988" s="38">
        <f t="shared" si="1193"/>
        <v>0</v>
      </c>
      <c r="F1988" s="104">
        <f t="shared" si="1188"/>
        <v>0.82825568799999993</v>
      </c>
      <c r="G1988" s="104">
        <f t="shared" si="1189"/>
        <v>0.82825568799999993</v>
      </c>
      <c r="H1988" s="104">
        <f t="shared" si="1190"/>
        <v>0</v>
      </c>
      <c r="I1988" s="38">
        <f>'F4.2'!Y80</f>
        <v>0</v>
      </c>
      <c r="J1988" s="38">
        <f>'F4.2'!AX80</f>
        <v>0</v>
      </c>
      <c r="K1988" s="104"/>
      <c r="L1988" s="104"/>
      <c r="M1988" s="104">
        <f t="shared" si="1191"/>
        <v>0</v>
      </c>
      <c r="N1988" s="197">
        <f t="shared" si="1192"/>
        <v>0</v>
      </c>
    </row>
    <row r="1989" spans="1:14" ht="31.5" outlineLevel="1" x14ac:dyDescent="0.25">
      <c r="A1989" s="122" t="str">
        <f t="shared" si="1193"/>
        <v>xix</v>
      </c>
      <c r="B1989" s="141" t="str">
        <f t="shared" si="1193"/>
        <v>Procurement of Hydraulic Motor for Bucket Wheel of Stacker Reclaimer in CHP, 3X660MW, KTPS, Koradi.</v>
      </c>
      <c r="C1989" s="188">
        <f t="shared" si="1193"/>
        <v>0</v>
      </c>
      <c r="D1989" s="189" t="str">
        <f t="shared" si="1193"/>
        <v>-</v>
      </c>
      <c r="E1989" s="38">
        <f t="shared" si="1193"/>
        <v>0</v>
      </c>
      <c r="F1989" s="104">
        <f t="shared" si="1188"/>
        <v>1.116752</v>
      </c>
      <c r="G1989" s="104">
        <f t="shared" si="1189"/>
        <v>1.116752</v>
      </c>
      <c r="H1989" s="104">
        <f t="shared" si="1190"/>
        <v>0</v>
      </c>
      <c r="I1989" s="38">
        <f>'F4.2'!Y81</f>
        <v>0</v>
      </c>
      <c r="J1989" s="38">
        <f>'F4.2'!AX81</f>
        <v>0</v>
      </c>
      <c r="K1989" s="104"/>
      <c r="L1989" s="104"/>
      <c r="M1989" s="104">
        <f t="shared" si="1191"/>
        <v>0</v>
      </c>
      <c r="N1989" s="197">
        <f t="shared" si="1192"/>
        <v>0</v>
      </c>
    </row>
    <row r="1990" spans="1:14" ht="63" outlineLevel="1" x14ac:dyDescent="0.25">
      <c r="A1990" s="122" t="str">
        <f t="shared" si="1193"/>
        <v>xx</v>
      </c>
      <c r="B1990" s="141" t="str">
        <f t="shared" si="1193"/>
        <v>Procurement of Rotors, Maintenance Kits, Couplings and other spares required for Atlas Copco make Instrument Air Compressor of Ash Handling Plant of 3 X 660 MW Units at KTPS, Koradi.</v>
      </c>
      <c r="C1990" s="188">
        <f t="shared" si="1193"/>
        <v>0</v>
      </c>
      <c r="D1990" s="189" t="str">
        <f t="shared" si="1193"/>
        <v>-</v>
      </c>
      <c r="E1990" s="38">
        <f t="shared" si="1193"/>
        <v>0</v>
      </c>
      <c r="F1990" s="104">
        <f t="shared" si="1188"/>
        <v>1.182801083</v>
      </c>
      <c r="G1990" s="104">
        <f t="shared" si="1189"/>
        <v>1.182801083</v>
      </c>
      <c r="H1990" s="104">
        <f t="shared" si="1190"/>
        <v>0</v>
      </c>
      <c r="I1990" s="38">
        <f>'F4.2'!Y82</f>
        <v>0</v>
      </c>
      <c r="J1990" s="38">
        <f>'F4.2'!AX82</f>
        <v>0</v>
      </c>
      <c r="K1990" s="104"/>
      <c r="L1990" s="104"/>
      <c r="M1990" s="104">
        <f t="shared" si="1191"/>
        <v>0</v>
      </c>
      <c r="N1990" s="197">
        <f t="shared" si="1192"/>
        <v>0</v>
      </c>
    </row>
    <row r="1991" spans="1:14" ht="15.75" outlineLevel="1" x14ac:dyDescent="0.25">
      <c r="A1991" s="122" t="str">
        <f t="shared" si="1193"/>
        <v>xxi</v>
      </c>
      <c r="B1991" s="141" t="str">
        <f t="shared" si="1193"/>
        <v>Procurement of spares of intermediate conveyor</v>
      </c>
      <c r="C1991" s="188">
        <f t="shared" si="1193"/>
        <v>0</v>
      </c>
      <c r="D1991" s="189" t="str">
        <f t="shared" si="1193"/>
        <v>-</v>
      </c>
      <c r="E1991" s="38">
        <f t="shared" si="1193"/>
        <v>0</v>
      </c>
      <c r="F1991" s="104">
        <f t="shared" si="1188"/>
        <v>0</v>
      </c>
      <c r="G1991" s="104">
        <f t="shared" si="1189"/>
        <v>0.31859999999999999</v>
      </c>
      <c r="H1991" s="104">
        <f t="shared" si="1190"/>
        <v>-0.31859999999999999</v>
      </c>
      <c r="I1991" s="38">
        <f>'F4.2'!Y83</f>
        <v>0</v>
      </c>
      <c r="J1991" s="38">
        <f>'F4.2'!AX83</f>
        <v>0</v>
      </c>
      <c r="K1991" s="104"/>
      <c r="L1991" s="104"/>
      <c r="M1991" s="104">
        <f t="shared" si="1191"/>
        <v>0</v>
      </c>
      <c r="N1991" s="197">
        <f t="shared" si="1192"/>
        <v>-0.31859999999999999</v>
      </c>
    </row>
    <row r="1992" spans="1:14" ht="31.5" outlineLevel="1" x14ac:dyDescent="0.25">
      <c r="A1992" s="122" t="str">
        <f t="shared" si="1193"/>
        <v>xxii</v>
      </c>
      <c r="B1992" s="141" t="str">
        <f t="shared" si="1193"/>
        <v>Procurement of Hydraulic motor for wagon tippler drive in CHP, 3X660 MW, KTPS, Koradi.</v>
      </c>
      <c r="C1992" s="188">
        <f t="shared" si="1193"/>
        <v>0</v>
      </c>
      <c r="D1992" s="189" t="str">
        <f t="shared" si="1193"/>
        <v>-</v>
      </c>
      <c r="E1992" s="38">
        <f t="shared" si="1193"/>
        <v>0</v>
      </c>
      <c r="F1992" s="104">
        <f t="shared" si="1188"/>
        <v>0.46494360000000001</v>
      </c>
      <c r="G1992" s="104">
        <f t="shared" si="1189"/>
        <v>0.46494360000000001</v>
      </c>
      <c r="H1992" s="104">
        <f t="shared" si="1190"/>
        <v>0</v>
      </c>
      <c r="I1992" s="38">
        <f>'F4.2'!Y84</f>
        <v>0</v>
      </c>
      <c r="J1992" s="38">
        <f>'F4.2'!AX84</f>
        <v>0</v>
      </c>
      <c r="K1992" s="104"/>
      <c r="L1992" s="104"/>
      <c r="M1992" s="104">
        <f t="shared" si="1191"/>
        <v>0</v>
      </c>
      <c r="N1992" s="197">
        <f t="shared" si="1192"/>
        <v>0</v>
      </c>
    </row>
    <row r="1993" spans="1:14" ht="31.5" outlineLevel="1" x14ac:dyDescent="0.25">
      <c r="A1993" s="122" t="str">
        <f t="shared" si="1193"/>
        <v>xxiii</v>
      </c>
      <c r="B1993" s="141" t="str">
        <f t="shared" si="1193"/>
        <v>Procurement of GEHO Pump (Model No. TZPM 400) Spares of Ash Handling Plant, 3 X 660 MW Units, KTPS, Koradi.</v>
      </c>
      <c r="C1993" s="188">
        <f t="shared" si="1193"/>
        <v>0</v>
      </c>
      <c r="D1993" s="189" t="str">
        <f t="shared" si="1193"/>
        <v>-</v>
      </c>
      <c r="E1993" s="38">
        <f t="shared" si="1193"/>
        <v>0</v>
      </c>
      <c r="F1993" s="104">
        <f t="shared" si="1188"/>
        <v>0</v>
      </c>
      <c r="G1993" s="104">
        <f t="shared" si="1189"/>
        <v>0.83656205800000005</v>
      </c>
      <c r="H1993" s="104">
        <f t="shared" si="1190"/>
        <v>-0.83656205800000005</v>
      </c>
      <c r="I1993" s="38">
        <f>'F4.2'!Y85</f>
        <v>0</v>
      </c>
      <c r="J1993" s="38">
        <f>'F4.2'!AX85</f>
        <v>0</v>
      </c>
      <c r="K1993" s="104"/>
      <c r="L1993" s="104"/>
      <c r="M1993" s="104">
        <f t="shared" si="1191"/>
        <v>0</v>
      </c>
      <c r="N1993" s="197">
        <f t="shared" si="1192"/>
        <v>-0.83656205800000005</v>
      </c>
    </row>
    <row r="1994" spans="1:14" ht="31.5" outlineLevel="1" x14ac:dyDescent="0.25">
      <c r="A1994" s="122" t="str">
        <f t="shared" si="1193"/>
        <v>xxiv</v>
      </c>
      <c r="B1994" s="141" t="str">
        <f t="shared" si="1193"/>
        <v>Procurement of Beater Arms for Impact crushers installed at in Coal Handling Plant of 3x660 MW at KTPS, Koradi.</v>
      </c>
      <c r="C1994" s="188">
        <f t="shared" si="1193"/>
        <v>0</v>
      </c>
      <c r="D1994" s="189" t="str">
        <f t="shared" si="1193"/>
        <v>-</v>
      </c>
      <c r="E1994" s="38">
        <f t="shared" si="1193"/>
        <v>0</v>
      </c>
      <c r="F1994" s="104">
        <f t="shared" si="1188"/>
        <v>0</v>
      </c>
      <c r="G1994" s="104">
        <f t="shared" si="1189"/>
        <v>1.0093247999999999</v>
      </c>
      <c r="H1994" s="104">
        <f t="shared" si="1190"/>
        <v>-1.0093247999999999</v>
      </c>
      <c r="I1994" s="38">
        <f>'F4.2'!Y86</f>
        <v>0</v>
      </c>
      <c r="J1994" s="38">
        <f>'F4.2'!AX86</f>
        <v>0</v>
      </c>
      <c r="K1994" s="104"/>
      <c r="L1994" s="104"/>
      <c r="M1994" s="104">
        <f t="shared" si="1191"/>
        <v>0</v>
      </c>
      <c r="N1994" s="197">
        <f t="shared" si="1192"/>
        <v>-1.0093247999999999</v>
      </c>
    </row>
    <row r="1995" spans="1:14" ht="31.5" outlineLevel="1" x14ac:dyDescent="0.25">
      <c r="A1995" s="122" t="str">
        <f t="shared" si="1193"/>
        <v>xxv</v>
      </c>
      <c r="B1995" s="141" t="str">
        <f t="shared" si="1193"/>
        <v>Supply of Atlas Copco make compressor spares for at Koradi TPS 660MW</v>
      </c>
      <c r="C1995" s="188">
        <f t="shared" si="1193"/>
        <v>0</v>
      </c>
      <c r="D1995" s="189" t="str">
        <f t="shared" si="1193"/>
        <v>-</v>
      </c>
      <c r="E1995" s="38">
        <f t="shared" si="1193"/>
        <v>0</v>
      </c>
      <c r="F1995" s="104">
        <f t="shared" si="1188"/>
        <v>0</v>
      </c>
      <c r="G1995" s="104">
        <f t="shared" si="1189"/>
        <v>0.39813295500000001</v>
      </c>
      <c r="H1995" s="104">
        <f t="shared" si="1190"/>
        <v>-0.39813295500000001</v>
      </c>
      <c r="I1995" s="38">
        <f>'F4.2'!Y87</f>
        <v>0</v>
      </c>
      <c r="J1995" s="38">
        <f>'F4.2'!AX87</f>
        <v>0</v>
      </c>
      <c r="K1995" s="104"/>
      <c r="L1995" s="104"/>
      <c r="M1995" s="104">
        <f t="shared" si="1191"/>
        <v>0</v>
      </c>
      <c r="N1995" s="197">
        <f t="shared" si="1192"/>
        <v>-0.39813295500000001</v>
      </c>
    </row>
    <row r="1996" spans="1:14" ht="47.25" outlineLevel="1" x14ac:dyDescent="0.25">
      <c r="A1996" s="122" t="str">
        <f t="shared" ref="A1996:E2005" si="1194">A1519</f>
        <v>xxvi</v>
      </c>
      <c r="B1996" s="141" t="str">
        <f t="shared" si="1194"/>
        <v>Procurement of spares for side arm charger, wagon tippler, impact crushers and stacker reclaimer at CHP 3x660 MW KTPS</v>
      </c>
      <c r="C1996" s="188">
        <f t="shared" si="1194"/>
        <v>0</v>
      </c>
      <c r="D1996" s="189" t="str">
        <f t="shared" si="1194"/>
        <v>-</v>
      </c>
      <c r="E1996" s="38">
        <f t="shared" si="1194"/>
        <v>0</v>
      </c>
      <c r="F1996" s="104">
        <f t="shared" si="1188"/>
        <v>1.05728E-2</v>
      </c>
      <c r="G1996" s="104">
        <f t="shared" si="1189"/>
        <v>0.436836</v>
      </c>
      <c r="H1996" s="104">
        <f t="shared" si="1190"/>
        <v>-0.42626320000000001</v>
      </c>
      <c r="I1996" s="38">
        <f>'F4.2'!Y88</f>
        <v>0</v>
      </c>
      <c r="J1996" s="38">
        <f>'F4.2'!AX88</f>
        <v>0</v>
      </c>
      <c r="K1996" s="104"/>
      <c r="L1996" s="104"/>
      <c r="M1996" s="104">
        <f t="shared" si="1191"/>
        <v>0</v>
      </c>
      <c r="N1996" s="197">
        <f t="shared" si="1192"/>
        <v>-0.42626320000000001</v>
      </c>
    </row>
    <row r="1997" spans="1:14" ht="47.25" outlineLevel="1" x14ac:dyDescent="0.25">
      <c r="A1997" s="122" t="str">
        <f t="shared" si="1194"/>
        <v>xxvii</v>
      </c>
      <c r="B1997" s="141" t="str">
        <f t="shared" si="1194"/>
        <v>Procurement of Beater heads with Pin for Impact crushers installed at in Coal Handling Plant of 3x660 MW at KTPS, Koradi.</v>
      </c>
      <c r="C1997" s="188">
        <f t="shared" si="1194"/>
        <v>0</v>
      </c>
      <c r="D1997" s="189" t="str">
        <f t="shared" si="1194"/>
        <v>-</v>
      </c>
      <c r="E1997" s="38">
        <f t="shared" si="1194"/>
        <v>0</v>
      </c>
      <c r="F1997" s="104">
        <f t="shared" si="1188"/>
        <v>0</v>
      </c>
      <c r="G1997" s="104">
        <f t="shared" si="1189"/>
        <v>1.12555008</v>
      </c>
      <c r="H1997" s="104">
        <f t="shared" si="1190"/>
        <v>-1.12555008</v>
      </c>
      <c r="I1997" s="38">
        <f>'F4.2'!Y89</f>
        <v>0</v>
      </c>
      <c r="J1997" s="38">
        <f>'F4.2'!AX89</f>
        <v>0</v>
      </c>
      <c r="K1997" s="104"/>
      <c r="L1997" s="104"/>
      <c r="M1997" s="104">
        <f t="shared" si="1191"/>
        <v>0</v>
      </c>
      <c r="N1997" s="197">
        <f t="shared" si="1192"/>
        <v>-1.12555008</v>
      </c>
    </row>
    <row r="1998" spans="1:14" ht="15.75" outlineLevel="1" x14ac:dyDescent="0.25">
      <c r="A1998" s="122" t="str">
        <f t="shared" si="1194"/>
        <v>xxviii</v>
      </c>
      <c r="B1998" s="141" t="str">
        <f t="shared" si="1194"/>
        <v>Procurement of spares of Hyd Motor of SAC</v>
      </c>
      <c r="C1998" s="188">
        <f t="shared" si="1194"/>
        <v>0</v>
      </c>
      <c r="D1998" s="189" t="str">
        <f t="shared" si="1194"/>
        <v>-</v>
      </c>
      <c r="E1998" s="38">
        <f t="shared" si="1194"/>
        <v>0</v>
      </c>
      <c r="F1998" s="104">
        <f t="shared" si="1188"/>
        <v>0</v>
      </c>
      <c r="G1998" s="104">
        <f t="shared" si="1189"/>
        <v>0.36029057999999997</v>
      </c>
      <c r="H1998" s="104">
        <f t="shared" si="1190"/>
        <v>-0.36029057999999997</v>
      </c>
      <c r="I1998" s="38">
        <f>'F4.2'!Y90</f>
        <v>0</v>
      </c>
      <c r="J1998" s="38">
        <f>'F4.2'!AX90</f>
        <v>0</v>
      </c>
      <c r="K1998" s="104"/>
      <c r="L1998" s="104"/>
      <c r="M1998" s="104">
        <f t="shared" si="1191"/>
        <v>0</v>
      </c>
      <c r="N1998" s="197">
        <f t="shared" si="1192"/>
        <v>-0.36029057999999997</v>
      </c>
    </row>
    <row r="1999" spans="1:14" ht="31.5" outlineLevel="1" x14ac:dyDescent="0.25">
      <c r="A1999" s="122" t="str">
        <f t="shared" si="1194"/>
        <v>xxix</v>
      </c>
      <c r="B1999" s="141" t="str">
        <f t="shared" si="1194"/>
        <v>Procurement of hydraulic power packs for Flap Gates in CHP 3X660MW, KTPS, Koradi.</v>
      </c>
      <c r="C1999" s="188">
        <f t="shared" si="1194"/>
        <v>0</v>
      </c>
      <c r="D1999" s="189" t="str">
        <f t="shared" si="1194"/>
        <v>-</v>
      </c>
      <c r="E1999" s="38">
        <f t="shared" si="1194"/>
        <v>0</v>
      </c>
      <c r="F1999" s="104">
        <f t="shared" si="1188"/>
        <v>0</v>
      </c>
      <c r="G1999" s="104">
        <f t="shared" si="1189"/>
        <v>0.1888</v>
      </c>
      <c r="H1999" s="104">
        <f t="shared" si="1190"/>
        <v>-0.1888</v>
      </c>
      <c r="I1999" s="38">
        <f>'F4.2'!Y91</f>
        <v>0</v>
      </c>
      <c r="J1999" s="38">
        <f>'F4.2'!AX91</f>
        <v>0</v>
      </c>
      <c r="K1999" s="104"/>
      <c r="L1999" s="104"/>
      <c r="M1999" s="104">
        <f t="shared" si="1191"/>
        <v>0</v>
      </c>
      <c r="N1999" s="197">
        <f t="shared" si="1192"/>
        <v>-0.1888</v>
      </c>
    </row>
    <row r="2000" spans="1:14" ht="31.5" outlineLevel="1" x14ac:dyDescent="0.25">
      <c r="A2000" s="122" t="str">
        <f t="shared" si="1194"/>
        <v>xxx</v>
      </c>
      <c r="B2000" s="141" t="str">
        <f t="shared" si="1194"/>
        <v>Procurement of Mobile Grilling Equipment for CHP 3x660MW, KTPS, Koradi.</v>
      </c>
      <c r="C2000" s="188">
        <f t="shared" si="1194"/>
        <v>0</v>
      </c>
      <c r="D2000" s="189" t="str">
        <f t="shared" si="1194"/>
        <v>-</v>
      </c>
      <c r="E2000" s="38">
        <f t="shared" si="1194"/>
        <v>0</v>
      </c>
      <c r="F2000" s="104">
        <f t="shared" si="1188"/>
        <v>0</v>
      </c>
      <c r="G2000" s="104">
        <f t="shared" si="1189"/>
        <v>0.33865997999999997</v>
      </c>
      <c r="H2000" s="104">
        <f t="shared" si="1190"/>
        <v>-0.33865997999999997</v>
      </c>
      <c r="I2000" s="38">
        <f>'F4.2'!Y92</f>
        <v>0</v>
      </c>
      <c r="J2000" s="38">
        <f>'F4.2'!AX92</f>
        <v>0</v>
      </c>
      <c r="K2000" s="104"/>
      <c r="L2000" s="104"/>
      <c r="M2000" s="104">
        <f t="shared" si="1191"/>
        <v>0</v>
      </c>
      <c r="N2000" s="197">
        <f t="shared" si="1192"/>
        <v>-0.33865997999999997</v>
      </c>
    </row>
    <row r="2001" spans="1:14" ht="31.5" outlineLevel="1" x14ac:dyDescent="0.25">
      <c r="A2001" s="122" t="str">
        <f t="shared" si="1194"/>
        <v>xxxi</v>
      </c>
      <c r="B2001" s="141" t="str">
        <f t="shared" si="1194"/>
        <v>Procurement of Weld overlay Flap Gate assembly in CHP 3x660MW, KTPS, Koradi.</v>
      </c>
      <c r="C2001" s="188">
        <f t="shared" si="1194"/>
        <v>0</v>
      </c>
      <c r="D2001" s="189" t="str">
        <f t="shared" si="1194"/>
        <v>-</v>
      </c>
      <c r="E2001" s="38">
        <f t="shared" si="1194"/>
        <v>0</v>
      </c>
      <c r="F2001" s="104">
        <f t="shared" si="1188"/>
        <v>0</v>
      </c>
      <c r="G2001" s="104">
        <f t="shared" si="1189"/>
        <v>0.58409999999999995</v>
      </c>
      <c r="H2001" s="104">
        <f t="shared" si="1190"/>
        <v>-0.58409999999999995</v>
      </c>
      <c r="I2001" s="38">
        <f>'F4.2'!Y93</f>
        <v>0</v>
      </c>
      <c r="J2001" s="38">
        <f>'F4.2'!AX93</f>
        <v>0</v>
      </c>
      <c r="K2001" s="104"/>
      <c r="L2001" s="104"/>
      <c r="M2001" s="104">
        <f t="shared" si="1191"/>
        <v>0</v>
      </c>
      <c r="N2001" s="197">
        <f t="shared" si="1192"/>
        <v>-0.58409999999999995</v>
      </c>
    </row>
    <row r="2002" spans="1:14" ht="18.75" outlineLevel="1" x14ac:dyDescent="0.25">
      <c r="A2002" s="157" t="str">
        <f t="shared" si="1194"/>
        <v>E6</v>
      </c>
      <c r="B2002" s="158" t="str">
        <f t="shared" si="1194"/>
        <v>Capital Spares</v>
      </c>
      <c r="C2002" s="188">
        <f t="shared" si="1194"/>
        <v>0</v>
      </c>
      <c r="D2002" s="189" t="str">
        <f t="shared" si="1194"/>
        <v>-</v>
      </c>
      <c r="E2002" s="38">
        <f t="shared" si="1194"/>
        <v>89.62</v>
      </c>
      <c r="F2002" s="104">
        <f t="shared" si="1188"/>
        <v>0</v>
      </c>
      <c r="G2002" s="104">
        <f t="shared" si="1189"/>
        <v>0</v>
      </c>
      <c r="H2002" s="104">
        <f t="shared" si="1190"/>
        <v>0</v>
      </c>
      <c r="I2002" s="38">
        <f>'F4.2'!Y94</f>
        <v>0</v>
      </c>
      <c r="J2002" s="38">
        <f>'F4.2'!AX94</f>
        <v>0</v>
      </c>
      <c r="K2002" s="104"/>
      <c r="L2002" s="104"/>
      <c r="M2002" s="104">
        <f t="shared" si="1191"/>
        <v>0</v>
      </c>
      <c r="N2002" s="197">
        <f t="shared" si="1192"/>
        <v>0</v>
      </c>
    </row>
    <row r="2003" spans="1:14" ht="47.25" outlineLevel="1" x14ac:dyDescent="0.25">
      <c r="A2003" s="122">
        <f t="shared" si="1194"/>
        <v>0</v>
      </c>
      <c r="B2003" s="141" t="str">
        <f t="shared" si="1194"/>
        <v>Procurement of critical insurance spares for Turbine &amp; its critical auxiliaries for 3 x 660 MW, Koradi (4370001538 dtd. 18/06/2018 d.p. 21 Months)</v>
      </c>
      <c r="C2003" s="188">
        <f t="shared" si="1194"/>
        <v>0</v>
      </c>
      <c r="D2003" s="189" t="str">
        <f t="shared" si="1194"/>
        <v>-</v>
      </c>
      <c r="E2003" s="38">
        <f t="shared" si="1194"/>
        <v>89.62</v>
      </c>
      <c r="F2003" s="104">
        <f t="shared" si="1188"/>
        <v>89.623360000000005</v>
      </c>
      <c r="G2003" s="104">
        <f t="shared" si="1189"/>
        <v>88.736000000000004</v>
      </c>
      <c r="H2003" s="104">
        <f t="shared" si="1190"/>
        <v>0.88736000000000104</v>
      </c>
      <c r="I2003" s="38">
        <f>'F4.2'!Y95</f>
        <v>0</v>
      </c>
      <c r="J2003" s="38">
        <f>'F4.2'!AX95</f>
        <v>0</v>
      </c>
      <c r="K2003" s="104"/>
      <c r="L2003" s="104"/>
      <c r="M2003" s="104">
        <f t="shared" si="1191"/>
        <v>0</v>
      </c>
      <c r="N2003" s="197">
        <f t="shared" si="1192"/>
        <v>0.88736000000000104</v>
      </c>
    </row>
    <row r="2004" spans="1:14" ht="18.75" outlineLevel="1" x14ac:dyDescent="0.25">
      <c r="A2004" s="157" t="str">
        <f t="shared" si="1194"/>
        <v>E7</v>
      </c>
      <c r="B2004" s="158" t="str">
        <f t="shared" si="1194"/>
        <v>Additional Capitalization</v>
      </c>
      <c r="C2004" s="188">
        <f t="shared" si="1194"/>
        <v>0</v>
      </c>
      <c r="D2004" s="189" t="str">
        <f t="shared" si="1194"/>
        <v>-</v>
      </c>
      <c r="E2004" s="38">
        <f t="shared" si="1194"/>
        <v>57.879999999999995</v>
      </c>
      <c r="F2004" s="104">
        <f t="shared" si="1188"/>
        <v>0</v>
      </c>
      <c r="G2004" s="104">
        <f t="shared" si="1189"/>
        <v>0</v>
      </c>
      <c r="H2004" s="104">
        <f t="shared" si="1190"/>
        <v>0</v>
      </c>
      <c r="I2004" s="38">
        <f>'F4.2'!Y96</f>
        <v>0</v>
      </c>
      <c r="J2004" s="38">
        <f>'F4.2'!AX96</f>
        <v>0</v>
      </c>
      <c r="K2004" s="104"/>
      <c r="L2004" s="104"/>
      <c r="M2004" s="104">
        <f t="shared" si="1191"/>
        <v>0</v>
      </c>
      <c r="N2004" s="197">
        <f t="shared" si="1192"/>
        <v>0</v>
      </c>
    </row>
    <row r="2005" spans="1:14" ht="47.25" outlineLevel="1" x14ac:dyDescent="0.25">
      <c r="A2005" s="122" t="str">
        <f t="shared" si="1194"/>
        <v>i</v>
      </c>
      <c r="B2005" s="141" t="str">
        <f t="shared" si="1194"/>
        <v>Contruction of various infrastructure such as roads etc and public amenities in the rehabilitated villages of
koradi and khasara</v>
      </c>
      <c r="C2005" s="188">
        <f t="shared" si="1194"/>
        <v>0</v>
      </c>
      <c r="D2005" s="189" t="str">
        <f t="shared" si="1194"/>
        <v>-</v>
      </c>
      <c r="E2005" s="38">
        <f t="shared" si="1194"/>
        <v>13.1</v>
      </c>
      <c r="F2005" s="104">
        <f t="shared" si="1188"/>
        <v>12.74</v>
      </c>
      <c r="G2005" s="104">
        <f t="shared" si="1189"/>
        <v>0</v>
      </c>
      <c r="H2005" s="104">
        <f t="shared" si="1190"/>
        <v>12.74</v>
      </c>
      <c r="I2005" s="38">
        <f>'F4.2'!Y97</f>
        <v>0</v>
      </c>
      <c r="J2005" s="38">
        <f>'F4.2'!AX97</f>
        <v>0</v>
      </c>
      <c r="K2005" s="104"/>
      <c r="L2005" s="104"/>
      <c r="M2005" s="104">
        <f t="shared" si="1191"/>
        <v>0</v>
      </c>
      <c r="N2005" s="197">
        <f t="shared" si="1192"/>
        <v>12.74</v>
      </c>
    </row>
    <row r="2006" spans="1:14" ht="15.75" outlineLevel="1" x14ac:dyDescent="0.25">
      <c r="A2006" s="122" t="str">
        <f t="shared" ref="A2006:E2015" si="1195">A1529</f>
        <v>ii</v>
      </c>
      <c r="B2006" s="141" t="str">
        <f t="shared" si="1195"/>
        <v>Procurement of 7 nos of school buses</v>
      </c>
      <c r="C2006" s="188">
        <f t="shared" si="1195"/>
        <v>0</v>
      </c>
      <c r="D2006" s="189" t="str">
        <f t="shared" si="1195"/>
        <v>-</v>
      </c>
      <c r="E2006" s="38">
        <f t="shared" si="1195"/>
        <v>2</v>
      </c>
      <c r="F2006" s="104">
        <f t="shared" si="1188"/>
        <v>1.3109249999999999</v>
      </c>
      <c r="G2006" s="104">
        <f t="shared" si="1189"/>
        <v>1.3109249999999999</v>
      </c>
      <c r="H2006" s="104">
        <f t="shared" si="1190"/>
        <v>0</v>
      </c>
      <c r="I2006" s="38">
        <f>'F4.2'!Y98</f>
        <v>0</v>
      </c>
      <c r="J2006" s="38">
        <f>'F4.2'!AX98</f>
        <v>0</v>
      </c>
      <c r="K2006" s="104"/>
      <c r="L2006" s="104"/>
      <c r="M2006" s="104">
        <f t="shared" si="1191"/>
        <v>0</v>
      </c>
      <c r="N2006" s="197">
        <f t="shared" si="1192"/>
        <v>0</v>
      </c>
    </row>
    <row r="2007" spans="1:14" ht="31.5" outlineLevel="1" x14ac:dyDescent="0.25">
      <c r="A2007" s="122" t="str">
        <f t="shared" si="1195"/>
        <v>iii</v>
      </c>
      <c r="B2007" s="141" t="str">
        <f t="shared" si="1195"/>
        <v>Development of green belt &amp; fodder farm for fulfillment of environmental clearance of MoEF for Koradi 3x660MW</v>
      </c>
      <c r="C2007" s="188">
        <f t="shared" si="1195"/>
        <v>0</v>
      </c>
      <c r="D2007" s="189" t="str">
        <f t="shared" si="1195"/>
        <v>-</v>
      </c>
      <c r="E2007" s="38">
        <f t="shared" si="1195"/>
        <v>3.16</v>
      </c>
      <c r="F2007" s="104">
        <f t="shared" si="1188"/>
        <v>3.16</v>
      </c>
      <c r="G2007" s="104">
        <f t="shared" si="1189"/>
        <v>0</v>
      </c>
      <c r="H2007" s="104">
        <f t="shared" si="1190"/>
        <v>3.16</v>
      </c>
      <c r="I2007" s="38">
        <f>'F4.2'!Y99</f>
        <v>0</v>
      </c>
      <c r="J2007" s="38">
        <f>'F4.2'!AX99</f>
        <v>0</v>
      </c>
      <c r="K2007" s="104"/>
      <c r="L2007" s="104"/>
      <c r="M2007" s="104">
        <f t="shared" si="1191"/>
        <v>0</v>
      </c>
      <c r="N2007" s="197">
        <f t="shared" si="1192"/>
        <v>3.16</v>
      </c>
    </row>
    <row r="2008" spans="1:14" ht="47.25" outlineLevel="1" x14ac:dyDescent="0.25">
      <c r="A2008" s="122" t="str">
        <f t="shared" si="1195"/>
        <v>iv</v>
      </c>
      <c r="B2008" s="141" t="str">
        <f t="shared" si="1195"/>
        <v>Provision of Ground Hopper &amp; Short Conveyor Belt from Existing Stackyard 1 &amp; 2 ti existing Main Stream i.e. BCN 4A/4B of CHP 3x660 MW, KTPS, Koradi</v>
      </c>
      <c r="C2008" s="188">
        <f t="shared" si="1195"/>
        <v>0</v>
      </c>
      <c r="D2008" s="189" t="str">
        <f t="shared" si="1195"/>
        <v>-</v>
      </c>
      <c r="E2008" s="38">
        <f t="shared" si="1195"/>
        <v>4.3600000000000003</v>
      </c>
      <c r="F2008" s="104">
        <f t="shared" si="1188"/>
        <v>4.3554979999999999</v>
      </c>
      <c r="G2008" s="104">
        <f t="shared" si="1189"/>
        <v>4.3554979999999999</v>
      </c>
      <c r="H2008" s="104">
        <f t="shared" si="1190"/>
        <v>0</v>
      </c>
      <c r="I2008" s="38">
        <f>'F4.2'!Y100</f>
        <v>0</v>
      </c>
      <c r="J2008" s="38">
        <f>'F4.2'!AX100</f>
        <v>0</v>
      </c>
      <c r="K2008" s="104"/>
      <c r="L2008" s="104"/>
      <c r="M2008" s="104">
        <f t="shared" si="1191"/>
        <v>0</v>
      </c>
      <c r="N2008" s="197">
        <f t="shared" si="1192"/>
        <v>0</v>
      </c>
    </row>
    <row r="2009" spans="1:14" ht="47.25" outlineLevel="1" x14ac:dyDescent="0.25">
      <c r="A2009" s="122" t="str">
        <f t="shared" si="1195"/>
        <v>v</v>
      </c>
      <c r="B2009" s="141" t="str">
        <f t="shared" si="1195"/>
        <v>Provision of Ground Hopper &amp; Conveyor Belt for Conveying Unloaded Coal form Open Wagon Tippler in CHP of Koradi Unit 8, 9 &amp; 10.</v>
      </c>
      <c r="C2009" s="188">
        <f t="shared" si="1195"/>
        <v>0</v>
      </c>
      <c r="D2009" s="189" t="str">
        <f t="shared" si="1195"/>
        <v>-</v>
      </c>
      <c r="E2009" s="38">
        <f t="shared" si="1195"/>
        <v>4.7</v>
      </c>
      <c r="F2009" s="104">
        <f t="shared" si="1188"/>
        <v>0</v>
      </c>
      <c r="G2009" s="104">
        <f t="shared" si="1189"/>
        <v>0</v>
      </c>
      <c r="H2009" s="104">
        <f t="shared" si="1190"/>
        <v>0</v>
      </c>
      <c r="I2009" s="38">
        <f>'F4.2'!Y101</f>
        <v>0</v>
      </c>
      <c r="J2009" s="38">
        <f>'F4.2'!AX101</f>
        <v>0</v>
      </c>
      <c r="K2009" s="104"/>
      <c r="L2009" s="104"/>
      <c r="M2009" s="104">
        <f t="shared" si="1191"/>
        <v>0</v>
      </c>
      <c r="N2009" s="197">
        <f t="shared" si="1192"/>
        <v>0</v>
      </c>
    </row>
    <row r="2010" spans="1:14" ht="31.5" outlineLevel="1" x14ac:dyDescent="0.25">
      <c r="A2010" s="122" t="str">
        <f t="shared" si="1195"/>
        <v>vi</v>
      </c>
      <c r="B2010" s="141" t="str">
        <f t="shared" si="1195"/>
        <v>Provision of Additional Facility for Manual Unloading Track in CHP of Koradi Unit No. 8, 9 &amp; 10</v>
      </c>
      <c r="C2010" s="188">
        <f t="shared" si="1195"/>
        <v>0</v>
      </c>
      <c r="D2010" s="189" t="str">
        <f t="shared" si="1195"/>
        <v>-</v>
      </c>
      <c r="E2010" s="38">
        <f t="shared" si="1195"/>
        <v>5.25</v>
      </c>
      <c r="F2010" s="104">
        <f t="shared" si="1188"/>
        <v>0</v>
      </c>
      <c r="G2010" s="104">
        <f t="shared" si="1189"/>
        <v>0</v>
      </c>
      <c r="H2010" s="104">
        <f t="shared" si="1190"/>
        <v>0</v>
      </c>
      <c r="I2010" s="38">
        <f>'F4.2'!Y102</f>
        <v>0</v>
      </c>
      <c r="J2010" s="38">
        <f>'F4.2'!AX102</f>
        <v>0</v>
      </c>
      <c r="K2010" s="104"/>
      <c r="L2010" s="104"/>
      <c r="M2010" s="104">
        <f t="shared" si="1191"/>
        <v>0</v>
      </c>
      <c r="N2010" s="197">
        <f t="shared" si="1192"/>
        <v>0</v>
      </c>
    </row>
    <row r="2011" spans="1:14" ht="15.75" outlineLevel="1" x14ac:dyDescent="0.25">
      <c r="A2011" s="122" t="str">
        <f t="shared" si="1195"/>
        <v>vii</v>
      </c>
      <c r="B2011" s="141" t="str">
        <f t="shared" si="1195"/>
        <v>Construction  of drains</v>
      </c>
      <c r="C2011" s="188">
        <f t="shared" si="1195"/>
        <v>0</v>
      </c>
      <c r="D2011" s="189" t="str">
        <f t="shared" si="1195"/>
        <v>-</v>
      </c>
      <c r="E2011" s="38">
        <f t="shared" si="1195"/>
        <v>4.3099999999999996</v>
      </c>
      <c r="F2011" s="104">
        <f t="shared" si="1188"/>
        <v>2.7926533139999998</v>
      </c>
      <c r="G2011" s="104">
        <f t="shared" si="1189"/>
        <v>0</v>
      </c>
      <c r="H2011" s="104">
        <f t="shared" si="1190"/>
        <v>2.7926533139999998</v>
      </c>
      <c r="I2011" s="38">
        <f>'F4.2'!Y103</f>
        <v>0</v>
      </c>
      <c r="J2011" s="38">
        <f>'F4.2'!AX103</f>
        <v>0</v>
      </c>
      <c r="K2011" s="104"/>
      <c r="L2011" s="104"/>
      <c r="M2011" s="104">
        <f t="shared" si="1191"/>
        <v>0</v>
      </c>
      <c r="N2011" s="197">
        <f t="shared" si="1192"/>
        <v>2.7926533139999998</v>
      </c>
    </row>
    <row r="2012" spans="1:14" ht="47.25" outlineLevel="1" x14ac:dyDescent="0.25">
      <c r="A2012" s="122" t="str">
        <f t="shared" si="1195"/>
        <v>viii</v>
      </c>
      <c r="B2012" s="141" t="str">
        <f t="shared" si="1195"/>
        <v>Supply erection commissioning of medium voltage variable frequency drive for conveyors BCN 6A,6B,7A,7B in CHP 3x660MW</v>
      </c>
      <c r="C2012" s="188">
        <f t="shared" si="1195"/>
        <v>0</v>
      </c>
      <c r="D2012" s="189" t="str">
        <f t="shared" si="1195"/>
        <v>-</v>
      </c>
      <c r="E2012" s="38">
        <f t="shared" si="1195"/>
        <v>17</v>
      </c>
      <c r="F2012" s="104">
        <f t="shared" ref="F2012:F2043" si="1196">F1535+I1535</f>
        <v>16.985863999999999</v>
      </c>
      <c r="G2012" s="104">
        <f t="shared" si="1189"/>
        <v>16.985863999999999</v>
      </c>
      <c r="H2012" s="104">
        <f t="shared" si="1190"/>
        <v>0</v>
      </c>
      <c r="I2012" s="38">
        <f>'F4.2'!Y104</f>
        <v>0</v>
      </c>
      <c r="J2012" s="38">
        <f>'F4.2'!AX104</f>
        <v>0</v>
      </c>
      <c r="K2012" s="104"/>
      <c r="L2012" s="104"/>
      <c r="M2012" s="104">
        <f t="shared" si="1191"/>
        <v>0</v>
      </c>
      <c r="N2012" s="197">
        <f t="shared" si="1192"/>
        <v>0</v>
      </c>
    </row>
    <row r="2013" spans="1:14" ht="31.5" outlineLevel="1" x14ac:dyDescent="0.25">
      <c r="A2013" s="122" t="str">
        <f t="shared" si="1195"/>
        <v>ix</v>
      </c>
      <c r="B2013" s="141" t="str">
        <f t="shared" si="1195"/>
        <v>Supply, Installation &amp; commissioning of 3D level sensors for first two ESP field hoppers</v>
      </c>
      <c r="C2013" s="188">
        <f t="shared" si="1195"/>
        <v>0</v>
      </c>
      <c r="D2013" s="189" t="str">
        <f t="shared" si="1195"/>
        <v>-</v>
      </c>
      <c r="E2013" s="38">
        <f t="shared" si="1195"/>
        <v>4</v>
      </c>
      <c r="F2013" s="104">
        <f t="shared" si="1196"/>
        <v>0</v>
      </c>
      <c r="G2013" s="104">
        <f t="shared" ref="G2013:G2044" si="1197">G1536+M1536</f>
        <v>0</v>
      </c>
      <c r="H2013" s="104">
        <f t="shared" si="1190"/>
        <v>0</v>
      </c>
      <c r="I2013" s="38">
        <f>'F4.2'!Y105</f>
        <v>0</v>
      </c>
      <c r="J2013" s="38">
        <f>'F4.2'!AX105</f>
        <v>0</v>
      </c>
      <c r="K2013" s="104"/>
      <c r="L2013" s="104"/>
      <c r="M2013" s="104">
        <f t="shared" si="1191"/>
        <v>0</v>
      </c>
      <c r="N2013" s="197">
        <f t="shared" si="1192"/>
        <v>0</v>
      </c>
    </row>
    <row r="2014" spans="1:14" ht="168.75" outlineLevel="1" x14ac:dyDescent="0.25">
      <c r="A2014" s="164" t="str">
        <f t="shared" si="1195"/>
        <v>F</v>
      </c>
      <c r="B2014" s="165" t="str">
        <f t="shared" si="1195"/>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2014" s="188">
        <f t="shared" si="1195"/>
        <v>0</v>
      </c>
      <c r="D2014" s="189" t="str">
        <f t="shared" si="1195"/>
        <v>-</v>
      </c>
      <c r="E2014" s="38">
        <f t="shared" si="1195"/>
        <v>86.914035400000003</v>
      </c>
      <c r="F2014" s="104">
        <f t="shared" si="1196"/>
        <v>88.682981494000018</v>
      </c>
      <c r="G2014" s="104">
        <f t="shared" si="1197"/>
        <v>93.291011894000007</v>
      </c>
      <c r="H2014" s="104">
        <f t="shared" si="1190"/>
        <v>-4.6080303999999899</v>
      </c>
      <c r="I2014" s="38">
        <f>'F4.2'!Y106</f>
        <v>0</v>
      </c>
      <c r="J2014" s="38">
        <f>'F4.2'!AX106</f>
        <v>0</v>
      </c>
      <c r="K2014" s="104"/>
      <c r="L2014" s="104"/>
      <c r="M2014" s="104">
        <f t="shared" si="1191"/>
        <v>0</v>
      </c>
      <c r="N2014" s="197">
        <f t="shared" si="1192"/>
        <v>-4.6080303999999899</v>
      </c>
    </row>
    <row r="2015" spans="1:14" ht="18.75" outlineLevel="1" x14ac:dyDescent="0.25">
      <c r="A2015" s="164" t="str">
        <f t="shared" si="1195"/>
        <v>G</v>
      </c>
      <c r="B2015" s="165" t="str">
        <f t="shared" si="1195"/>
        <v>Discharge of UDL</v>
      </c>
      <c r="C2015" s="188">
        <f t="shared" si="1195"/>
        <v>0</v>
      </c>
      <c r="D2015" s="189" t="str">
        <f t="shared" si="1195"/>
        <v>-</v>
      </c>
      <c r="E2015" s="38">
        <f t="shared" si="1195"/>
        <v>0</v>
      </c>
      <c r="F2015" s="104">
        <f t="shared" si="1196"/>
        <v>111.97000000000001</v>
      </c>
      <c r="G2015" s="104">
        <f t="shared" si="1197"/>
        <v>111.48</v>
      </c>
      <c r="H2015" s="104">
        <f t="shared" si="1190"/>
        <v>0.49000000000000909</v>
      </c>
      <c r="I2015" s="38">
        <f>'F4.2'!Y107</f>
        <v>0</v>
      </c>
      <c r="J2015" s="38">
        <f>'F4.2'!AX107</f>
        <v>0</v>
      </c>
      <c r="K2015" s="104"/>
      <c r="L2015" s="104"/>
      <c r="M2015" s="104">
        <f t="shared" si="1191"/>
        <v>0</v>
      </c>
      <c r="N2015" s="197">
        <f t="shared" si="1192"/>
        <v>0.49000000000000909</v>
      </c>
    </row>
    <row r="2016" spans="1:14" ht="37.5" outlineLevel="1" x14ac:dyDescent="0.25">
      <c r="A2016" s="164" t="str">
        <f t="shared" ref="A2016:E2025" si="1198">A1539</f>
        <v>H</v>
      </c>
      <c r="B2016" s="165" t="str">
        <f t="shared" si="1198"/>
        <v>Asset Addition due to change in classification of inventory</v>
      </c>
      <c r="C2016" s="188">
        <f t="shared" si="1198"/>
        <v>0</v>
      </c>
      <c r="D2016" s="189" t="str">
        <f t="shared" si="1198"/>
        <v>-</v>
      </c>
      <c r="E2016" s="38">
        <f t="shared" si="1198"/>
        <v>0</v>
      </c>
      <c r="F2016" s="104">
        <f t="shared" si="1196"/>
        <v>21.750271997999999</v>
      </c>
      <c r="G2016" s="104">
        <f t="shared" si="1197"/>
        <v>0</v>
      </c>
      <c r="H2016" s="104">
        <f t="shared" si="1190"/>
        <v>21.750271997999999</v>
      </c>
      <c r="I2016" s="38">
        <f>'F4.2'!Y108</f>
        <v>0</v>
      </c>
      <c r="J2016" s="38">
        <f>'F4.2'!AX108</f>
        <v>0</v>
      </c>
      <c r="K2016" s="104"/>
      <c r="L2016" s="104"/>
      <c r="M2016" s="104">
        <f t="shared" si="1191"/>
        <v>0</v>
      </c>
      <c r="N2016" s="197">
        <f t="shared" si="1192"/>
        <v>21.750271997999999</v>
      </c>
    </row>
    <row r="2017" spans="1:16" ht="37.5" outlineLevel="1" x14ac:dyDescent="0.25">
      <c r="A2017" s="164" t="str">
        <f t="shared" si="1198"/>
        <v>I</v>
      </c>
      <c r="B2017" s="165" t="str">
        <f t="shared" si="1198"/>
        <v>Medical Oxygen Gr&amp;Cyl Ozonization Plant (Covid Related Work)</v>
      </c>
      <c r="C2017" s="188">
        <f t="shared" si="1198"/>
        <v>0</v>
      </c>
      <c r="D2017" s="189" t="str">
        <f t="shared" si="1198"/>
        <v>-</v>
      </c>
      <c r="E2017" s="38">
        <f t="shared" si="1198"/>
        <v>0</v>
      </c>
      <c r="F2017" s="104">
        <f t="shared" si="1196"/>
        <v>11.4034</v>
      </c>
      <c r="G2017" s="104">
        <f t="shared" si="1197"/>
        <v>9.6702093829999995</v>
      </c>
      <c r="H2017" s="104">
        <f t="shared" si="1190"/>
        <v>1.733190617</v>
      </c>
      <c r="I2017" s="38">
        <f>'F4.2'!Y109</f>
        <v>0</v>
      </c>
      <c r="J2017" s="38">
        <f>'F4.2'!AX109</f>
        <v>0</v>
      </c>
      <c r="K2017" s="104"/>
      <c r="L2017" s="104"/>
      <c r="M2017" s="104">
        <f t="shared" si="1191"/>
        <v>0</v>
      </c>
      <c r="N2017" s="197">
        <f t="shared" si="1192"/>
        <v>1.733190617</v>
      </c>
    </row>
    <row r="2018" spans="1:16" ht="21" outlineLevel="1" x14ac:dyDescent="0.25">
      <c r="A2018" s="88">
        <f t="shared" si="1198"/>
        <v>0</v>
      </c>
      <c r="B2018" s="118" t="str">
        <f t="shared" si="1198"/>
        <v>B) DPR Schemes</v>
      </c>
      <c r="C2018" s="188">
        <f t="shared" si="1198"/>
        <v>0</v>
      </c>
      <c r="D2018" s="189" t="str">
        <f t="shared" si="1198"/>
        <v>-</v>
      </c>
      <c r="E2018" s="38">
        <f t="shared" si="1198"/>
        <v>0</v>
      </c>
      <c r="F2018" s="104">
        <f t="shared" si="1196"/>
        <v>0</v>
      </c>
      <c r="G2018" s="104">
        <f t="shared" si="1197"/>
        <v>0</v>
      </c>
      <c r="H2018" s="104">
        <f t="shared" si="1190"/>
        <v>0</v>
      </c>
      <c r="I2018" s="38">
        <f>'F4.2'!Y110</f>
        <v>0</v>
      </c>
      <c r="J2018" s="38">
        <f>'F4.2'!AX110</f>
        <v>0</v>
      </c>
      <c r="K2018" s="104"/>
      <c r="L2018" s="104"/>
      <c r="M2018" s="104">
        <f t="shared" si="1191"/>
        <v>0</v>
      </c>
      <c r="N2018" s="197">
        <f t="shared" si="1192"/>
        <v>0</v>
      </c>
    </row>
    <row r="2019" spans="1:16" ht="15.75" outlineLevel="1" x14ac:dyDescent="0.25">
      <c r="A2019" s="89">
        <f t="shared" si="1198"/>
        <v>0</v>
      </c>
      <c r="B2019" s="121" t="str">
        <f t="shared" si="1198"/>
        <v>(i) Submitted to MERC</v>
      </c>
      <c r="C2019" s="188">
        <f t="shared" si="1198"/>
        <v>0</v>
      </c>
      <c r="D2019" s="189" t="str">
        <f t="shared" si="1198"/>
        <v>-</v>
      </c>
      <c r="E2019" s="38">
        <f t="shared" si="1198"/>
        <v>0</v>
      </c>
      <c r="F2019" s="104">
        <f t="shared" si="1196"/>
        <v>0</v>
      </c>
      <c r="G2019" s="104">
        <f t="shared" si="1197"/>
        <v>0</v>
      </c>
      <c r="H2019" s="104">
        <f t="shared" si="1190"/>
        <v>0</v>
      </c>
      <c r="I2019" s="38">
        <f>'F4.2'!Y111</f>
        <v>0</v>
      </c>
      <c r="J2019" s="38">
        <f>'F4.2'!AX111</f>
        <v>0</v>
      </c>
      <c r="K2019" s="104"/>
      <c r="L2019" s="104"/>
      <c r="M2019" s="104">
        <f t="shared" si="1191"/>
        <v>0</v>
      </c>
      <c r="N2019" s="197">
        <f t="shared" si="1192"/>
        <v>0</v>
      </c>
    </row>
    <row r="2020" spans="1:16" ht="31.5" outlineLevel="1" x14ac:dyDescent="0.25">
      <c r="A2020" s="66">
        <f t="shared" si="1198"/>
        <v>9</v>
      </c>
      <c r="B2020" s="134" t="str">
        <f t="shared" si="1198"/>
        <v>Flue Gas Desulphurization FGD is for Unit 8, 9, 10 of 3x660MW Koradi TPS</v>
      </c>
      <c r="C2020" s="188" t="str">
        <f t="shared" si="1198"/>
        <v>MERC/CAPEX/FY 2020-21/WFH/SBR/05</v>
      </c>
      <c r="D2020" s="189">
        <f t="shared" si="1198"/>
        <v>43982</v>
      </c>
      <c r="E2020" s="38">
        <f t="shared" si="1198"/>
        <v>940.00000000000011</v>
      </c>
      <c r="F2020" s="104">
        <f t="shared" si="1196"/>
        <v>0</v>
      </c>
      <c r="G2020" s="104">
        <f t="shared" si="1197"/>
        <v>0</v>
      </c>
      <c r="H2020" s="104">
        <f t="shared" si="1190"/>
        <v>0</v>
      </c>
      <c r="I2020" s="38">
        <f>'F4.2'!Y112</f>
        <v>0</v>
      </c>
      <c r="J2020" s="38">
        <f>'F4.2'!AX112</f>
        <v>0</v>
      </c>
      <c r="K2020" s="104"/>
      <c r="L2020" s="104"/>
      <c r="M2020" s="104">
        <f t="shared" si="1191"/>
        <v>0</v>
      </c>
      <c r="N2020" s="197">
        <f t="shared" si="1192"/>
        <v>0</v>
      </c>
      <c r="O2020" s="202">
        <f t="shared" ref="O2020:O2044" si="1199">MAX(0,IF(M2020=0,0,IF(G2020+M2020&lt;E2020,M2020,E2020-G2020)))</f>
        <v>0</v>
      </c>
      <c r="P2020" s="203">
        <f t="shared" ref="P2020:P2044" si="1200">M2020-O2020</f>
        <v>0</v>
      </c>
    </row>
    <row r="2021" spans="1:16" ht="31.5" outlineLevel="1" x14ac:dyDescent="0.25">
      <c r="A2021" s="98">
        <f t="shared" si="1198"/>
        <v>9.1</v>
      </c>
      <c r="B2021" s="99" t="str">
        <f t="shared" si="1198"/>
        <v>Flue Gas Desulphurization is for Unit 8, 9, 10 of 3x660MW Koradi TPS</v>
      </c>
      <c r="C2021" s="188" t="str">
        <f t="shared" si="1198"/>
        <v>MERC/CAPEX/FY 2020-21/WFH/SBR/05</v>
      </c>
      <c r="D2021" s="189">
        <f t="shared" si="1198"/>
        <v>43982</v>
      </c>
      <c r="E2021" s="38">
        <f t="shared" si="1198"/>
        <v>847.78000000000009</v>
      </c>
      <c r="F2021" s="104">
        <f t="shared" si="1196"/>
        <v>1089.3</v>
      </c>
      <c r="G2021" s="104">
        <f t="shared" si="1197"/>
        <v>1089.3</v>
      </c>
      <c r="H2021" s="104">
        <f t="shared" si="1190"/>
        <v>0</v>
      </c>
      <c r="I2021" s="38">
        <f>'F4.2'!Y113</f>
        <v>466.85</v>
      </c>
      <c r="J2021" s="38">
        <f>'F4.2'!AX113</f>
        <v>466.85</v>
      </c>
      <c r="K2021" s="104"/>
      <c r="L2021" s="104"/>
      <c r="M2021" s="104">
        <f t="shared" si="1191"/>
        <v>466.85</v>
      </c>
      <c r="N2021" s="197">
        <f t="shared" si="1192"/>
        <v>0</v>
      </c>
      <c r="O2021" s="202">
        <f t="shared" si="1199"/>
        <v>0</v>
      </c>
      <c r="P2021" s="203">
        <f t="shared" si="1200"/>
        <v>466.85</v>
      </c>
    </row>
    <row r="2022" spans="1:16" ht="30" outlineLevel="1" x14ac:dyDescent="0.25">
      <c r="A2022" s="98">
        <f t="shared" si="1198"/>
        <v>0</v>
      </c>
      <c r="B2022" s="99" t="str">
        <f t="shared" si="1198"/>
        <v>IDC</v>
      </c>
      <c r="C2022" s="188" t="str">
        <f t="shared" si="1198"/>
        <v>MERC/CAPEX/FY 2020-21/WFH/SBR/05</v>
      </c>
      <c r="D2022" s="189">
        <f t="shared" si="1198"/>
        <v>43982</v>
      </c>
      <c r="E2022" s="38">
        <f t="shared" si="1198"/>
        <v>92.22</v>
      </c>
      <c r="F2022" s="104">
        <f t="shared" si="1196"/>
        <v>0</v>
      </c>
      <c r="G2022" s="104">
        <f t="shared" si="1197"/>
        <v>0</v>
      </c>
      <c r="H2022" s="104">
        <f t="shared" si="1190"/>
        <v>0</v>
      </c>
      <c r="I2022" s="38">
        <f>'F4.2'!Y114</f>
        <v>0</v>
      </c>
      <c r="J2022" s="38">
        <f>'F4.2'!AX114</f>
        <v>0</v>
      </c>
      <c r="K2022" s="104"/>
      <c r="L2022" s="104"/>
      <c r="M2022" s="104">
        <f t="shared" si="1191"/>
        <v>0</v>
      </c>
      <c r="N2022" s="197">
        <f t="shared" si="1192"/>
        <v>0</v>
      </c>
      <c r="O2022" s="202">
        <f t="shared" si="1199"/>
        <v>0</v>
      </c>
      <c r="P2022" s="203">
        <f t="shared" si="1200"/>
        <v>0</v>
      </c>
    </row>
    <row r="2023" spans="1:16" ht="31.5" outlineLevel="1" x14ac:dyDescent="0.25">
      <c r="A2023" s="66" t="str">
        <f t="shared" si="1198"/>
        <v>HO DPR 13</v>
      </c>
      <c r="B2023" s="134" t="str">
        <f t="shared" si="1198"/>
        <v>Construction of new admin building at Vidyut Bhavan, Katol Road, Nagpur</v>
      </c>
      <c r="C2023" s="188" t="str">
        <f t="shared" si="1198"/>
        <v>MERC/Capex/2021-2022/MSPGCL/063</v>
      </c>
      <c r="D2023" s="189">
        <f t="shared" si="1198"/>
        <v>44610</v>
      </c>
      <c r="E2023" s="38">
        <f t="shared" si="1198"/>
        <v>57</v>
      </c>
      <c r="F2023" s="104">
        <f t="shared" si="1196"/>
        <v>0</v>
      </c>
      <c r="G2023" s="104">
        <f t="shared" si="1197"/>
        <v>0</v>
      </c>
      <c r="H2023" s="104">
        <f t="shared" si="1190"/>
        <v>0</v>
      </c>
      <c r="I2023" s="38">
        <f>'F4.2'!Y115</f>
        <v>0</v>
      </c>
      <c r="J2023" s="38">
        <f>'F4.2'!AX115</f>
        <v>0</v>
      </c>
      <c r="K2023" s="104"/>
      <c r="L2023" s="104"/>
      <c r="M2023" s="104">
        <f t="shared" si="1191"/>
        <v>0</v>
      </c>
      <c r="N2023" s="197">
        <f t="shared" si="1192"/>
        <v>0</v>
      </c>
      <c r="O2023" s="202">
        <f t="shared" si="1199"/>
        <v>0</v>
      </c>
      <c r="P2023" s="203">
        <f t="shared" si="1200"/>
        <v>0</v>
      </c>
    </row>
    <row r="2024" spans="1:16" ht="47.25" outlineLevel="1" x14ac:dyDescent="0.25">
      <c r="A2024" s="98" t="str">
        <f t="shared" si="1198"/>
        <v>HO DPR 13.1</v>
      </c>
      <c r="B2024" s="99" t="str">
        <f t="shared" si="1198"/>
        <v>Construction of new admin building at Vidyut Bhavan, Katol Road, Nagpur</v>
      </c>
      <c r="C2024" s="188">
        <f t="shared" si="1198"/>
        <v>0</v>
      </c>
      <c r="D2024" s="189">
        <f t="shared" si="1198"/>
        <v>44610</v>
      </c>
      <c r="E2024" s="38">
        <f t="shared" si="1198"/>
        <v>54.24</v>
      </c>
      <c r="F2024" s="104">
        <f t="shared" si="1196"/>
        <v>0</v>
      </c>
      <c r="G2024" s="104">
        <f t="shared" si="1197"/>
        <v>0</v>
      </c>
      <c r="H2024" s="104">
        <f t="shared" si="1190"/>
        <v>0</v>
      </c>
      <c r="I2024" s="38">
        <f>'F4.2'!Y116</f>
        <v>0</v>
      </c>
      <c r="J2024" s="38">
        <f>'F4.2'!AX116</f>
        <v>0</v>
      </c>
      <c r="K2024" s="104"/>
      <c r="L2024" s="104"/>
      <c r="M2024" s="104">
        <f t="shared" si="1191"/>
        <v>0</v>
      </c>
      <c r="N2024" s="197">
        <f t="shared" si="1192"/>
        <v>0</v>
      </c>
      <c r="O2024" s="202">
        <f t="shared" si="1199"/>
        <v>0</v>
      </c>
      <c r="P2024" s="203">
        <f t="shared" si="1200"/>
        <v>0</v>
      </c>
    </row>
    <row r="2025" spans="1:16" ht="15.75" outlineLevel="1" x14ac:dyDescent="0.25">
      <c r="A2025" s="98">
        <f t="shared" si="1198"/>
        <v>0</v>
      </c>
      <c r="B2025" s="99" t="str">
        <f t="shared" si="1198"/>
        <v>IDC</v>
      </c>
      <c r="C2025" s="188">
        <f t="shared" si="1198"/>
        <v>0</v>
      </c>
      <c r="D2025" s="189">
        <f t="shared" si="1198"/>
        <v>44610</v>
      </c>
      <c r="E2025" s="38">
        <f t="shared" si="1198"/>
        <v>2.76</v>
      </c>
      <c r="F2025" s="104">
        <f t="shared" si="1196"/>
        <v>0</v>
      </c>
      <c r="G2025" s="104">
        <f t="shared" si="1197"/>
        <v>0</v>
      </c>
      <c r="H2025" s="104">
        <f t="shared" si="1190"/>
        <v>0</v>
      </c>
      <c r="I2025" s="38">
        <f>'F4.2'!Y117</f>
        <v>0</v>
      </c>
      <c r="J2025" s="38">
        <f>'F4.2'!AX117</f>
        <v>0</v>
      </c>
      <c r="K2025" s="104"/>
      <c r="L2025" s="104"/>
      <c r="M2025" s="104">
        <f t="shared" si="1191"/>
        <v>0</v>
      </c>
      <c r="N2025" s="197">
        <f t="shared" si="1192"/>
        <v>0</v>
      </c>
      <c r="O2025" s="202">
        <f t="shared" si="1199"/>
        <v>0</v>
      </c>
      <c r="P2025" s="203">
        <f t="shared" si="1200"/>
        <v>0</v>
      </c>
    </row>
    <row r="2026" spans="1:16" ht="31.5" outlineLevel="1" x14ac:dyDescent="0.25">
      <c r="A2026" s="66">
        <f t="shared" ref="A2026:E2035" si="1201">A1549</f>
        <v>18</v>
      </c>
      <c r="B2026" s="134" t="str">
        <f t="shared" si="1201"/>
        <v>Improvement in Regenerative Air Pre-heater Performance at Unit # 9 of 3x660 MW, Koradi TPS</v>
      </c>
      <c r="C2026" s="188" t="str">
        <f t="shared" si="1201"/>
        <v>MERC/CAPEX/2022-2023/0469</v>
      </c>
      <c r="D2026" s="189">
        <f t="shared" si="1201"/>
        <v>44840</v>
      </c>
      <c r="E2026" s="38">
        <f t="shared" si="1201"/>
        <v>15.869</v>
      </c>
      <c r="F2026" s="104">
        <f t="shared" si="1196"/>
        <v>0</v>
      </c>
      <c r="G2026" s="104">
        <f t="shared" si="1197"/>
        <v>0</v>
      </c>
      <c r="H2026" s="104">
        <f t="shared" si="1190"/>
        <v>0</v>
      </c>
      <c r="I2026" s="38">
        <f>'F4.2'!Y118</f>
        <v>0</v>
      </c>
      <c r="J2026" s="38">
        <f>'F4.2'!AX118</f>
        <v>0</v>
      </c>
      <c r="K2026" s="104"/>
      <c r="L2026" s="104"/>
      <c r="M2026" s="104">
        <f t="shared" si="1191"/>
        <v>0</v>
      </c>
      <c r="N2026" s="197">
        <f t="shared" si="1192"/>
        <v>0</v>
      </c>
      <c r="O2026" s="202">
        <f t="shared" si="1199"/>
        <v>0</v>
      </c>
      <c r="P2026" s="203">
        <f t="shared" si="1200"/>
        <v>0</v>
      </c>
    </row>
    <row r="2027" spans="1:16" ht="31.5" outlineLevel="1" x14ac:dyDescent="0.25">
      <c r="A2027" s="98">
        <f t="shared" si="1201"/>
        <v>18.100000000000001</v>
      </c>
      <c r="B2027" s="99" t="str">
        <f t="shared" si="1201"/>
        <v>Procurement of heating elements for RAPH installed in Unit 9 (660MW) at KTPS Koradi THROUGH LIMITED TENDER</v>
      </c>
      <c r="C2027" s="188" t="str">
        <f t="shared" si="1201"/>
        <v>MERC/CAPEX/2022-2023/0469</v>
      </c>
      <c r="D2027" s="189">
        <f t="shared" si="1201"/>
        <v>44840</v>
      </c>
      <c r="E2027" s="38">
        <f t="shared" si="1201"/>
        <v>15.33</v>
      </c>
      <c r="F2027" s="104">
        <f t="shared" si="1196"/>
        <v>11.8</v>
      </c>
      <c r="G2027" s="104">
        <f t="shared" si="1197"/>
        <v>11.8</v>
      </c>
      <c r="H2027" s="104">
        <f t="shared" si="1190"/>
        <v>0</v>
      </c>
      <c r="I2027" s="38">
        <f>'F4.2'!Y119</f>
        <v>0</v>
      </c>
      <c r="J2027" s="38">
        <f>'F4.2'!AX119</f>
        <v>0</v>
      </c>
      <c r="K2027" s="104"/>
      <c r="L2027" s="104"/>
      <c r="M2027" s="104">
        <f t="shared" si="1191"/>
        <v>0</v>
      </c>
      <c r="N2027" s="197">
        <f t="shared" si="1192"/>
        <v>0</v>
      </c>
      <c r="O2027" s="202">
        <f t="shared" si="1199"/>
        <v>0</v>
      </c>
      <c r="P2027" s="203">
        <f t="shared" si="1200"/>
        <v>0</v>
      </c>
    </row>
    <row r="2028" spans="1:16" ht="31.5" outlineLevel="1" x14ac:dyDescent="0.25">
      <c r="A2028" s="98">
        <f t="shared" si="1201"/>
        <v>18.2</v>
      </c>
      <c r="B2028" s="99" t="str">
        <f t="shared" si="1201"/>
        <v xml:space="preserve">Replacement of heating elements for RAPH installed in Unit 9 (660MW) at KTPS Koradi </v>
      </c>
      <c r="C2028" s="188" t="str">
        <f t="shared" si="1201"/>
        <v>MERC/CAPEX/2022-2023/0469</v>
      </c>
      <c r="D2028" s="189">
        <f t="shared" si="1201"/>
        <v>44840</v>
      </c>
      <c r="E2028" s="38">
        <f t="shared" si="1201"/>
        <v>0.34899999999999998</v>
      </c>
      <c r="F2028" s="104">
        <f t="shared" si="1196"/>
        <v>0.37</v>
      </c>
      <c r="G2028" s="104">
        <f t="shared" si="1197"/>
        <v>0.37</v>
      </c>
      <c r="H2028" s="104">
        <f t="shared" si="1190"/>
        <v>0</v>
      </c>
      <c r="I2028" s="38">
        <f>'F4.2'!Y120</f>
        <v>0</v>
      </c>
      <c r="J2028" s="38">
        <f>'F4.2'!AX120</f>
        <v>0</v>
      </c>
      <c r="K2028" s="104"/>
      <c r="L2028" s="104"/>
      <c r="M2028" s="104">
        <f t="shared" si="1191"/>
        <v>0</v>
      </c>
      <c r="N2028" s="197">
        <f t="shared" si="1192"/>
        <v>0</v>
      </c>
      <c r="O2028" s="202">
        <f t="shared" si="1199"/>
        <v>0</v>
      </c>
      <c r="P2028" s="203">
        <f t="shared" si="1200"/>
        <v>0</v>
      </c>
    </row>
    <row r="2029" spans="1:16" ht="15.75" outlineLevel="1" x14ac:dyDescent="0.25">
      <c r="A2029" s="98">
        <f t="shared" si="1201"/>
        <v>0</v>
      </c>
      <c r="B2029" s="99" t="str">
        <f t="shared" si="1201"/>
        <v>IDC</v>
      </c>
      <c r="C2029" s="188" t="str">
        <f t="shared" si="1201"/>
        <v>MERC/CAPEX/2022-2023/0469</v>
      </c>
      <c r="D2029" s="189">
        <f t="shared" si="1201"/>
        <v>44840</v>
      </c>
      <c r="E2029" s="38">
        <f t="shared" si="1201"/>
        <v>0.19</v>
      </c>
      <c r="F2029" s="104">
        <f t="shared" si="1196"/>
        <v>0</v>
      </c>
      <c r="G2029" s="104">
        <f t="shared" si="1197"/>
        <v>0</v>
      </c>
      <c r="H2029" s="104">
        <f t="shared" si="1190"/>
        <v>0</v>
      </c>
      <c r="I2029" s="38">
        <f>'F4.2'!Y121</f>
        <v>0</v>
      </c>
      <c r="J2029" s="38">
        <f>'F4.2'!AX121</f>
        <v>0</v>
      </c>
      <c r="K2029" s="104"/>
      <c r="L2029" s="104"/>
      <c r="M2029" s="104">
        <f t="shared" si="1191"/>
        <v>0</v>
      </c>
      <c r="N2029" s="197">
        <f t="shared" si="1192"/>
        <v>0</v>
      </c>
      <c r="O2029" s="202">
        <f t="shared" si="1199"/>
        <v>0</v>
      </c>
      <c r="P2029" s="203">
        <f t="shared" si="1200"/>
        <v>0</v>
      </c>
    </row>
    <row r="2030" spans="1:16" ht="47.25" outlineLevel="1" x14ac:dyDescent="0.25">
      <c r="A2030" s="174">
        <f t="shared" si="1201"/>
        <v>19</v>
      </c>
      <c r="B2030" s="175" t="str">
        <f t="shared" si="1201"/>
        <v>CHP Improvement (7 Nos) Schemes &amp; Procurement of Bulldozers, Wheel Loaders and Hydraulic Cranes at CHP 3X660MW, KTPS, Koradi</v>
      </c>
      <c r="C2030" s="188" t="str">
        <f t="shared" si="1201"/>
        <v>MERC/CAPEX/MSPGCL/2024-25/0252</v>
      </c>
      <c r="D2030" s="189">
        <f t="shared" si="1201"/>
        <v>45400</v>
      </c>
      <c r="E2030" s="38">
        <f t="shared" si="1201"/>
        <v>38.869999999999997</v>
      </c>
      <c r="F2030" s="104">
        <f t="shared" si="1196"/>
        <v>0</v>
      </c>
      <c r="G2030" s="104">
        <f t="shared" si="1197"/>
        <v>0</v>
      </c>
      <c r="H2030" s="104">
        <f t="shared" si="1190"/>
        <v>0</v>
      </c>
      <c r="I2030" s="38">
        <f>'F4.2'!Y122</f>
        <v>0</v>
      </c>
      <c r="J2030" s="38">
        <f>'F4.2'!AX122</f>
        <v>0</v>
      </c>
      <c r="K2030" s="104"/>
      <c r="L2030" s="104"/>
      <c r="M2030" s="104">
        <f t="shared" si="1191"/>
        <v>0</v>
      </c>
      <c r="N2030" s="197">
        <f t="shared" si="1192"/>
        <v>0</v>
      </c>
      <c r="O2030" s="202">
        <f t="shared" si="1199"/>
        <v>0</v>
      </c>
      <c r="P2030" s="203">
        <f t="shared" si="1200"/>
        <v>0</v>
      </c>
    </row>
    <row r="2031" spans="1:16" ht="31.5" outlineLevel="1" x14ac:dyDescent="0.25">
      <c r="A2031" s="98">
        <f t="shared" si="1201"/>
        <v>19.100000000000001</v>
      </c>
      <c r="B2031" s="182" t="str">
        <f t="shared" si="1201"/>
        <v xml:space="preserve">Sch-1: Revamping of Apron Feeder in CHP at 3X660MW, KTPS, Koradi. </v>
      </c>
      <c r="C2031" s="188" t="str">
        <f t="shared" si="1201"/>
        <v>MERC/CAPEX/MSPGCL/2024-25/0252</v>
      </c>
      <c r="D2031" s="189">
        <f t="shared" si="1201"/>
        <v>45400</v>
      </c>
      <c r="E2031" s="38">
        <f t="shared" si="1201"/>
        <v>4.68</v>
      </c>
      <c r="F2031" s="104">
        <f t="shared" si="1196"/>
        <v>4.68</v>
      </c>
      <c r="G2031" s="104">
        <f t="shared" si="1197"/>
        <v>4.68</v>
      </c>
      <c r="H2031" s="104">
        <f t="shared" si="1190"/>
        <v>0</v>
      </c>
      <c r="I2031" s="38">
        <f>'F4.2'!Y123</f>
        <v>0</v>
      </c>
      <c r="J2031" s="38">
        <f>'F4.2'!AX123</f>
        <v>0</v>
      </c>
      <c r="K2031" s="104"/>
      <c r="L2031" s="104"/>
      <c r="M2031" s="104">
        <f t="shared" si="1191"/>
        <v>0</v>
      </c>
      <c r="N2031" s="197">
        <f t="shared" si="1192"/>
        <v>0</v>
      </c>
      <c r="O2031" s="202">
        <f t="shared" si="1199"/>
        <v>0</v>
      </c>
      <c r="P2031" s="203">
        <f t="shared" si="1200"/>
        <v>0</v>
      </c>
    </row>
    <row r="2032" spans="1:16" ht="31.5" outlineLevel="1" x14ac:dyDescent="0.25">
      <c r="A2032" s="98">
        <f t="shared" si="1201"/>
        <v>19.2</v>
      </c>
      <c r="B2032" s="182" t="str">
        <f t="shared" si="1201"/>
        <v>Sch-2: Procurement of Hydraulic motors and pumps in CHP at 3X660 MW, KTPS, Koradi</v>
      </c>
      <c r="C2032" s="188" t="str">
        <f t="shared" si="1201"/>
        <v>MERC/CAPEX/MSPGCL/2024-25/0252</v>
      </c>
      <c r="D2032" s="189">
        <f t="shared" si="1201"/>
        <v>45400</v>
      </c>
      <c r="E2032" s="38">
        <f t="shared" si="1201"/>
        <v>4.4400000000000004</v>
      </c>
      <c r="F2032" s="104">
        <f t="shared" si="1196"/>
        <v>4.4400000000000004</v>
      </c>
      <c r="G2032" s="104">
        <f t="shared" si="1197"/>
        <v>4.4400000000000004</v>
      </c>
      <c r="H2032" s="104">
        <f t="shared" si="1190"/>
        <v>0</v>
      </c>
      <c r="I2032" s="38">
        <f>'F4.2'!Y124</f>
        <v>0</v>
      </c>
      <c r="J2032" s="38">
        <f>'F4.2'!AX124</f>
        <v>0</v>
      </c>
      <c r="K2032" s="104"/>
      <c r="L2032" s="104"/>
      <c r="M2032" s="104">
        <f t="shared" si="1191"/>
        <v>0</v>
      </c>
      <c r="N2032" s="197">
        <f t="shared" si="1192"/>
        <v>0</v>
      </c>
      <c r="O2032" s="202">
        <f t="shared" si="1199"/>
        <v>0</v>
      </c>
      <c r="P2032" s="203">
        <f t="shared" si="1200"/>
        <v>0</v>
      </c>
    </row>
    <row r="2033" spans="1:16" ht="31.5" outlineLevel="1" x14ac:dyDescent="0.25">
      <c r="A2033" s="98">
        <f t="shared" si="1201"/>
        <v>19.3</v>
      </c>
      <c r="B2033" s="182" t="str">
        <f t="shared" si="1201"/>
        <v>Sch-3: Capacity enhancement of Hydraulic motor of Apron Feeder in CHP, 3X660 MW, KTPS, Koradi</v>
      </c>
      <c r="C2033" s="188" t="str">
        <f t="shared" si="1201"/>
        <v>MERC/CAPEX/MSPGCL/2024-25/0252</v>
      </c>
      <c r="D2033" s="189">
        <f t="shared" si="1201"/>
        <v>45400</v>
      </c>
      <c r="E2033" s="38">
        <f t="shared" si="1201"/>
        <v>2.0099999999999998</v>
      </c>
      <c r="F2033" s="104">
        <f t="shared" si="1196"/>
        <v>2.0099999999999998</v>
      </c>
      <c r="G2033" s="104">
        <f t="shared" si="1197"/>
        <v>2.0099999999999998</v>
      </c>
      <c r="H2033" s="104">
        <f t="shared" si="1190"/>
        <v>0</v>
      </c>
      <c r="I2033" s="38">
        <f>'F4.2'!Y125</f>
        <v>0</v>
      </c>
      <c r="J2033" s="38">
        <f>'F4.2'!AX125</f>
        <v>0</v>
      </c>
      <c r="K2033" s="104"/>
      <c r="L2033" s="104"/>
      <c r="M2033" s="104">
        <f t="shared" si="1191"/>
        <v>0</v>
      </c>
      <c r="N2033" s="197">
        <f t="shared" si="1192"/>
        <v>0</v>
      </c>
      <c r="O2033" s="202">
        <f t="shared" si="1199"/>
        <v>0</v>
      </c>
      <c r="P2033" s="203">
        <f t="shared" si="1200"/>
        <v>0</v>
      </c>
    </row>
    <row r="2034" spans="1:16" ht="31.5" outlineLevel="1" x14ac:dyDescent="0.25">
      <c r="A2034" s="98">
        <f t="shared" si="1201"/>
        <v>19.399999999999999</v>
      </c>
      <c r="B2034" s="182" t="str">
        <f t="shared" si="1201"/>
        <v>Sch-4: Modification, supply and replacement of Transfer chutes in CHP 3x660MW KTPS, Koradi.</v>
      </c>
      <c r="C2034" s="188" t="str">
        <f t="shared" si="1201"/>
        <v>MERC/CAPEX/MSPGCL/2024-25/0252</v>
      </c>
      <c r="D2034" s="189">
        <f t="shared" si="1201"/>
        <v>45400</v>
      </c>
      <c r="E2034" s="38">
        <f t="shared" si="1201"/>
        <v>4.3899999999999997</v>
      </c>
      <c r="F2034" s="104">
        <f t="shared" si="1196"/>
        <v>4.3899999999999997</v>
      </c>
      <c r="G2034" s="104">
        <f t="shared" si="1197"/>
        <v>4.3899999999999997</v>
      </c>
      <c r="H2034" s="104">
        <f t="shared" si="1190"/>
        <v>0</v>
      </c>
      <c r="I2034" s="38">
        <f>'F4.2'!Y126</f>
        <v>0</v>
      </c>
      <c r="J2034" s="38">
        <f>'F4.2'!AX126</f>
        <v>0</v>
      </c>
      <c r="K2034" s="104"/>
      <c r="L2034" s="104"/>
      <c r="M2034" s="104">
        <f t="shared" si="1191"/>
        <v>0</v>
      </c>
      <c r="N2034" s="197">
        <f t="shared" si="1192"/>
        <v>0</v>
      </c>
      <c r="O2034" s="202">
        <f t="shared" si="1199"/>
        <v>0</v>
      </c>
      <c r="P2034" s="203">
        <f t="shared" si="1200"/>
        <v>0</v>
      </c>
    </row>
    <row r="2035" spans="1:16" ht="47.25" outlineLevel="1" x14ac:dyDescent="0.25">
      <c r="A2035" s="98">
        <f t="shared" si="1201"/>
        <v>19.5</v>
      </c>
      <c r="B2035" s="182" t="str">
        <f t="shared" si="1201"/>
        <v>Sch-5: Design, supply, installation &amp; commissioning of High performance IGUS energy chain system with chain flex cable for Tripper trolleys at CHP at 3x660 MW, KTPS, Koradi.</v>
      </c>
      <c r="C2035" s="188" t="str">
        <f t="shared" si="1201"/>
        <v>MERC/CAPEX/MSPGCL/2024-25/0252</v>
      </c>
      <c r="D2035" s="189">
        <f t="shared" si="1201"/>
        <v>45400</v>
      </c>
      <c r="E2035" s="38">
        <f t="shared" si="1201"/>
        <v>4.37</v>
      </c>
      <c r="F2035" s="104">
        <f t="shared" si="1196"/>
        <v>4.37</v>
      </c>
      <c r="G2035" s="104">
        <f t="shared" si="1197"/>
        <v>4.37</v>
      </c>
      <c r="H2035" s="104">
        <f t="shared" si="1190"/>
        <v>0</v>
      </c>
      <c r="I2035" s="38">
        <f>'F4.2'!Y127</f>
        <v>0</v>
      </c>
      <c r="J2035" s="38">
        <f>'F4.2'!AX127</f>
        <v>0</v>
      </c>
      <c r="K2035" s="104"/>
      <c r="L2035" s="104"/>
      <c r="M2035" s="104">
        <f t="shared" si="1191"/>
        <v>0</v>
      </c>
      <c r="N2035" s="197">
        <f t="shared" si="1192"/>
        <v>0</v>
      </c>
      <c r="O2035" s="202">
        <f t="shared" si="1199"/>
        <v>0</v>
      </c>
      <c r="P2035" s="203">
        <f t="shared" si="1200"/>
        <v>0</v>
      </c>
    </row>
    <row r="2036" spans="1:16" ht="31.5" outlineLevel="1" x14ac:dyDescent="0.25">
      <c r="A2036" s="98">
        <f t="shared" ref="A2036:E2045" si="1202">A1559</f>
        <v>19.600000000000001</v>
      </c>
      <c r="B2036" s="182" t="str">
        <f t="shared" si="1202"/>
        <v>Sch-6: Procurement of B3-630 gear box for BCN 6 A/B in CHP at 3x660 MW, KTPS, Koradi.</v>
      </c>
      <c r="C2036" s="188" t="str">
        <f t="shared" si="1202"/>
        <v>MERC/CAPEX/MSPGCL/2024-25/0252</v>
      </c>
      <c r="D2036" s="189">
        <f t="shared" si="1202"/>
        <v>45400</v>
      </c>
      <c r="E2036" s="38">
        <f t="shared" si="1202"/>
        <v>0.56999999999999995</v>
      </c>
      <c r="F2036" s="104">
        <f t="shared" si="1196"/>
        <v>0.56999999999999995</v>
      </c>
      <c r="G2036" s="104">
        <f t="shared" si="1197"/>
        <v>0.56999999999999995</v>
      </c>
      <c r="H2036" s="104">
        <f t="shared" si="1190"/>
        <v>0</v>
      </c>
      <c r="I2036" s="38">
        <f>'F4.2'!Y128</f>
        <v>0</v>
      </c>
      <c r="J2036" s="38">
        <f>'F4.2'!AX128</f>
        <v>0</v>
      </c>
      <c r="K2036" s="104"/>
      <c r="L2036" s="104"/>
      <c r="M2036" s="104">
        <f t="shared" si="1191"/>
        <v>0</v>
      </c>
      <c r="N2036" s="197">
        <f t="shared" si="1192"/>
        <v>0</v>
      </c>
      <c r="O2036" s="202">
        <f t="shared" si="1199"/>
        <v>0</v>
      </c>
      <c r="P2036" s="203">
        <f t="shared" si="1200"/>
        <v>0</v>
      </c>
    </row>
    <row r="2037" spans="1:16" ht="31.5" outlineLevel="1" x14ac:dyDescent="0.25">
      <c r="A2037" s="98">
        <f t="shared" si="1202"/>
        <v>19.7</v>
      </c>
      <c r="B2037" s="182" t="str">
        <f t="shared" si="1202"/>
        <v>Sch-7: Supply and installation of Belt tear detector system for conveyor belt in CHP 3x660 MW, KTPS, Koradi.</v>
      </c>
      <c r="C2037" s="188" t="str">
        <f t="shared" si="1202"/>
        <v>MERC/CAPEX/MSPGCL/2024-25/0252</v>
      </c>
      <c r="D2037" s="189">
        <f t="shared" si="1202"/>
        <v>45400</v>
      </c>
      <c r="E2037" s="38">
        <f t="shared" si="1202"/>
        <v>1.18</v>
      </c>
      <c r="F2037" s="104">
        <f t="shared" si="1196"/>
        <v>1.18</v>
      </c>
      <c r="G2037" s="104">
        <f t="shared" si="1197"/>
        <v>1.18</v>
      </c>
      <c r="H2037" s="104">
        <f t="shared" si="1190"/>
        <v>0</v>
      </c>
      <c r="I2037" s="38">
        <f>'F4.2'!Y129</f>
        <v>0</v>
      </c>
      <c r="J2037" s="38">
        <f>'F4.2'!AX129</f>
        <v>0</v>
      </c>
      <c r="K2037" s="104"/>
      <c r="L2037" s="104"/>
      <c r="M2037" s="104">
        <f t="shared" si="1191"/>
        <v>0</v>
      </c>
      <c r="N2037" s="197">
        <f t="shared" si="1192"/>
        <v>0</v>
      </c>
      <c r="O2037" s="202">
        <f t="shared" si="1199"/>
        <v>0</v>
      </c>
      <c r="P2037" s="203">
        <f t="shared" si="1200"/>
        <v>0</v>
      </c>
    </row>
    <row r="2038" spans="1:16" ht="31.5" outlineLevel="1" x14ac:dyDescent="0.25">
      <c r="A2038" s="98">
        <f t="shared" si="1202"/>
        <v>19.8</v>
      </c>
      <c r="B2038" s="182" t="str">
        <f t="shared" si="1202"/>
        <v>Sch-8: Procurement of 5 Nos of Bulldozers BD 155 at CHP 3X660 MW Koradi Thermal Power station.</v>
      </c>
      <c r="C2038" s="188" t="str">
        <f t="shared" si="1202"/>
        <v>MERC/CAPEX/MSPGCL/2024-25/0252</v>
      </c>
      <c r="D2038" s="189">
        <f t="shared" si="1202"/>
        <v>45400</v>
      </c>
      <c r="E2038" s="38">
        <f t="shared" si="1202"/>
        <v>12.83</v>
      </c>
      <c r="F2038" s="104">
        <f t="shared" si="1196"/>
        <v>12.83</v>
      </c>
      <c r="G2038" s="104">
        <f t="shared" si="1197"/>
        <v>12.83</v>
      </c>
      <c r="H2038" s="104">
        <f t="shared" si="1190"/>
        <v>0</v>
      </c>
      <c r="I2038" s="38">
        <f>'F4.2'!Y130</f>
        <v>0</v>
      </c>
      <c r="J2038" s="38">
        <f>'F4.2'!AX130</f>
        <v>0</v>
      </c>
      <c r="K2038" s="104"/>
      <c r="L2038" s="104"/>
      <c r="M2038" s="104">
        <f t="shared" si="1191"/>
        <v>0</v>
      </c>
      <c r="N2038" s="197">
        <f t="shared" si="1192"/>
        <v>0</v>
      </c>
      <c r="O2038" s="202">
        <f t="shared" si="1199"/>
        <v>0</v>
      </c>
      <c r="P2038" s="203">
        <f t="shared" si="1200"/>
        <v>0</v>
      </c>
    </row>
    <row r="2039" spans="1:16" ht="31.5" outlineLevel="1" x14ac:dyDescent="0.25">
      <c r="A2039" s="98">
        <f t="shared" si="1202"/>
        <v>19.899999999999999</v>
      </c>
      <c r="B2039" s="182" t="str">
        <f t="shared" si="1202"/>
        <v>Sch-9:-  Procurement of 02 nos. of Wheel loaders at CHP 3X660 MW, KTPS, Koradi.</v>
      </c>
      <c r="C2039" s="188" t="str">
        <f t="shared" si="1202"/>
        <v>MERC/CAPEX/MSPGCL/2024-25/0252</v>
      </c>
      <c r="D2039" s="189">
        <f t="shared" si="1202"/>
        <v>45400</v>
      </c>
      <c r="E2039" s="38">
        <f t="shared" si="1202"/>
        <v>3.07</v>
      </c>
      <c r="F2039" s="104">
        <f t="shared" si="1196"/>
        <v>3.07</v>
      </c>
      <c r="G2039" s="104">
        <f t="shared" si="1197"/>
        <v>3.07</v>
      </c>
      <c r="H2039" s="104">
        <f t="shared" si="1190"/>
        <v>0</v>
      </c>
      <c r="I2039" s="38">
        <f>'F4.2'!Y131</f>
        <v>0</v>
      </c>
      <c r="J2039" s="38">
        <f>'F4.2'!AX131</f>
        <v>0</v>
      </c>
      <c r="K2039" s="104"/>
      <c r="L2039" s="104"/>
      <c r="M2039" s="104">
        <f t="shared" si="1191"/>
        <v>0</v>
      </c>
      <c r="N2039" s="197">
        <f t="shared" si="1192"/>
        <v>0</v>
      </c>
      <c r="O2039" s="202">
        <f t="shared" si="1199"/>
        <v>0</v>
      </c>
      <c r="P2039" s="203">
        <f t="shared" si="1200"/>
        <v>0</v>
      </c>
    </row>
    <row r="2040" spans="1:16" ht="31.5" outlineLevel="1" x14ac:dyDescent="0.25">
      <c r="A2040" s="206">
        <f t="shared" si="1202"/>
        <v>19.100000000000001</v>
      </c>
      <c r="B2040" s="182" t="str">
        <f t="shared" si="1202"/>
        <v>Sch-10:-  Procurement of 15 Ton &amp; 20 Ton capacity hydraulic Cranes at CHP 3X660 MW, KTPS, Koradi.</v>
      </c>
      <c r="C2040" s="188" t="str">
        <f t="shared" si="1202"/>
        <v>MERC/CAPEX/MSPGCL/2024-25/0252</v>
      </c>
      <c r="D2040" s="189">
        <f t="shared" si="1202"/>
        <v>45400</v>
      </c>
      <c r="E2040" s="38">
        <f t="shared" si="1202"/>
        <v>0.69</v>
      </c>
      <c r="F2040" s="104">
        <f t="shared" si="1196"/>
        <v>0.69</v>
      </c>
      <c r="G2040" s="104">
        <f t="shared" si="1197"/>
        <v>0.69</v>
      </c>
      <c r="H2040" s="104">
        <f t="shared" si="1190"/>
        <v>0</v>
      </c>
      <c r="I2040" s="38">
        <f>'F4.2'!Y132</f>
        <v>0</v>
      </c>
      <c r="J2040" s="38">
        <f>'F4.2'!AX132</f>
        <v>0</v>
      </c>
      <c r="K2040" s="104"/>
      <c r="L2040" s="104"/>
      <c r="M2040" s="104">
        <f t="shared" si="1191"/>
        <v>0</v>
      </c>
      <c r="N2040" s="197">
        <f t="shared" si="1192"/>
        <v>0</v>
      </c>
      <c r="O2040" s="202">
        <f t="shared" si="1199"/>
        <v>0</v>
      </c>
      <c r="P2040" s="203">
        <f t="shared" si="1200"/>
        <v>0</v>
      </c>
    </row>
    <row r="2041" spans="1:16" ht="30" outlineLevel="1" x14ac:dyDescent="0.25">
      <c r="A2041" s="98">
        <f t="shared" si="1202"/>
        <v>0</v>
      </c>
      <c r="B2041" s="182" t="str">
        <f t="shared" si="1202"/>
        <v>IDC</v>
      </c>
      <c r="C2041" s="188" t="str">
        <f t="shared" si="1202"/>
        <v>MERC/CAPEX/MSPGCL/2024-25/0252</v>
      </c>
      <c r="D2041" s="189">
        <f t="shared" si="1202"/>
        <v>45400</v>
      </c>
      <c r="E2041" s="38">
        <f t="shared" si="1202"/>
        <v>0.64</v>
      </c>
      <c r="F2041" s="104">
        <f t="shared" si="1196"/>
        <v>0</v>
      </c>
      <c r="G2041" s="104">
        <f t="shared" si="1197"/>
        <v>0</v>
      </c>
      <c r="H2041" s="104">
        <f t="shared" si="1190"/>
        <v>0</v>
      </c>
      <c r="I2041" s="38">
        <f>'F4.2'!Y133</f>
        <v>0</v>
      </c>
      <c r="J2041" s="38">
        <f>'F4.2'!AX133</f>
        <v>0</v>
      </c>
      <c r="K2041" s="104"/>
      <c r="L2041" s="104"/>
      <c r="M2041" s="104">
        <f t="shared" si="1191"/>
        <v>0</v>
      </c>
      <c r="N2041" s="197">
        <f t="shared" si="1192"/>
        <v>0</v>
      </c>
      <c r="O2041" s="202">
        <f t="shared" si="1199"/>
        <v>0</v>
      </c>
      <c r="P2041" s="203">
        <f t="shared" si="1200"/>
        <v>0</v>
      </c>
    </row>
    <row r="2042" spans="1:16" ht="31.5" outlineLevel="1" x14ac:dyDescent="0.25">
      <c r="A2042" s="174">
        <f t="shared" si="1202"/>
        <v>20</v>
      </c>
      <c r="B2042" s="175" t="str">
        <f t="shared" si="1202"/>
        <v>Construction of bridge cum bandhara across Pond No. 3 and allied works at Pond No. 3 at Koradi TPS</v>
      </c>
      <c r="C2042" s="188" t="str">
        <f t="shared" si="1202"/>
        <v>MERC/CAPEX/2024-25/MSPGCL/0250</v>
      </c>
      <c r="D2042" s="189">
        <f t="shared" si="1202"/>
        <v>45400</v>
      </c>
      <c r="E2042" s="38">
        <f t="shared" si="1202"/>
        <v>33.116000000000007</v>
      </c>
      <c r="F2042" s="104">
        <f t="shared" si="1196"/>
        <v>0</v>
      </c>
      <c r="G2042" s="104">
        <f t="shared" si="1197"/>
        <v>0</v>
      </c>
      <c r="H2042" s="104">
        <f t="shared" si="1190"/>
        <v>0</v>
      </c>
      <c r="I2042" s="38">
        <f>'F4.2'!Y134</f>
        <v>0</v>
      </c>
      <c r="J2042" s="38">
        <f>'F4.2'!AX134</f>
        <v>0</v>
      </c>
      <c r="K2042" s="104"/>
      <c r="L2042" s="104"/>
      <c r="M2042" s="104">
        <f t="shared" si="1191"/>
        <v>0</v>
      </c>
      <c r="N2042" s="197">
        <f t="shared" si="1192"/>
        <v>0</v>
      </c>
      <c r="O2042" s="202">
        <f t="shared" si="1199"/>
        <v>0</v>
      </c>
      <c r="P2042" s="203">
        <f t="shared" si="1200"/>
        <v>0</v>
      </c>
    </row>
    <row r="2043" spans="1:16" ht="31.5" outlineLevel="1" x14ac:dyDescent="0.25">
      <c r="A2043" s="98">
        <f t="shared" si="1202"/>
        <v>20.100000000000001</v>
      </c>
      <c r="B2043" s="129" t="str">
        <f t="shared" si="1202"/>
        <v>Construction of cement concrete bridge cum bandhara alongwith gated arrangement.</v>
      </c>
      <c r="C2043" s="188" t="str">
        <f t="shared" si="1202"/>
        <v>MERC/CAPEX/2024-25/MSPGCL/0250</v>
      </c>
      <c r="D2043" s="189">
        <f t="shared" si="1202"/>
        <v>45400</v>
      </c>
      <c r="E2043" s="38">
        <f t="shared" si="1202"/>
        <v>14.75</v>
      </c>
      <c r="F2043" s="104">
        <f t="shared" si="1196"/>
        <v>14.75</v>
      </c>
      <c r="G2043" s="104">
        <f t="shared" si="1197"/>
        <v>14.75</v>
      </c>
      <c r="H2043" s="104">
        <f t="shared" si="1190"/>
        <v>0</v>
      </c>
      <c r="I2043" s="38">
        <f>'F4.2'!Y135</f>
        <v>0</v>
      </c>
      <c r="J2043" s="38">
        <f>'F4.2'!AX135</f>
        <v>0</v>
      </c>
      <c r="K2043" s="104"/>
      <c r="L2043" s="104"/>
      <c r="M2043" s="104">
        <f t="shared" si="1191"/>
        <v>0</v>
      </c>
      <c r="N2043" s="197">
        <f t="shared" si="1192"/>
        <v>0</v>
      </c>
      <c r="O2043" s="202">
        <f t="shared" si="1199"/>
        <v>0</v>
      </c>
      <c r="P2043" s="203">
        <f t="shared" si="1200"/>
        <v>0</v>
      </c>
    </row>
    <row r="2044" spans="1:16" ht="47.25" outlineLevel="1" x14ac:dyDescent="0.25">
      <c r="A2044" s="98">
        <f t="shared" si="1202"/>
        <v>20.2</v>
      </c>
      <c r="B2044" s="129" t="str">
        <f t="shared" si="1202"/>
        <v>Construction of earthen embankment connecting bridge cum bandhara on both side of embankment by excavating soil / typha / silt from Pond No.3 &amp; tree plantation.</v>
      </c>
      <c r="C2044" s="188" t="str">
        <f t="shared" si="1202"/>
        <v>MERC/CAPEX/2024-25/MSPGCL/0250</v>
      </c>
      <c r="D2044" s="189">
        <f t="shared" si="1202"/>
        <v>45400</v>
      </c>
      <c r="E2044" s="38">
        <f t="shared" si="1202"/>
        <v>14.325200000000001</v>
      </c>
      <c r="F2044" s="104">
        <f t="shared" ref="F2044:F2075" si="1203">F1567+I1567</f>
        <v>14.325200000000001</v>
      </c>
      <c r="G2044" s="104">
        <f t="shared" si="1197"/>
        <v>14.325200000000001</v>
      </c>
      <c r="H2044" s="104">
        <f t="shared" si="1190"/>
        <v>0</v>
      </c>
      <c r="I2044" s="38">
        <f>'F4.2'!Y136</f>
        <v>0</v>
      </c>
      <c r="J2044" s="38">
        <f>'F4.2'!AX136</f>
        <v>0</v>
      </c>
      <c r="K2044" s="104"/>
      <c r="L2044" s="104"/>
      <c r="M2044" s="104">
        <f t="shared" si="1191"/>
        <v>0</v>
      </c>
      <c r="N2044" s="197">
        <f t="shared" si="1192"/>
        <v>0</v>
      </c>
      <c r="O2044" s="202">
        <f t="shared" si="1199"/>
        <v>0</v>
      </c>
      <c r="P2044" s="203">
        <f t="shared" si="1200"/>
        <v>0</v>
      </c>
    </row>
    <row r="2045" spans="1:16" ht="47.25" outlineLevel="1" x14ac:dyDescent="0.25">
      <c r="A2045" s="98">
        <f t="shared" si="1202"/>
        <v>20.3</v>
      </c>
      <c r="B2045" s="129" t="str">
        <f t="shared" si="1202"/>
        <v>Providing structural steel pathway on the existing waste weir (west side of the Pond No.3) and roads connecting to bridge behind Pond No.3 and bridge cum bandhara.</v>
      </c>
      <c r="C2045" s="188" t="str">
        <f t="shared" si="1202"/>
        <v>MERC/CAPEX/2024-25/MSPGCL/0250</v>
      </c>
      <c r="D2045" s="189">
        <f t="shared" si="1202"/>
        <v>45400</v>
      </c>
      <c r="E2045" s="38">
        <f t="shared" si="1202"/>
        <v>2.4308000000000001</v>
      </c>
      <c r="F2045" s="104">
        <f t="shared" si="1203"/>
        <v>2.4308000000000001</v>
      </c>
      <c r="G2045" s="104">
        <f t="shared" ref="G2045:G2076" si="1204">G1568+M1568</f>
        <v>2.4308000000000001</v>
      </c>
      <c r="H2045" s="104">
        <f t="shared" ref="H2045:H2108" si="1205">F2045-G2045</f>
        <v>0</v>
      </c>
      <c r="I2045" s="38">
        <f>'F4.2'!Y137</f>
        <v>0</v>
      </c>
      <c r="J2045" s="38">
        <f>'F4.2'!AX137</f>
        <v>0</v>
      </c>
      <c r="K2045" s="104"/>
      <c r="L2045" s="104"/>
      <c r="M2045" s="104">
        <f t="shared" ref="M2045:M2299" si="1206">SUM(J2045:L2045)</f>
        <v>0</v>
      </c>
      <c r="N2045" s="197">
        <f t="shared" ref="N2045:N2108" si="1207">H2045+I2045-M2045</f>
        <v>0</v>
      </c>
      <c r="O2045" s="202"/>
      <c r="P2045" s="203"/>
    </row>
    <row r="2046" spans="1:16" ht="30" outlineLevel="1" x14ac:dyDescent="0.25">
      <c r="A2046" s="98">
        <f t="shared" ref="A2046:E2055" si="1208">A1569</f>
        <v>0</v>
      </c>
      <c r="B2046" s="129" t="str">
        <f t="shared" si="1208"/>
        <v>IDC</v>
      </c>
      <c r="C2046" s="188" t="str">
        <f t="shared" si="1208"/>
        <v>MERC/CAPEX/2024-25/MSPGCL/0250</v>
      </c>
      <c r="D2046" s="189">
        <f t="shared" si="1208"/>
        <v>45400</v>
      </c>
      <c r="E2046" s="38">
        <f t="shared" si="1208"/>
        <v>1.61</v>
      </c>
      <c r="F2046" s="104">
        <f t="shared" si="1203"/>
        <v>0</v>
      </c>
      <c r="G2046" s="104">
        <f t="shared" si="1204"/>
        <v>0</v>
      </c>
      <c r="H2046" s="104">
        <f t="shared" si="1205"/>
        <v>0</v>
      </c>
      <c r="I2046" s="38">
        <f>'F4.2'!Y138</f>
        <v>0</v>
      </c>
      <c r="J2046" s="38">
        <f>'F4.2'!AX138</f>
        <v>0</v>
      </c>
      <c r="K2046" s="104"/>
      <c r="L2046" s="104"/>
      <c r="M2046" s="104">
        <f t="shared" si="1206"/>
        <v>0</v>
      </c>
      <c r="N2046" s="197">
        <f t="shared" si="1207"/>
        <v>0</v>
      </c>
    </row>
    <row r="2047" spans="1:16" ht="47.25" outlineLevel="1" x14ac:dyDescent="0.25">
      <c r="A2047" s="453">
        <f t="shared" si="1208"/>
        <v>6</v>
      </c>
      <c r="B2047" s="454" t="str">
        <f t="shared" si="1208"/>
        <v>Procurement &amp; replacement of Superheater Pass Economizer Coils (Modified Design) for Unit 8, 9 &amp; 10 at 3x660MW KTPS, Koradi</v>
      </c>
      <c r="C2047" s="188" t="str">
        <f t="shared" si="1208"/>
        <v>Not Approved</v>
      </c>
      <c r="D2047" s="189" t="str">
        <f t="shared" si="1208"/>
        <v>-</v>
      </c>
      <c r="E2047" s="38">
        <f t="shared" si="1208"/>
        <v>0</v>
      </c>
      <c r="F2047" s="104">
        <f t="shared" si="1203"/>
        <v>0</v>
      </c>
      <c r="G2047" s="104">
        <f t="shared" si="1204"/>
        <v>0</v>
      </c>
      <c r="H2047" s="104">
        <f t="shared" si="1205"/>
        <v>0</v>
      </c>
      <c r="I2047" s="38">
        <f>'F4.2'!Y139</f>
        <v>0</v>
      </c>
      <c r="J2047" s="38">
        <f>'F4.2'!AX139</f>
        <v>0</v>
      </c>
      <c r="K2047" s="104"/>
      <c r="L2047" s="104"/>
      <c r="M2047" s="104">
        <f t="shared" si="1206"/>
        <v>0</v>
      </c>
      <c r="N2047" s="197">
        <f t="shared" si="1207"/>
        <v>0</v>
      </c>
    </row>
    <row r="2048" spans="1:16" ht="47.25" outlineLevel="1" x14ac:dyDescent="0.25">
      <c r="A2048" s="453">
        <f t="shared" si="1208"/>
        <v>6.1</v>
      </c>
      <c r="B2048" s="473" t="str">
        <f t="shared" si="1208"/>
        <v>Procurement &amp; replacement of Superheater Pass Economizer Coils (Modified Design) for Unit 8, 9 &amp; 10 at 3x660MW KTPS, Koradi</v>
      </c>
      <c r="C2048" s="188" t="str">
        <f t="shared" si="1208"/>
        <v>Not Approved</v>
      </c>
      <c r="D2048" s="189" t="str">
        <f t="shared" si="1208"/>
        <v>-</v>
      </c>
      <c r="E2048" s="38">
        <f t="shared" si="1208"/>
        <v>0</v>
      </c>
      <c r="F2048" s="104">
        <f t="shared" si="1203"/>
        <v>96.28</v>
      </c>
      <c r="G2048" s="104">
        <f t="shared" si="1204"/>
        <v>96.28</v>
      </c>
      <c r="H2048" s="104">
        <f t="shared" si="1205"/>
        <v>0</v>
      </c>
      <c r="I2048" s="38">
        <f>'F4.2'!Y140</f>
        <v>48.14</v>
      </c>
      <c r="J2048" s="38">
        <f>'F4.2'!AX140</f>
        <v>48.14</v>
      </c>
      <c r="K2048" s="104"/>
      <c r="L2048" s="104"/>
      <c r="M2048" s="104">
        <f t="shared" si="1206"/>
        <v>48.14</v>
      </c>
      <c r="N2048" s="197">
        <f t="shared" si="1207"/>
        <v>0</v>
      </c>
    </row>
    <row r="2049" spans="1:14" ht="15.75" outlineLevel="1" x14ac:dyDescent="0.25">
      <c r="A2049" s="453">
        <f t="shared" si="1208"/>
        <v>0</v>
      </c>
      <c r="B2049" s="477" t="str">
        <f t="shared" si="1208"/>
        <v>IDC</v>
      </c>
      <c r="C2049" s="188" t="str">
        <f t="shared" si="1208"/>
        <v>Not Approved</v>
      </c>
      <c r="D2049" s="189" t="str">
        <f t="shared" si="1208"/>
        <v>-</v>
      </c>
      <c r="E2049" s="38">
        <f t="shared" si="1208"/>
        <v>0</v>
      </c>
      <c r="F2049" s="104">
        <f t="shared" si="1203"/>
        <v>0</v>
      </c>
      <c r="G2049" s="104">
        <f t="shared" si="1204"/>
        <v>0</v>
      </c>
      <c r="H2049" s="104">
        <f t="shared" si="1205"/>
        <v>0</v>
      </c>
      <c r="I2049" s="38">
        <f>'F4.2'!Y141</f>
        <v>0</v>
      </c>
      <c r="J2049" s="38">
        <f>'F4.2'!AX141</f>
        <v>0</v>
      </c>
      <c r="K2049" s="104"/>
      <c r="L2049" s="104"/>
      <c r="M2049" s="104">
        <f t="shared" si="1206"/>
        <v>0</v>
      </c>
      <c r="N2049" s="197">
        <f t="shared" si="1207"/>
        <v>0</v>
      </c>
    </row>
    <row r="2050" spans="1:14" ht="31.5" outlineLevel="1" x14ac:dyDescent="0.25">
      <c r="A2050" s="453">
        <f t="shared" si="1208"/>
        <v>7</v>
      </c>
      <c r="B2050" s="454" t="str">
        <f t="shared" si="1208"/>
        <v>Improvement in Boiler Performance at U-8,9 &amp; 10 KTPS, Koradi</v>
      </c>
      <c r="C2050" s="188" t="str">
        <f t="shared" si="1208"/>
        <v>MERC/CAPEX/MSPGCL/2023-24/0638</v>
      </c>
      <c r="D2050" s="189" t="str">
        <f t="shared" si="1208"/>
        <v>-</v>
      </c>
      <c r="E2050" s="38">
        <f t="shared" si="1208"/>
        <v>62.928999999999995</v>
      </c>
      <c r="F2050" s="104">
        <f t="shared" si="1203"/>
        <v>0</v>
      </c>
      <c r="G2050" s="104">
        <f t="shared" si="1204"/>
        <v>0</v>
      </c>
      <c r="H2050" s="104">
        <f t="shared" si="1205"/>
        <v>0</v>
      </c>
      <c r="I2050" s="38">
        <f>'F4.2'!Y142</f>
        <v>0</v>
      </c>
      <c r="J2050" s="38">
        <f>'F4.2'!AX142</f>
        <v>0</v>
      </c>
      <c r="K2050" s="104"/>
      <c r="L2050" s="104"/>
      <c r="M2050" s="104">
        <f t="shared" si="1206"/>
        <v>0</v>
      </c>
      <c r="N2050" s="197">
        <f t="shared" si="1207"/>
        <v>0</v>
      </c>
    </row>
    <row r="2051" spans="1:14" ht="31.5" outlineLevel="1" x14ac:dyDescent="0.25">
      <c r="A2051" s="453">
        <f t="shared" si="1208"/>
        <v>7.1</v>
      </c>
      <c r="B2051" s="473" t="str">
        <f t="shared" si="1208"/>
        <v>Scheme-1: Procurement of Blade Sets for ID, FD &amp; PA Fans at 3x660MW Units.</v>
      </c>
      <c r="C2051" s="188" t="str">
        <f t="shared" si="1208"/>
        <v>MERC/CAPEX/MSPGCL/2023-24/0638</v>
      </c>
      <c r="D2051" s="189" t="str">
        <f t="shared" si="1208"/>
        <v>-</v>
      </c>
      <c r="E2051" s="38">
        <f t="shared" si="1208"/>
        <v>11.34</v>
      </c>
      <c r="F2051" s="104">
        <f t="shared" si="1203"/>
        <v>11.34</v>
      </c>
      <c r="G2051" s="104">
        <f t="shared" si="1204"/>
        <v>11.34</v>
      </c>
      <c r="H2051" s="104">
        <f t="shared" si="1205"/>
        <v>0</v>
      </c>
      <c r="I2051" s="38">
        <f>'F4.2'!Y143</f>
        <v>0</v>
      </c>
      <c r="J2051" s="38">
        <f>'F4.2'!AX143</f>
        <v>0</v>
      </c>
      <c r="K2051" s="104"/>
      <c r="L2051" s="104"/>
      <c r="M2051" s="104">
        <f t="shared" si="1206"/>
        <v>0</v>
      </c>
      <c r="N2051" s="197">
        <f t="shared" si="1207"/>
        <v>0</v>
      </c>
    </row>
    <row r="2052" spans="1:14" ht="31.5" outlineLevel="1" x14ac:dyDescent="0.25">
      <c r="A2052" s="453">
        <f t="shared" si="1208"/>
        <v>7.2</v>
      </c>
      <c r="B2052" s="473" t="str">
        <f t="shared" si="1208"/>
        <v>Scheme-2: Procurement of RAPH Bottom Support Bearing Assembly at 3X660MW Units.</v>
      </c>
      <c r="C2052" s="188" t="str">
        <f t="shared" si="1208"/>
        <v>MERC/CAPEX/MSPGCL/2023-24/0638</v>
      </c>
      <c r="D2052" s="189" t="str">
        <f t="shared" si="1208"/>
        <v>-</v>
      </c>
      <c r="E2052" s="38">
        <f t="shared" si="1208"/>
        <v>2.4780000000000002</v>
      </c>
      <c r="F2052" s="104">
        <f t="shared" si="1203"/>
        <v>2.4780000000000002</v>
      </c>
      <c r="G2052" s="104">
        <f t="shared" si="1204"/>
        <v>2.4780000000000002</v>
      </c>
      <c r="H2052" s="104">
        <f t="shared" si="1205"/>
        <v>0</v>
      </c>
      <c r="I2052" s="38">
        <f>'F4.2'!Y144</f>
        <v>0</v>
      </c>
      <c r="J2052" s="38">
        <f>'F4.2'!AX144</f>
        <v>0</v>
      </c>
      <c r="K2052" s="104"/>
      <c r="L2052" s="104"/>
      <c r="M2052" s="104">
        <f t="shared" si="1206"/>
        <v>0</v>
      </c>
      <c r="N2052" s="197">
        <f t="shared" si="1207"/>
        <v>0</v>
      </c>
    </row>
    <row r="2053" spans="1:14" ht="31.5" outlineLevel="1" x14ac:dyDescent="0.25">
      <c r="A2053" s="453">
        <f t="shared" si="1208"/>
        <v>7.3</v>
      </c>
      <c r="B2053" s="473" t="str">
        <f t="shared" si="1208"/>
        <v>Scheme-3: Procurement of RAPH Top Guide Bearing Assembly at 3x660MW Units.</v>
      </c>
      <c r="C2053" s="188" t="str">
        <f t="shared" si="1208"/>
        <v>MERC/CAPEX/MSPGCL/2023-24/0638</v>
      </c>
      <c r="D2053" s="189" t="str">
        <f t="shared" si="1208"/>
        <v>-</v>
      </c>
      <c r="E2053" s="38">
        <f t="shared" si="1208"/>
        <v>0.68400000000000005</v>
      </c>
      <c r="F2053" s="104">
        <f t="shared" si="1203"/>
        <v>0.68400000000000005</v>
      </c>
      <c r="G2053" s="104">
        <f t="shared" si="1204"/>
        <v>0.68400000000000005</v>
      </c>
      <c r="H2053" s="104">
        <f t="shared" si="1205"/>
        <v>0</v>
      </c>
      <c r="I2053" s="38">
        <f>'F4.2'!Y145</f>
        <v>0</v>
      </c>
      <c r="J2053" s="38">
        <f>'F4.2'!AX145</f>
        <v>0</v>
      </c>
      <c r="K2053" s="104"/>
      <c r="L2053" s="104"/>
      <c r="M2053" s="104">
        <f t="shared" si="1206"/>
        <v>0</v>
      </c>
      <c r="N2053" s="197">
        <f t="shared" si="1207"/>
        <v>0</v>
      </c>
    </row>
    <row r="2054" spans="1:14" ht="30" outlineLevel="1" x14ac:dyDescent="0.25">
      <c r="A2054" s="453">
        <f t="shared" si="1208"/>
        <v>7.4</v>
      </c>
      <c r="B2054" s="473" t="str">
        <f t="shared" si="1208"/>
        <v>Scheme-4: Procurement of RAPH Gear Box at 3x660MW Units.</v>
      </c>
      <c r="C2054" s="188" t="str">
        <f t="shared" si="1208"/>
        <v>MERC/CAPEX/MSPGCL/2023-24/0638</v>
      </c>
      <c r="D2054" s="189" t="str">
        <f t="shared" si="1208"/>
        <v>-</v>
      </c>
      <c r="E2054" s="38">
        <f t="shared" si="1208"/>
        <v>3.44</v>
      </c>
      <c r="F2054" s="104">
        <f t="shared" si="1203"/>
        <v>3.44</v>
      </c>
      <c r="G2054" s="104">
        <f t="shared" si="1204"/>
        <v>3.44</v>
      </c>
      <c r="H2054" s="104">
        <f t="shared" si="1205"/>
        <v>0</v>
      </c>
      <c r="I2054" s="38">
        <f>'F4.2'!Y146</f>
        <v>0</v>
      </c>
      <c r="J2054" s="38">
        <f>'F4.2'!AX146</f>
        <v>0</v>
      </c>
      <c r="K2054" s="104"/>
      <c r="L2054" s="104"/>
      <c r="M2054" s="104">
        <f t="shared" si="1206"/>
        <v>0</v>
      </c>
      <c r="N2054" s="197">
        <f t="shared" si="1207"/>
        <v>0</v>
      </c>
    </row>
    <row r="2055" spans="1:14" ht="30" outlineLevel="1" x14ac:dyDescent="0.25">
      <c r="A2055" s="453">
        <f t="shared" si="1208"/>
        <v>7.5</v>
      </c>
      <c r="B2055" s="473" t="str">
        <f t="shared" si="1208"/>
        <v>Scheme-5: Procurement of RAPH Spares at 3x660MW Units.</v>
      </c>
      <c r="C2055" s="188" t="str">
        <f t="shared" si="1208"/>
        <v>MERC/CAPEX/MSPGCL/2023-24/0638</v>
      </c>
      <c r="D2055" s="189" t="str">
        <f t="shared" si="1208"/>
        <v>-</v>
      </c>
      <c r="E2055" s="38">
        <f t="shared" si="1208"/>
        <v>1.1299999999999999</v>
      </c>
      <c r="F2055" s="104">
        <f t="shared" si="1203"/>
        <v>1.1299999999999999</v>
      </c>
      <c r="G2055" s="104">
        <f t="shared" si="1204"/>
        <v>1.1299999999999999</v>
      </c>
      <c r="H2055" s="104">
        <f t="shared" si="1205"/>
        <v>0</v>
      </c>
      <c r="I2055" s="38">
        <f>'F4.2'!Y147</f>
        <v>0</v>
      </c>
      <c r="J2055" s="38">
        <f>'F4.2'!AX147</f>
        <v>0</v>
      </c>
      <c r="K2055" s="104"/>
      <c r="L2055" s="104"/>
      <c r="M2055" s="104">
        <f t="shared" si="1206"/>
        <v>0</v>
      </c>
      <c r="N2055" s="197">
        <f t="shared" si="1207"/>
        <v>0</v>
      </c>
    </row>
    <row r="2056" spans="1:14" ht="31.5" outlineLevel="1" x14ac:dyDescent="0.25">
      <c r="A2056" s="453">
        <f t="shared" ref="A2056:E2065" si="1209">A1579</f>
        <v>7.6</v>
      </c>
      <c r="B2056" s="473" t="str">
        <f t="shared" si="1209"/>
        <v>Scheme-6: Procurement of Coal Burner Assembly with windbox air nozzles for Unit 8 &amp; 9 at 3x660MW.</v>
      </c>
      <c r="C2056" s="188" t="str">
        <f t="shared" si="1209"/>
        <v>MERC/CAPEX/MSPGCL/2023-24/0638</v>
      </c>
      <c r="D2056" s="189" t="str">
        <f t="shared" si="1209"/>
        <v>-</v>
      </c>
      <c r="E2056" s="38">
        <f t="shared" si="1209"/>
        <v>15.407</v>
      </c>
      <c r="F2056" s="104">
        <f t="shared" si="1203"/>
        <v>15.407</v>
      </c>
      <c r="G2056" s="104">
        <f t="shared" si="1204"/>
        <v>15.407</v>
      </c>
      <c r="H2056" s="104">
        <f t="shared" si="1205"/>
        <v>0</v>
      </c>
      <c r="I2056" s="38">
        <f>'F4.2'!Y148</f>
        <v>0</v>
      </c>
      <c r="J2056" s="38">
        <f>'F4.2'!AX148</f>
        <v>0</v>
      </c>
      <c r="K2056" s="104"/>
      <c r="L2056" s="104"/>
      <c r="M2056" s="104">
        <f t="shared" si="1206"/>
        <v>0</v>
      </c>
      <c r="N2056" s="197">
        <f t="shared" si="1207"/>
        <v>0</v>
      </c>
    </row>
    <row r="2057" spans="1:14" ht="31.5" outlineLevel="1" x14ac:dyDescent="0.25">
      <c r="A2057" s="453">
        <f t="shared" si="1209"/>
        <v>7.7</v>
      </c>
      <c r="B2057" s="473" t="str">
        <f t="shared" si="1209"/>
        <v>Scheme-7: Procurement of Boiler Circulation Pump (BCP) with Impeller &amp; Diffuser at 3x660MW Units.</v>
      </c>
      <c r="C2057" s="188" t="str">
        <f t="shared" si="1209"/>
        <v>MERC/CAPEX/MSPGCL/2023-24/0638</v>
      </c>
      <c r="D2057" s="189" t="str">
        <f t="shared" si="1209"/>
        <v>-</v>
      </c>
      <c r="E2057" s="38">
        <f t="shared" si="1209"/>
        <v>11.12</v>
      </c>
      <c r="F2057" s="104">
        <f t="shared" si="1203"/>
        <v>11.12</v>
      </c>
      <c r="G2057" s="104">
        <f t="shared" si="1204"/>
        <v>11.12</v>
      </c>
      <c r="H2057" s="104">
        <f t="shared" si="1205"/>
        <v>0</v>
      </c>
      <c r="I2057" s="38">
        <f>'F4.2'!Y149</f>
        <v>0</v>
      </c>
      <c r="J2057" s="38">
        <f>'F4.2'!AX149</f>
        <v>0</v>
      </c>
      <c r="K2057" s="104"/>
      <c r="L2057" s="104"/>
      <c r="M2057" s="104">
        <f t="shared" si="1206"/>
        <v>0</v>
      </c>
      <c r="N2057" s="197">
        <f t="shared" si="1207"/>
        <v>0</v>
      </c>
    </row>
    <row r="2058" spans="1:14" ht="31.5" outlineLevel="1" x14ac:dyDescent="0.25">
      <c r="A2058" s="453">
        <f t="shared" si="1209"/>
        <v>7.8</v>
      </c>
      <c r="B2058" s="473" t="str">
        <f t="shared" si="1209"/>
        <v>Scheme-8: Procurement and Replacement of Heating Elements for RAPH Installed for Unit 8 at 3x660MW.</v>
      </c>
      <c r="C2058" s="188" t="str">
        <f t="shared" si="1209"/>
        <v>MERC/CAPEX/MSPGCL/2023-24/0638</v>
      </c>
      <c r="D2058" s="189" t="str">
        <f t="shared" si="1209"/>
        <v>-</v>
      </c>
      <c r="E2058" s="38">
        <f t="shared" si="1209"/>
        <v>15.96</v>
      </c>
      <c r="F2058" s="104">
        <f t="shared" si="1203"/>
        <v>15.96</v>
      </c>
      <c r="G2058" s="104">
        <f t="shared" si="1204"/>
        <v>15.96</v>
      </c>
      <c r="H2058" s="104">
        <f t="shared" si="1205"/>
        <v>0</v>
      </c>
      <c r="I2058" s="38">
        <f>'F4.2'!Y150</f>
        <v>0</v>
      </c>
      <c r="J2058" s="38">
        <f>'F4.2'!AX150</f>
        <v>0</v>
      </c>
      <c r="K2058" s="104"/>
      <c r="L2058" s="104"/>
      <c r="M2058" s="104">
        <f t="shared" si="1206"/>
        <v>0</v>
      </c>
      <c r="N2058" s="197">
        <f t="shared" si="1207"/>
        <v>0</v>
      </c>
    </row>
    <row r="2059" spans="1:14" ht="30" outlineLevel="1" x14ac:dyDescent="0.25">
      <c r="A2059" s="453">
        <f t="shared" si="1209"/>
        <v>0</v>
      </c>
      <c r="B2059" s="477" t="str">
        <f t="shared" si="1209"/>
        <v>IDC</v>
      </c>
      <c r="C2059" s="188" t="str">
        <f t="shared" si="1209"/>
        <v>MERC/CAPEX/MSPGCL/2023-24/0638</v>
      </c>
      <c r="D2059" s="189" t="str">
        <f t="shared" si="1209"/>
        <v>-</v>
      </c>
      <c r="E2059" s="38">
        <f t="shared" si="1209"/>
        <v>1.37</v>
      </c>
      <c r="F2059" s="104">
        <f t="shared" si="1203"/>
        <v>0</v>
      </c>
      <c r="G2059" s="104">
        <f t="shared" si="1204"/>
        <v>0</v>
      </c>
      <c r="H2059" s="104">
        <f t="shared" si="1205"/>
        <v>0</v>
      </c>
      <c r="I2059" s="38">
        <f>'F4.2'!Y151</f>
        <v>0</v>
      </c>
      <c r="J2059" s="38">
        <f>'F4.2'!AX151</f>
        <v>0</v>
      </c>
      <c r="K2059" s="104"/>
      <c r="L2059" s="104"/>
      <c r="M2059" s="104">
        <f t="shared" si="1206"/>
        <v>0</v>
      </c>
      <c r="N2059" s="197">
        <f t="shared" si="1207"/>
        <v>0</v>
      </c>
    </row>
    <row r="2060" spans="1:14" ht="63" outlineLevel="1" x14ac:dyDescent="0.25">
      <c r="A2060" s="174">
        <f t="shared" si="1209"/>
        <v>23</v>
      </c>
      <c r="B2060" s="175" t="str">
        <f t="shared" si="1209"/>
        <v>Design, Engineering, Supply, Installation, Testing, Commissioning including all civil works for Natural resource treatment and Laboratory equipment with mandatory spares at Koradi TPS, 3 X 660 MW</v>
      </c>
      <c r="C2060" s="188" t="str">
        <f t="shared" si="1209"/>
        <v>MERC/CAPEX/MSPGCL/2023-24/0177</v>
      </c>
      <c r="D2060" s="189">
        <f t="shared" si="1209"/>
        <v>45362</v>
      </c>
      <c r="E2060" s="38">
        <f t="shared" si="1209"/>
        <v>49.06</v>
      </c>
      <c r="F2060" s="104">
        <f t="shared" si="1203"/>
        <v>0</v>
      </c>
      <c r="G2060" s="104">
        <f t="shared" si="1204"/>
        <v>0</v>
      </c>
      <c r="H2060" s="104">
        <f t="shared" si="1205"/>
        <v>0</v>
      </c>
      <c r="I2060" s="38">
        <f>'F4.2'!Y152</f>
        <v>0</v>
      </c>
      <c r="J2060" s="38">
        <f>'F4.2'!AX152</f>
        <v>0</v>
      </c>
      <c r="K2060" s="104"/>
      <c r="L2060" s="104"/>
      <c r="M2060" s="104">
        <f t="shared" si="1206"/>
        <v>0</v>
      </c>
      <c r="N2060" s="197">
        <f t="shared" si="1207"/>
        <v>0</v>
      </c>
    </row>
    <row r="2061" spans="1:14" ht="47.25" outlineLevel="1" x14ac:dyDescent="0.25">
      <c r="A2061" s="181">
        <f t="shared" si="1209"/>
        <v>23.1</v>
      </c>
      <c r="B2061" s="182" t="str">
        <f t="shared" si="1209"/>
        <v>Supply of Natural resource treatment and lab equipment for Water, Coal, Oil, Meteorology with supporting AI computing, all auxiliaries, and accessories.</v>
      </c>
      <c r="C2061" s="188" t="str">
        <f t="shared" si="1209"/>
        <v>MERC/CAPEX/MSPGCL/2023-24/0177</v>
      </c>
      <c r="D2061" s="189">
        <f t="shared" si="1209"/>
        <v>45362</v>
      </c>
      <c r="E2061" s="38">
        <f t="shared" si="1209"/>
        <v>35.28</v>
      </c>
      <c r="F2061" s="104">
        <f t="shared" si="1203"/>
        <v>42.574399999999997</v>
      </c>
      <c r="G2061" s="104">
        <f t="shared" si="1204"/>
        <v>42.574399999999997</v>
      </c>
      <c r="H2061" s="104">
        <f t="shared" si="1205"/>
        <v>0</v>
      </c>
      <c r="I2061" s="38">
        <f>'F4.2'!Y153</f>
        <v>0</v>
      </c>
      <c r="J2061" s="38">
        <f>'F4.2'!AX153</f>
        <v>0</v>
      </c>
      <c r="K2061" s="104"/>
      <c r="L2061" s="104"/>
      <c r="M2061" s="104">
        <f t="shared" si="1206"/>
        <v>0</v>
      </c>
      <c r="N2061" s="197">
        <f t="shared" si="1207"/>
        <v>0</v>
      </c>
    </row>
    <row r="2062" spans="1:14" ht="30" outlineLevel="1" x14ac:dyDescent="0.25">
      <c r="A2062" s="181">
        <f t="shared" si="1209"/>
        <v>23.2</v>
      </c>
      <c r="B2062" s="182" t="str">
        <f t="shared" si="1209"/>
        <v>Supply of Mandatory spares on lump-sum basis.</v>
      </c>
      <c r="C2062" s="188" t="str">
        <f t="shared" si="1209"/>
        <v>MERC/CAPEX/MSPGCL/2023-24/0177</v>
      </c>
      <c r="D2062" s="189">
        <f t="shared" si="1209"/>
        <v>45362</v>
      </c>
      <c r="E2062" s="38">
        <f t="shared" si="1209"/>
        <v>0.8</v>
      </c>
      <c r="F2062" s="104">
        <f t="shared" si="1203"/>
        <v>0.94399999999999995</v>
      </c>
      <c r="G2062" s="104">
        <f t="shared" si="1204"/>
        <v>0.94399999999999995</v>
      </c>
      <c r="H2062" s="104">
        <f t="shared" si="1205"/>
        <v>0</v>
      </c>
      <c r="I2062" s="38">
        <f>'F4.2'!Y154</f>
        <v>0</v>
      </c>
      <c r="J2062" s="38">
        <f>'F4.2'!AX154</f>
        <v>0</v>
      </c>
      <c r="K2062" s="104"/>
      <c r="L2062" s="104"/>
      <c r="M2062" s="104">
        <f t="shared" si="1206"/>
        <v>0</v>
      </c>
      <c r="N2062" s="197">
        <f t="shared" si="1207"/>
        <v>0</v>
      </c>
    </row>
    <row r="2063" spans="1:14" ht="30" outlineLevel="1" x14ac:dyDescent="0.25">
      <c r="A2063" s="181">
        <f t="shared" si="1209"/>
        <v>23.3</v>
      </c>
      <c r="B2063" s="182" t="str">
        <f t="shared" si="1209"/>
        <v>Supply of Tools and Tackles on lump-sum basis.</v>
      </c>
      <c r="C2063" s="188" t="str">
        <f t="shared" si="1209"/>
        <v>MERC/CAPEX/MSPGCL/2023-24/0177</v>
      </c>
      <c r="D2063" s="189">
        <f t="shared" si="1209"/>
        <v>45362</v>
      </c>
      <c r="E2063" s="38">
        <f t="shared" si="1209"/>
        <v>0.15</v>
      </c>
      <c r="F2063" s="104">
        <f t="shared" si="1203"/>
        <v>0.17699999999999999</v>
      </c>
      <c r="G2063" s="104">
        <f t="shared" si="1204"/>
        <v>0.17699999999999999</v>
      </c>
      <c r="H2063" s="104">
        <f t="shared" si="1205"/>
        <v>0</v>
      </c>
      <c r="I2063" s="38">
        <f>'F4.2'!Y155</f>
        <v>0</v>
      </c>
      <c r="J2063" s="38">
        <f>'F4.2'!AX155</f>
        <v>0</v>
      </c>
      <c r="K2063" s="104"/>
      <c r="L2063" s="104"/>
      <c r="M2063" s="104">
        <f t="shared" si="1206"/>
        <v>0</v>
      </c>
      <c r="N2063" s="197">
        <f t="shared" si="1207"/>
        <v>0</v>
      </c>
    </row>
    <row r="2064" spans="1:14" ht="31.5" outlineLevel="1" x14ac:dyDescent="0.25">
      <c r="A2064" s="181">
        <f t="shared" si="1209"/>
        <v>23.4</v>
      </c>
      <c r="B2064" s="182" t="str">
        <f t="shared" si="1209"/>
        <v>Complete Civil Work with 10 KLD ETP/ STP on lump-sum basis.</v>
      </c>
      <c r="C2064" s="188" t="str">
        <f t="shared" si="1209"/>
        <v>MERC/CAPEX/MSPGCL/2023-24/0177</v>
      </c>
      <c r="D2064" s="189">
        <f t="shared" si="1209"/>
        <v>45362</v>
      </c>
      <c r="E2064" s="38">
        <f t="shared" si="1209"/>
        <v>3.6</v>
      </c>
      <c r="F2064" s="104">
        <f t="shared" si="1203"/>
        <v>4.25</v>
      </c>
      <c r="G2064" s="104">
        <f t="shared" si="1204"/>
        <v>4.25</v>
      </c>
      <c r="H2064" s="104">
        <f t="shared" si="1205"/>
        <v>0</v>
      </c>
      <c r="I2064" s="38">
        <f>'F4.2'!Y156</f>
        <v>0</v>
      </c>
      <c r="J2064" s="38">
        <f>'F4.2'!AX156</f>
        <v>0</v>
      </c>
      <c r="K2064" s="104"/>
      <c r="L2064" s="104"/>
      <c r="M2064" s="104">
        <f t="shared" si="1206"/>
        <v>0</v>
      </c>
      <c r="N2064" s="197">
        <f t="shared" si="1207"/>
        <v>0</v>
      </c>
    </row>
    <row r="2065" spans="1:14" ht="31.5" outlineLevel="1" x14ac:dyDescent="0.25">
      <c r="A2065" s="181">
        <f t="shared" si="1209"/>
        <v>23.5</v>
      </c>
      <c r="B2065" s="182" t="str">
        <f t="shared" si="1209"/>
        <v>Services - Charges of Inland transport of plant and equipment on lump-sum basis.</v>
      </c>
      <c r="C2065" s="188" t="str">
        <f t="shared" si="1209"/>
        <v>MERC/CAPEX/MSPGCL/2023-24/0177</v>
      </c>
      <c r="D2065" s="189">
        <f t="shared" si="1209"/>
        <v>45362</v>
      </c>
      <c r="E2065" s="38">
        <f t="shared" si="1209"/>
        <v>0.2</v>
      </c>
      <c r="F2065" s="104">
        <f t="shared" si="1203"/>
        <v>0.23599999999999999</v>
      </c>
      <c r="G2065" s="104">
        <f t="shared" si="1204"/>
        <v>0.23599999999999999</v>
      </c>
      <c r="H2065" s="104">
        <f t="shared" si="1205"/>
        <v>0</v>
      </c>
      <c r="I2065" s="38">
        <f>'F4.2'!Y157</f>
        <v>0</v>
      </c>
      <c r="J2065" s="38">
        <f>'F4.2'!AX157</f>
        <v>0</v>
      </c>
      <c r="K2065" s="104"/>
      <c r="L2065" s="104"/>
      <c r="M2065" s="104">
        <f t="shared" si="1206"/>
        <v>0</v>
      </c>
      <c r="N2065" s="197">
        <f t="shared" si="1207"/>
        <v>0</v>
      </c>
    </row>
    <row r="2066" spans="1:14" ht="31.5" outlineLevel="1" x14ac:dyDescent="0.25">
      <c r="A2066" s="181">
        <f t="shared" ref="A2066:E2075" si="1210">A1589</f>
        <v>23.6</v>
      </c>
      <c r="B2066" s="182" t="str">
        <f t="shared" si="1210"/>
        <v>Charges for Testing, Commissioning and PG Test of plant and equipment.</v>
      </c>
      <c r="C2066" s="188" t="str">
        <f t="shared" si="1210"/>
        <v>MERC/CAPEX/MSPGCL/2023-24/0177</v>
      </c>
      <c r="D2066" s="189">
        <f t="shared" si="1210"/>
        <v>45362</v>
      </c>
      <c r="E2066" s="38">
        <f t="shared" si="1210"/>
        <v>0.05</v>
      </c>
      <c r="F2066" s="104">
        <f t="shared" si="1203"/>
        <v>5.8999999999999997E-2</v>
      </c>
      <c r="G2066" s="104">
        <f t="shared" si="1204"/>
        <v>5.8999999999999997E-2</v>
      </c>
      <c r="H2066" s="104">
        <f t="shared" si="1205"/>
        <v>0</v>
      </c>
      <c r="I2066" s="38">
        <f>'F4.2'!Y158</f>
        <v>0</v>
      </c>
      <c r="J2066" s="38">
        <f>'F4.2'!AX158</f>
        <v>0</v>
      </c>
      <c r="K2066" s="104"/>
      <c r="L2066" s="104"/>
      <c r="M2066" s="104">
        <f t="shared" si="1206"/>
        <v>0</v>
      </c>
      <c r="N2066" s="197">
        <f t="shared" si="1207"/>
        <v>0</v>
      </c>
    </row>
    <row r="2067" spans="1:14" ht="30" outlineLevel="1" x14ac:dyDescent="0.25">
      <c r="A2067" s="98">
        <f t="shared" si="1210"/>
        <v>0</v>
      </c>
      <c r="B2067" s="182" t="str">
        <f t="shared" si="1210"/>
        <v>IDC</v>
      </c>
      <c r="C2067" s="188" t="str">
        <f t="shared" si="1210"/>
        <v>MERC/CAPEX/MSPGCL/2023-24/0177</v>
      </c>
      <c r="D2067" s="189">
        <f t="shared" si="1210"/>
        <v>45362</v>
      </c>
      <c r="E2067" s="38">
        <f t="shared" si="1210"/>
        <v>0.82</v>
      </c>
      <c r="F2067" s="104">
        <f t="shared" si="1203"/>
        <v>0</v>
      </c>
      <c r="G2067" s="104">
        <f t="shared" si="1204"/>
        <v>0</v>
      </c>
      <c r="H2067" s="104">
        <f t="shared" si="1205"/>
        <v>0</v>
      </c>
      <c r="I2067" s="38">
        <f>'F4.2'!Y159</f>
        <v>0</v>
      </c>
      <c r="J2067" s="38">
        <f>'F4.2'!AX159</f>
        <v>0</v>
      </c>
      <c r="K2067" s="104"/>
      <c r="L2067" s="104"/>
      <c r="M2067" s="104">
        <f t="shared" si="1206"/>
        <v>0</v>
      </c>
      <c r="N2067" s="197">
        <f t="shared" si="1207"/>
        <v>0</v>
      </c>
    </row>
    <row r="2068" spans="1:14" ht="31.5" outlineLevel="1" x14ac:dyDescent="0.25">
      <c r="A2068" s="174">
        <f t="shared" si="1210"/>
        <v>24</v>
      </c>
      <c r="B2068" s="175" t="str">
        <f t="shared" si="1210"/>
        <v>Improvement in Regenerative Air Preheater Performance &amp; Complete Replacement of NDCT fills at Unit # 10, Koradi TPS</v>
      </c>
      <c r="C2068" s="188" t="str">
        <f t="shared" si="1210"/>
        <v>MERC/CAPEX/MSPGCL/2023-24/0249</v>
      </c>
      <c r="D2068" s="189">
        <f t="shared" si="1210"/>
        <v>45400</v>
      </c>
      <c r="E2068" s="38">
        <f t="shared" si="1210"/>
        <v>25.45</v>
      </c>
      <c r="F2068" s="104">
        <f t="shared" si="1203"/>
        <v>0</v>
      </c>
      <c r="G2068" s="104">
        <f t="shared" si="1204"/>
        <v>0</v>
      </c>
      <c r="H2068" s="104">
        <f t="shared" si="1205"/>
        <v>0</v>
      </c>
      <c r="I2068" s="38">
        <f>'F4.2'!Y160</f>
        <v>0</v>
      </c>
      <c r="J2068" s="38">
        <f>'F4.2'!AX160</f>
        <v>0</v>
      </c>
      <c r="K2068" s="104"/>
      <c r="L2068" s="104"/>
      <c r="M2068" s="104">
        <f t="shared" si="1206"/>
        <v>0</v>
      </c>
      <c r="N2068" s="197">
        <f t="shared" si="1207"/>
        <v>0</v>
      </c>
    </row>
    <row r="2069" spans="1:14" ht="31.5" outlineLevel="1" x14ac:dyDescent="0.25">
      <c r="A2069" s="98">
        <f t="shared" si="1210"/>
        <v>24.1</v>
      </c>
      <c r="B2069" s="182" t="str">
        <f t="shared" si="1210"/>
        <v>Procurement of heating elements for RAPH installed in Unit 10 (660MW) at KTPS Koradi through OEM</v>
      </c>
      <c r="C2069" s="188" t="str">
        <f t="shared" si="1210"/>
        <v>MERC/CAPEX/MSPGCL/2023-24/0249</v>
      </c>
      <c r="D2069" s="189">
        <f t="shared" si="1210"/>
        <v>45400</v>
      </c>
      <c r="E2069" s="38">
        <f t="shared" si="1210"/>
        <v>12.23</v>
      </c>
      <c r="F2069" s="104">
        <f t="shared" si="1203"/>
        <v>14.521007312</v>
      </c>
      <c r="G2069" s="104">
        <f t="shared" si="1204"/>
        <v>14.521007312</v>
      </c>
      <c r="H2069" s="104">
        <f t="shared" si="1205"/>
        <v>0</v>
      </c>
      <c r="I2069" s="38">
        <f>'F4.2'!Y161</f>
        <v>0</v>
      </c>
      <c r="J2069" s="38">
        <f>'F4.2'!AX161</f>
        <v>0</v>
      </c>
      <c r="K2069" s="104"/>
      <c r="L2069" s="104"/>
      <c r="M2069" s="104">
        <f t="shared" si="1206"/>
        <v>0</v>
      </c>
      <c r="N2069" s="197">
        <f t="shared" si="1207"/>
        <v>0</v>
      </c>
    </row>
    <row r="2070" spans="1:14" ht="30" outlineLevel="1" x14ac:dyDescent="0.25">
      <c r="A2070" s="98">
        <f t="shared" si="1210"/>
        <v>24.2</v>
      </c>
      <c r="B2070" s="182" t="str">
        <f t="shared" si="1210"/>
        <v>Complete Supply &amp; Replacement of NDCT fills of U#10.</v>
      </c>
      <c r="C2070" s="188" t="str">
        <f t="shared" si="1210"/>
        <v>MERC/CAPEX/MSPGCL/2023-24/0249</v>
      </c>
      <c r="D2070" s="189">
        <f t="shared" si="1210"/>
        <v>45400</v>
      </c>
      <c r="E2070" s="38">
        <f t="shared" si="1210"/>
        <v>13</v>
      </c>
      <c r="F2070" s="104">
        <f t="shared" si="1203"/>
        <v>13</v>
      </c>
      <c r="G2070" s="104">
        <f t="shared" si="1204"/>
        <v>13</v>
      </c>
      <c r="H2070" s="104">
        <f t="shared" si="1205"/>
        <v>0</v>
      </c>
      <c r="I2070" s="38">
        <f>'F4.2'!Y162</f>
        <v>0</v>
      </c>
      <c r="J2070" s="38">
        <f>'F4.2'!AX162</f>
        <v>0</v>
      </c>
      <c r="K2070" s="104"/>
      <c r="L2070" s="104"/>
      <c r="M2070" s="104">
        <f t="shared" si="1206"/>
        <v>0</v>
      </c>
      <c r="N2070" s="197">
        <f t="shared" si="1207"/>
        <v>0</v>
      </c>
    </row>
    <row r="2071" spans="1:14" ht="30" outlineLevel="1" x14ac:dyDescent="0.25">
      <c r="A2071" s="98">
        <f t="shared" si="1210"/>
        <v>0</v>
      </c>
      <c r="B2071" s="182" t="str">
        <f t="shared" si="1210"/>
        <v>IDC</v>
      </c>
      <c r="C2071" s="188" t="str">
        <f t="shared" si="1210"/>
        <v>MERC/CAPEX/MSPGCL/2023-24/0249</v>
      </c>
      <c r="D2071" s="189">
        <f t="shared" si="1210"/>
        <v>45400</v>
      </c>
      <c r="E2071" s="38">
        <f t="shared" si="1210"/>
        <v>0.22</v>
      </c>
      <c r="F2071" s="104">
        <f t="shared" si="1203"/>
        <v>0</v>
      </c>
      <c r="G2071" s="104">
        <f t="shared" si="1204"/>
        <v>0</v>
      </c>
      <c r="H2071" s="104">
        <f t="shared" si="1205"/>
        <v>0</v>
      </c>
      <c r="I2071" s="38">
        <f>'F4.2'!Y163</f>
        <v>0</v>
      </c>
      <c r="J2071" s="38">
        <f>'F4.2'!AX163</f>
        <v>0</v>
      </c>
      <c r="K2071" s="104"/>
      <c r="L2071" s="104"/>
      <c r="M2071" s="104">
        <f t="shared" si="1206"/>
        <v>0</v>
      </c>
      <c r="N2071" s="197">
        <f t="shared" si="1207"/>
        <v>0</v>
      </c>
    </row>
    <row r="2072" spans="1:14" ht="31.5" outlineLevel="1" x14ac:dyDescent="0.25">
      <c r="A2072" s="207" t="str">
        <f t="shared" si="1210"/>
        <v>HO
DPR 14</v>
      </c>
      <c r="B2072" s="208" t="str">
        <f t="shared" si="1210"/>
        <v>Centralized Monitoring Solution</v>
      </c>
      <c r="C2072" s="188" t="str">
        <f t="shared" si="1210"/>
        <v>MERC/CAPEX/MSPGCL/2023-24/0576</v>
      </c>
      <c r="D2072" s="189">
        <f t="shared" si="1210"/>
        <v>45232</v>
      </c>
      <c r="E2072" s="38">
        <f t="shared" si="1210"/>
        <v>69.308999999999997</v>
      </c>
      <c r="F2072" s="104">
        <f t="shared" si="1203"/>
        <v>0</v>
      </c>
      <c r="G2072" s="104">
        <f t="shared" si="1204"/>
        <v>0</v>
      </c>
      <c r="H2072" s="104">
        <f t="shared" si="1205"/>
        <v>0</v>
      </c>
      <c r="I2072" s="38">
        <f>'F4.2'!Y164</f>
        <v>0</v>
      </c>
      <c r="J2072" s="38">
        <f>'F4.2'!AX164</f>
        <v>0</v>
      </c>
      <c r="K2072" s="104"/>
      <c r="L2072" s="104"/>
      <c r="M2072" s="104">
        <f t="shared" si="1206"/>
        <v>0</v>
      </c>
      <c r="N2072" s="197">
        <f t="shared" si="1207"/>
        <v>0</v>
      </c>
    </row>
    <row r="2073" spans="1:14" ht="47.25" outlineLevel="1" x14ac:dyDescent="0.25">
      <c r="A2073" s="98" t="str">
        <f t="shared" si="1210"/>
        <v>HO DPR 14.1</v>
      </c>
      <c r="B2073" s="209" t="str">
        <f t="shared" si="1210"/>
        <v>Centralized Monitoring Solution</v>
      </c>
      <c r="C2073" s="188" t="str">
        <f t="shared" si="1210"/>
        <v>MERC/CAPEX/MSPGCL/2023-24/0576</v>
      </c>
      <c r="D2073" s="189">
        <f t="shared" si="1210"/>
        <v>45232</v>
      </c>
      <c r="E2073" s="38">
        <f t="shared" si="1210"/>
        <v>66.009</v>
      </c>
      <c r="F2073" s="104">
        <f t="shared" si="1203"/>
        <v>10.9939524</v>
      </c>
      <c r="G2073" s="104">
        <f t="shared" si="1204"/>
        <v>10.9939524</v>
      </c>
      <c r="H2073" s="104">
        <f t="shared" si="1205"/>
        <v>0</v>
      </c>
      <c r="I2073" s="38">
        <f>'F4.2'!Y165</f>
        <v>0</v>
      </c>
      <c r="J2073" s="38">
        <f>'F4.2'!AX165</f>
        <v>0</v>
      </c>
      <c r="K2073" s="104"/>
      <c r="L2073" s="104"/>
      <c r="M2073" s="104">
        <f t="shared" si="1206"/>
        <v>0</v>
      </c>
      <c r="N2073" s="197">
        <f t="shared" si="1207"/>
        <v>0</v>
      </c>
    </row>
    <row r="2074" spans="1:14" ht="30" outlineLevel="1" x14ac:dyDescent="0.25">
      <c r="A2074" s="183">
        <f t="shared" si="1210"/>
        <v>0</v>
      </c>
      <c r="B2074" s="209" t="str">
        <f t="shared" si="1210"/>
        <v>IDC</v>
      </c>
      <c r="C2074" s="188" t="str">
        <f t="shared" si="1210"/>
        <v>MERC/CAPEX/MSPGCL/2023-24/0576</v>
      </c>
      <c r="D2074" s="189">
        <f t="shared" si="1210"/>
        <v>45232</v>
      </c>
      <c r="E2074" s="38">
        <f t="shared" si="1210"/>
        <v>3.3</v>
      </c>
      <c r="F2074" s="104">
        <f t="shared" si="1203"/>
        <v>0</v>
      </c>
      <c r="G2074" s="104">
        <f t="shared" si="1204"/>
        <v>0</v>
      </c>
      <c r="H2074" s="104">
        <f t="shared" si="1205"/>
        <v>0</v>
      </c>
      <c r="I2074" s="38">
        <f>'F4.2'!Y166</f>
        <v>0</v>
      </c>
      <c r="J2074" s="38">
        <f>'F4.2'!AX166</f>
        <v>0</v>
      </c>
      <c r="K2074" s="104"/>
      <c r="L2074" s="104"/>
      <c r="M2074" s="104">
        <f t="shared" si="1206"/>
        <v>0</v>
      </c>
      <c r="N2074" s="197">
        <f t="shared" si="1207"/>
        <v>0</v>
      </c>
    </row>
    <row r="2075" spans="1:14" ht="78.75" outlineLevel="1" x14ac:dyDescent="0.25">
      <c r="A2075" s="207" t="str">
        <f t="shared" si="1210"/>
        <v>HO
DPR 15</v>
      </c>
      <c r="B2075" s="208" t="str">
        <f t="shared" si="1210"/>
        <v>HMI (Human Machine Interface) Upgradation of ‘SSPA-T3000’ DCS (Distribution Control System), Rockwell make PLC System installed at 3x660MW Unit No. 8, 9 &amp; 10 at Koradi TPS and HMI (Human Machine Interface) Upgradation of MaxDNA DCS System at Unit 8-9, CSTPS, Chandrapur</v>
      </c>
      <c r="C2075" s="188" t="str">
        <f t="shared" si="1210"/>
        <v>MERC/CAPEX/2023-2024/MSPGCL/0515</v>
      </c>
      <c r="D2075" s="189">
        <f t="shared" si="1210"/>
        <v>45208</v>
      </c>
      <c r="E2075" s="38">
        <f t="shared" si="1210"/>
        <v>55.609999999999992</v>
      </c>
      <c r="F2075" s="104">
        <f t="shared" si="1203"/>
        <v>0</v>
      </c>
      <c r="G2075" s="104">
        <f t="shared" si="1204"/>
        <v>0</v>
      </c>
      <c r="H2075" s="104">
        <f t="shared" si="1205"/>
        <v>0</v>
      </c>
      <c r="I2075" s="38">
        <f>'F4.2'!Y167</f>
        <v>0</v>
      </c>
      <c r="J2075" s="38">
        <f>'F4.2'!AX167</f>
        <v>0</v>
      </c>
      <c r="K2075" s="104"/>
      <c r="L2075" s="104"/>
      <c r="M2075" s="104">
        <f t="shared" si="1206"/>
        <v>0</v>
      </c>
      <c r="N2075" s="197">
        <f t="shared" si="1207"/>
        <v>0</v>
      </c>
    </row>
    <row r="2076" spans="1:14" ht="47.25" outlineLevel="1" x14ac:dyDescent="0.25">
      <c r="A2076" s="98" t="str">
        <f t="shared" ref="A2076:E2081" si="1211">A1599</f>
        <v>HO DPR 15.1</v>
      </c>
      <c r="B2076" s="209" t="str">
        <f t="shared" si="1211"/>
        <v>Supply: HMI (Human machine Interface) up gradation of maxDNA DCS system at Unit – 8 &amp; 9, CSTPS, Chandrapur.</v>
      </c>
      <c r="C2076" s="188" t="str">
        <f t="shared" si="1211"/>
        <v>MERC/CAPEX/2023-2024/MSPGCL/0515</v>
      </c>
      <c r="D2076" s="189">
        <f t="shared" si="1211"/>
        <v>45208</v>
      </c>
      <c r="E2076" s="38">
        <f t="shared" si="1211"/>
        <v>10.52</v>
      </c>
      <c r="F2076" s="104">
        <f t="shared" ref="F2076:F2081" si="1212">F1599+I1599</f>
        <v>0</v>
      </c>
      <c r="G2076" s="104">
        <f t="shared" si="1204"/>
        <v>0</v>
      </c>
      <c r="H2076" s="104">
        <f t="shared" si="1205"/>
        <v>0</v>
      </c>
      <c r="I2076" s="38">
        <f>'F4.2'!Y168</f>
        <v>0</v>
      </c>
      <c r="J2076" s="38">
        <f>'F4.2'!AX168</f>
        <v>0</v>
      </c>
      <c r="K2076" s="104"/>
      <c r="L2076" s="104"/>
      <c r="M2076" s="104">
        <f t="shared" si="1206"/>
        <v>0</v>
      </c>
      <c r="N2076" s="197">
        <f t="shared" si="1207"/>
        <v>0</v>
      </c>
    </row>
    <row r="2077" spans="1:14" ht="47.25" outlineLevel="1" x14ac:dyDescent="0.25">
      <c r="A2077" s="98" t="str">
        <f t="shared" si="1211"/>
        <v>HO DPR 15.2</v>
      </c>
      <c r="B2077" s="209" t="str">
        <f t="shared" si="1211"/>
        <v>Works: HMI (Human machine Interface) up gradation of maxDNA DCS system at Unit – 8 &amp; 9, CSTPS, Chandrapur.</v>
      </c>
      <c r="C2077" s="188" t="str">
        <f t="shared" si="1211"/>
        <v>MERC/CAPEX/2023-2024/MSPGCL/0515</v>
      </c>
      <c r="D2077" s="189">
        <f t="shared" si="1211"/>
        <v>45208</v>
      </c>
      <c r="E2077" s="38">
        <f t="shared" si="1211"/>
        <v>0.41</v>
      </c>
      <c r="F2077" s="104">
        <f t="shared" si="1212"/>
        <v>0</v>
      </c>
      <c r="G2077" s="104">
        <f t="shared" ref="G2077:G2081" si="1213">G1600+M1600</f>
        <v>0</v>
      </c>
      <c r="H2077" s="104">
        <f t="shared" si="1205"/>
        <v>0</v>
      </c>
      <c r="I2077" s="38">
        <f>'F4.2'!Y169</f>
        <v>0</v>
      </c>
      <c r="J2077" s="38">
        <f>'F4.2'!AX169</f>
        <v>0</v>
      </c>
      <c r="K2077" s="104"/>
      <c r="L2077" s="104"/>
      <c r="M2077" s="104">
        <f t="shared" si="1206"/>
        <v>0</v>
      </c>
      <c r="N2077" s="197">
        <f t="shared" si="1207"/>
        <v>0</v>
      </c>
    </row>
    <row r="2078" spans="1:14" ht="63" outlineLevel="1" x14ac:dyDescent="0.25">
      <c r="A2078" s="98">
        <f t="shared" si="1211"/>
        <v>15.3</v>
      </c>
      <c r="B2078" s="209" t="str">
        <f t="shared" si="1211"/>
        <v>HMI (Human Machine Interface) Upgradation of ‘SPPA-T3000’ DCS (Distributed Control System) installed at 3x660MW Unit- 8, 9 &amp; 10 at Koradi TPS to match with the external aspects and process improvement</v>
      </c>
      <c r="C2078" s="188" t="str">
        <f t="shared" si="1211"/>
        <v>MERC/CAPEX/2023-2024/MSPGCL/0515</v>
      </c>
      <c r="D2078" s="189">
        <f t="shared" si="1211"/>
        <v>45208</v>
      </c>
      <c r="E2078" s="38">
        <f t="shared" si="1211"/>
        <v>24.33</v>
      </c>
      <c r="F2078" s="104">
        <f t="shared" si="1212"/>
        <v>24.33</v>
      </c>
      <c r="G2078" s="104">
        <f t="shared" si="1213"/>
        <v>24.33</v>
      </c>
      <c r="H2078" s="104">
        <f t="shared" si="1205"/>
        <v>0</v>
      </c>
      <c r="I2078" s="38">
        <f>'F4.2'!Y170</f>
        <v>0</v>
      </c>
      <c r="J2078" s="38">
        <f>'F4.2'!AX170</f>
        <v>0</v>
      </c>
      <c r="K2078" s="104"/>
      <c r="L2078" s="104"/>
      <c r="M2078" s="104">
        <f t="shared" si="1206"/>
        <v>0</v>
      </c>
      <c r="N2078" s="197">
        <f t="shared" si="1207"/>
        <v>0</v>
      </c>
    </row>
    <row r="2079" spans="1:14" ht="63" outlineLevel="1" x14ac:dyDescent="0.25">
      <c r="A2079" s="98">
        <f t="shared" si="1211"/>
        <v>15.4</v>
      </c>
      <c r="B2079" s="209" t="str">
        <f t="shared" si="1211"/>
        <v xml:space="preserve">Upgradation of Rockwell Make PLC System installed at 3x660MW  ,Koradi TPS to match with the external aspects and process improvement.(C&amp;I)
</v>
      </c>
      <c r="C2079" s="188" t="str">
        <f t="shared" si="1211"/>
        <v>MERC/CAPEX/2023-2024/MSPGCL/0515</v>
      </c>
      <c r="D2079" s="189">
        <f t="shared" si="1211"/>
        <v>45208</v>
      </c>
      <c r="E2079" s="38">
        <f t="shared" si="1211"/>
        <v>20.2</v>
      </c>
      <c r="F2079" s="104">
        <f t="shared" si="1212"/>
        <v>20.2</v>
      </c>
      <c r="G2079" s="104">
        <f t="shared" si="1213"/>
        <v>20.2</v>
      </c>
      <c r="H2079" s="104">
        <f t="shared" si="1205"/>
        <v>0</v>
      </c>
      <c r="I2079" s="38">
        <f>'F4.2'!Y171</f>
        <v>0</v>
      </c>
      <c r="J2079" s="38">
        <f>'F4.2'!AX171</f>
        <v>0</v>
      </c>
      <c r="K2079" s="104"/>
      <c r="L2079" s="104"/>
      <c r="M2079" s="104">
        <f t="shared" si="1206"/>
        <v>0</v>
      </c>
      <c r="N2079" s="197">
        <f t="shared" si="1207"/>
        <v>0</v>
      </c>
    </row>
    <row r="2080" spans="1:14" ht="30" outlineLevel="1" x14ac:dyDescent="0.25">
      <c r="A2080" s="212">
        <f t="shared" si="1211"/>
        <v>0</v>
      </c>
      <c r="B2080" s="213" t="str">
        <f t="shared" si="1211"/>
        <v>IDC</v>
      </c>
      <c r="C2080" s="188" t="str">
        <f t="shared" si="1211"/>
        <v>MERC/CAPEX/2023-2024/MSPGCL/0515</v>
      </c>
      <c r="D2080" s="189">
        <f t="shared" si="1211"/>
        <v>45208</v>
      </c>
      <c r="E2080" s="38">
        <f t="shared" si="1211"/>
        <v>0.15</v>
      </c>
      <c r="F2080" s="104">
        <f t="shared" si="1212"/>
        <v>0</v>
      </c>
      <c r="G2080" s="104">
        <f t="shared" si="1213"/>
        <v>0</v>
      </c>
      <c r="H2080" s="104">
        <f t="shared" si="1205"/>
        <v>0</v>
      </c>
      <c r="I2080" s="38">
        <f>'F4.2'!Y172</f>
        <v>0</v>
      </c>
      <c r="J2080" s="38">
        <f>'F4.2'!AX172</f>
        <v>0</v>
      </c>
      <c r="K2080" s="104"/>
      <c r="L2080" s="104"/>
      <c r="M2080" s="104">
        <f t="shared" si="1206"/>
        <v>0</v>
      </c>
      <c r="N2080" s="197">
        <f t="shared" si="1207"/>
        <v>0</v>
      </c>
    </row>
    <row r="2081" spans="1:14" ht="63" outlineLevel="1" x14ac:dyDescent="0.25">
      <c r="A2081" s="98">
        <f t="shared" si="1211"/>
        <v>0</v>
      </c>
      <c r="B2081" s="209" t="str">
        <f t="shared" si="1211"/>
        <v>Work of provision of platform beside railway siding at backside of chord cabin for loading of fly ash in railway wagon for ash
utilization at 3x660 MW TPS, Koradi</v>
      </c>
      <c r="C2081" s="188">
        <f t="shared" si="1211"/>
        <v>0</v>
      </c>
      <c r="D2081" s="189" t="str">
        <f t="shared" si="1211"/>
        <v>-</v>
      </c>
      <c r="E2081" s="38">
        <f t="shared" si="1211"/>
        <v>0</v>
      </c>
      <c r="F2081" s="104">
        <f t="shared" si="1212"/>
        <v>3.8355539999999078E-3</v>
      </c>
      <c r="G2081" s="104">
        <f t="shared" si="1213"/>
        <v>3.8355539999999078E-3</v>
      </c>
      <c r="H2081" s="104">
        <f t="shared" si="1205"/>
        <v>0</v>
      </c>
      <c r="I2081" s="38">
        <f>'F4.2'!Y173</f>
        <v>0</v>
      </c>
      <c r="J2081" s="38">
        <f>'F4.2'!AX173</f>
        <v>0</v>
      </c>
      <c r="K2081" s="104"/>
      <c r="L2081" s="104"/>
      <c r="M2081" s="104">
        <f t="shared" si="1206"/>
        <v>0</v>
      </c>
      <c r="N2081" s="197">
        <f t="shared" si="1207"/>
        <v>0</v>
      </c>
    </row>
    <row r="2082" spans="1:14" ht="63" outlineLevel="1" x14ac:dyDescent="0.25">
      <c r="A2082" s="134">
        <f t="shared" ref="A2082:E2082" si="1214">A1605</f>
        <v>13</v>
      </c>
      <c r="B2082" s="134" t="str">
        <f t="shared" si="1214"/>
        <v xml:space="preserve">Capital Exenditure schemes for in-principle clearance regarding "EPC contract for the wok of construction of quarters and development of KTPS colony at Koradi" under CAPEX scheme </v>
      </c>
      <c r="C2082" s="188" t="str">
        <f t="shared" si="1214"/>
        <v>MERC/CAPEX/MSPGCL/2024-12/0569 DTD.13.09.2024</v>
      </c>
      <c r="D2082" s="189">
        <f t="shared" si="1214"/>
        <v>45548</v>
      </c>
      <c r="E2082" s="38">
        <f t="shared" si="1214"/>
        <v>210.48</v>
      </c>
      <c r="F2082" s="104">
        <f t="shared" ref="F2082:F2145" si="1215">F1605+I1605</f>
        <v>200</v>
      </c>
      <c r="G2082" s="104">
        <f t="shared" ref="G2082:G2145" si="1216">G1605+M1605</f>
        <v>200</v>
      </c>
      <c r="H2082" s="104">
        <f t="shared" si="1205"/>
        <v>0</v>
      </c>
      <c r="I2082" s="38">
        <f>'F4.2'!Y174</f>
        <v>10.48</v>
      </c>
      <c r="J2082" s="38">
        <f>'F4.2'!AX174</f>
        <v>10.48</v>
      </c>
      <c r="K2082" s="104"/>
      <c r="L2082" s="104"/>
      <c r="M2082" s="104">
        <f t="shared" si="1206"/>
        <v>10.48</v>
      </c>
      <c r="N2082" s="197">
        <f t="shared" si="1207"/>
        <v>0</v>
      </c>
    </row>
    <row r="2083" spans="1:14" ht="15.75" outlineLevel="1" x14ac:dyDescent="0.25">
      <c r="A2083" s="98">
        <f t="shared" ref="A2083:E2083" si="1217">A1606</f>
        <v>0</v>
      </c>
      <c r="B2083" s="364" t="str">
        <f t="shared" si="1217"/>
        <v>IDC</v>
      </c>
      <c r="C2083" s="188">
        <f t="shared" si="1217"/>
        <v>0</v>
      </c>
      <c r="D2083" s="189" t="str">
        <f t="shared" si="1217"/>
        <v>-</v>
      </c>
      <c r="E2083" s="38">
        <f t="shared" si="1217"/>
        <v>0</v>
      </c>
      <c r="F2083" s="104">
        <f t="shared" si="1215"/>
        <v>0</v>
      </c>
      <c r="G2083" s="104">
        <f t="shared" si="1216"/>
        <v>0</v>
      </c>
      <c r="H2083" s="104">
        <f t="shared" si="1205"/>
        <v>0</v>
      </c>
      <c r="I2083" s="38">
        <f>'F4.2'!Y175</f>
        <v>0</v>
      </c>
      <c r="J2083" s="38">
        <f>'F4.2'!AX175</f>
        <v>0</v>
      </c>
      <c r="K2083" s="104"/>
      <c r="L2083" s="104"/>
      <c r="M2083" s="104">
        <f t="shared" si="1206"/>
        <v>0</v>
      </c>
      <c r="N2083" s="197">
        <f t="shared" si="1207"/>
        <v>0</v>
      </c>
    </row>
    <row r="2084" spans="1:14" ht="31.5" outlineLevel="1" x14ac:dyDescent="0.25">
      <c r="A2084" s="368">
        <f t="shared" ref="A2084:E2084" si="1218">A1607</f>
        <v>3</v>
      </c>
      <c r="B2084" s="369" t="str">
        <f t="shared" si="1218"/>
        <v xml:space="preserve">Procurement of spares for L&amp;T-MHI make Turbine for COH work of Turbine at KTPS, 3x660MW units Koradi  </v>
      </c>
      <c r="C2084" s="188" t="str">
        <f t="shared" si="1218"/>
        <v>MERC/CAPEX/MSPGCL/2023-24/0639</v>
      </c>
      <c r="D2084" s="189" t="str">
        <f t="shared" si="1218"/>
        <v>-</v>
      </c>
      <c r="E2084" s="38">
        <f t="shared" si="1218"/>
        <v>0</v>
      </c>
      <c r="F2084" s="104">
        <f t="shared" si="1215"/>
        <v>0</v>
      </c>
      <c r="G2084" s="104">
        <f t="shared" si="1216"/>
        <v>0</v>
      </c>
      <c r="H2084" s="104">
        <f t="shared" si="1205"/>
        <v>0</v>
      </c>
      <c r="I2084" s="38">
        <f>'F4.2'!Y176</f>
        <v>0</v>
      </c>
      <c r="J2084" s="38">
        <f>'F4.2'!AX176</f>
        <v>0</v>
      </c>
      <c r="K2084" s="104"/>
      <c r="L2084" s="104"/>
      <c r="M2084" s="104">
        <f t="shared" si="1206"/>
        <v>0</v>
      </c>
      <c r="N2084" s="197">
        <f t="shared" si="1207"/>
        <v>0</v>
      </c>
    </row>
    <row r="2085" spans="1:14" ht="31.5" outlineLevel="1" x14ac:dyDescent="0.25">
      <c r="A2085" s="380">
        <f t="shared" ref="A2085:E2085" si="1219">A1608</f>
        <v>3.1</v>
      </c>
      <c r="B2085" s="381" t="str">
        <f t="shared" si="1219"/>
        <v>Procurement of spares for L&amp;T-MHI make Turbine for COH work of Turbine at KTPS, 3x660MW units Koradi</v>
      </c>
      <c r="C2085" s="188" t="str">
        <f t="shared" si="1219"/>
        <v>MERC/CAPEX/MSPGCL/2023-24/0639</v>
      </c>
      <c r="D2085" s="189" t="str">
        <f t="shared" si="1219"/>
        <v>-</v>
      </c>
      <c r="E2085" s="38">
        <f t="shared" si="1219"/>
        <v>0</v>
      </c>
      <c r="F2085" s="104">
        <f t="shared" si="1215"/>
        <v>31.635799999999996</v>
      </c>
      <c r="G2085" s="104">
        <f t="shared" si="1216"/>
        <v>31.635799999999996</v>
      </c>
      <c r="H2085" s="104">
        <f t="shared" si="1205"/>
        <v>0</v>
      </c>
      <c r="I2085" s="38">
        <f>'F4.2'!Y177</f>
        <v>0</v>
      </c>
      <c r="J2085" s="38">
        <f>'F4.2'!AX177</f>
        <v>0</v>
      </c>
      <c r="K2085" s="104"/>
      <c r="L2085" s="104"/>
      <c r="M2085" s="104">
        <f t="shared" si="1206"/>
        <v>0</v>
      </c>
      <c r="N2085" s="197">
        <f t="shared" si="1207"/>
        <v>0</v>
      </c>
    </row>
    <row r="2086" spans="1:14" ht="31.5" outlineLevel="1" x14ac:dyDescent="0.25">
      <c r="A2086" s="380">
        <f t="shared" ref="A2086:E2086" si="1220">A1609</f>
        <v>3.2</v>
      </c>
      <c r="B2086" s="381" t="str">
        <f t="shared" si="1220"/>
        <v>Procurement of HP Nozzle assembly for L&amp;T-MHI Make Turbine installed at 3x660MW Units Koradi</v>
      </c>
      <c r="C2086" s="188" t="str">
        <f t="shared" si="1220"/>
        <v>MERC/CAPEX/MSPGCL/2023-24/0639</v>
      </c>
      <c r="D2086" s="189" t="str">
        <f t="shared" si="1220"/>
        <v>-</v>
      </c>
      <c r="E2086" s="38">
        <f t="shared" si="1220"/>
        <v>0</v>
      </c>
      <c r="F2086" s="104">
        <f t="shared" si="1215"/>
        <v>4.1889999999999992</v>
      </c>
      <c r="G2086" s="104">
        <f t="shared" si="1216"/>
        <v>4.1889999999999992</v>
      </c>
      <c r="H2086" s="104">
        <f t="shared" si="1205"/>
        <v>0</v>
      </c>
      <c r="I2086" s="38">
        <f>'F4.2'!Y178</f>
        <v>0</v>
      </c>
      <c r="J2086" s="38">
        <f>'F4.2'!AX178</f>
        <v>0</v>
      </c>
      <c r="K2086" s="104"/>
      <c r="L2086" s="104"/>
      <c r="M2086" s="104">
        <f t="shared" si="1206"/>
        <v>0</v>
      </c>
      <c r="N2086" s="197">
        <f t="shared" si="1207"/>
        <v>0</v>
      </c>
    </row>
    <row r="2087" spans="1:14" ht="15.75" outlineLevel="1" x14ac:dyDescent="0.25">
      <c r="A2087" s="98">
        <f t="shared" ref="A2087:E2087" si="1221">A1610</f>
        <v>0</v>
      </c>
      <c r="B2087" s="175">
        <f t="shared" si="1221"/>
        <v>0</v>
      </c>
      <c r="C2087" s="188">
        <f t="shared" si="1221"/>
        <v>0</v>
      </c>
      <c r="D2087" s="189" t="str">
        <f t="shared" si="1221"/>
        <v>-</v>
      </c>
      <c r="E2087" s="38">
        <f t="shared" si="1221"/>
        <v>0</v>
      </c>
      <c r="F2087" s="104">
        <f t="shared" si="1215"/>
        <v>0</v>
      </c>
      <c r="G2087" s="104">
        <f t="shared" si="1216"/>
        <v>0</v>
      </c>
      <c r="H2087" s="104">
        <f t="shared" si="1205"/>
        <v>0</v>
      </c>
      <c r="I2087" s="38">
        <f>'F4.2'!Y179</f>
        <v>0</v>
      </c>
      <c r="J2087" s="38">
        <f>'F4.2'!AX179</f>
        <v>0</v>
      </c>
      <c r="K2087" s="104"/>
      <c r="L2087" s="104"/>
      <c r="M2087" s="104">
        <f t="shared" si="1206"/>
        <v>0</v>
      </c>
      <c r="N2087" s="197">
        <f t="shared" si="1207"/>
        <v>0</v>
      </c>
    </row>
    <row r="2088" spans="1:14" ht="21" outlineLevel="1" x14ac:dyDescent="0.25">
      <c r="A2088" s="344">
        <f t="shared" ref="A2088:E2088" si="1222">A1611</f>
        <v>0</v>
      </c>
      <c r="B2088" s="118" t="str">
        <f t="shared" si="1222"/>
        <v>C) DPRs Yet to be submitted to MERC</v>
      </c>
      <c r="C2088" s="188">
        <f t="shared" si="1222"/>
        <v>0</v>
      </c>
      <c r="D2088" s="189" t="str">
        <f t="shared" si="1222"/>
        <v>-</v>
      </c>
      <c r="E2088" s="38">
        <f t="shared" si="1222"/>
        <v>0</v>
      </c>
      <c r="F2088" s="104">
        <f t="shared" si="1215"/>
        <v>0</v>
      </c>
      <c r="G2088" s="104">
        <f t="shared" si="1216"/>
        <v>0</v>
      </c>
      <c r="H2088" s="104">
        <f t="shared" si="1205"/>
        <v>0</v>
      </c>
      <c r="I2088" s="38">
        <f>'F4.2'!Y180</f>
        <v>0</v>
      </c>
      <c r="J2088" s="38">
        <f>'F4.2'!AX180</f>
        <v>0</v>
      </c>
      <c r="K2088" s="104"/>
      <c r="L2088" s="104"/>
      <c r="M2088" s="104">
        <f t="shared" si="1206"/>
        <v>0</v>
      </c>
      <c r="N2088" s="197">
        <f t="shared" si="1207"/>
        <v>0</v>
      </c>
    </row>
    <row r="2089" spans="1:14" ht="63" outlineLevel="1" x14ac:dyDescent="0.25">
      <c r="A2089" s="369">
        <f t="shared" ref="A2089:E2089" si="1223">A1612</f>
        <v>2</v>
      </c>
      <c r="B2089" s="369" t="str">
        <f t="shared" si="1223"/>
        <v>Control &amp; instrumentation related Various  Upgradation schemes viz.Emission Monitoring &amp; Water Quality Analysers ,Vibration Monitoring Schemes,Water Flow Monitoring etc. at 3X660MW, KTPS, Koradi</v>
      </c>
      <c r="C2089" s="188">
        <f t="shared" si="1223"/>
        <v>0</v>
      </c>
      <c r="D2089" s="189" t="str">
        <f t="shared" si="1223"/>
        <v>-</v>
      </c>
      <c r="E2089" s="38">
        <f t="shared" si="1223"/>
        <v>0</v>
      </c>
      <c r="F2089" s="104">
        <f t="shared" si="1215"/>
        <v>0</v>
      </c>
      <c r="G2089" s="104">
        <f t="shared" si="1216"/>
        <v>0</v>
      </c>
      <c r="H2089" s="104">
        <f t="shared" si="1205"/>
        <v>0</v>
      </c>
      <c r="I2089" s="38">
        <f>'F4.2'!Y181</f>
        <v>0</v>
      </c>
      <c r="J2089" s="38">
        <f>'F4.2'!AX181</f>
        <v>0</v>
      </c>
      <c r="K2089" s="104"/>
      <c r="L2089" s="104"/>
      <c r="M2089" s="104">
        <f t="shared" si="1206"/>
        <v>0</v>
      </c>
      <c r="N2089" s="197">
        <f t="shared" si="1207"/>
        <v>0</v>
      </c>
    </row>
    <row r="2090" spans="1:14" ht="15.75" outlineLevel="1" x14ac:dyDescent="0.25">
      <c r="A2090" s="89">
        <f t="shared" ref="A2090:E2090" si="1224">A1613</f>
        <v>2.1</v>
      </c>
      <c r="B2090" s="389" t="str">
        <f t="shared" si="1224"/>
        <v xml:space="preserve">Upgradation of Emission Monitoring Analysers </v>
      </c>
      <c r="C2090" s="188">
        <f t="shared" si="1224"/>
        <v>0</v>
      </c>
      <c r="D2090" s="189" t="str">
        <f t="shared" si="1224"/>
        <v>-</v>
      </c>
      <c r="E2090" s="38">
        <f t="shared" si="1224"/>
        <v>0</v>
      </c>
      <c r="F2090" s="104">
        <f t="shared" si="1215"/>
        <v>9.58</v>
      </c>
      <c r="G2090" s="104">
        <f t="shared" si="1216"/>
        <v>9.58</v>
      </c>
      <c r="H2090" s="104">
        <f t="shared" si="1205"/>
        <v>0</v>
      </c>
      <c r="I2090" s="38">
        <f>'F4.2'!Y182</f>
        <v>0</v>
      </c>
      <c r="J2090" s="38">
        <f>'F4.2'!AX182</f>
        <v>0</v>
      </c>
      <c r="K2090" s="104"/>
      <c r="L2090" s="104"/>
      <c r="M2090" s="104">
        <f t="shared" si="1206"/>
        <v>0</v>
      </c>
      <c r="N2090" s="197">
        <f t="shared" si="1207"/>
        <v>0</v>
      </c>
    </row>
    <row r="2091" spans="1:14" ht="15.75" outlineLevel="1" x14ac:dyDescent="0.25">
      <c r="A2091" s="89">
        <f t="shared" ref="A2091:E2091" si="1225">A1614</f>
        <v>2.2000000000000002</v>
      </c>
      <c r="B2091" s="389" t="str">
        <f t="shared" si="1225"/>
        <v xml:space="preserve">Upgradation of Water Quality Analysers </v>
      </c>
      <c r="C2091" s="188">
        <f t="shared" si="1225"/>
        <v>0</v>
      </c>
      <c r="D2091" s="189" t="str">
        <f t="shared" si="1225"/>
        <v>-</v>
      </c>
      <c r="E2091" s="38">
        <f t="shared" si="1225"/>
        <v>0</v>
      </c>
      <c r="F2091" s="104">
        <f t="shared" si="1215"/>
        <v>5.33</v>
      </c>
      <c r="G2091" s="104">
        <f t="shared" si="1216"/>
        <v>5.33</v>
      </c>
      <c r="H2091" s="104">
        <f t="shared" si="1205"/>
        <v>0</v>
      </c>
      <c r="I2091" s="38">
        <f>'F4.2'!Y183</f>
        <v>0</v>
      </c>
      <c r="J2091" s="38">
        <f>'F4.2'!AX183</f>
        <v>0</v>
      </c>
      <c r="K2091" s="104"/>
      <c r="L2091" s="104"/>
      <c r="M2091" s="104">
        <f t="shared" si="1206"/>
        <v>0</v>
      </c>
      <c r="N2091" s="197">
        <f t="shared" si="1207"/>
        <v>0</v>
      </c>
    </row>
    <row r="2092" spans="1:14" ht="31.5" outlineLevel="1" x14ac:dyDescent="0.25">
      <c r="A2092" s="89">
        <f t="shared" ref="A2092:E2092" si="1226">A1615</f>
        <v>2.2999999999999998</v>
      </c>
      <c r="B2092" s="389" t="str">
        <f t="shared" si="1226"/>
        <v xml:space="preserve">Revamping &amp; Supply Of Upgraded VM7B Version of Vibration Monitoring Rack </v>
      </c>
      <c r="C2092" s="188">
        <f t="shared" si="1226"/>
        <v>0</v>
      </c>
      <c r="D2092" s="189" t="str">
        <f t="shared" si="1226"/>
        <v>-</v>
      </c>
      <c r="E2092" s="38">
        <f t="shared" si="1226"/>
        <v>0</v>
      </c>
      <c r="F2092" s="104">
        <f t="shared" si="1215"/>
        <v>4.84</v>
      </c>
      <c r="G2092" s="104">
        <f t="shared" si="1216"/>
        <v>4.84</v>
      </c>
      <c r="H2092" s="104">
        <f t="shared" si="1205"/>
        <v>0</v>
      </c>
      <c r="I2092" s="38">
        <f>'F4.2'!Y184</f>
        <v>0</v>
      </c>
      <c r="J2092" s="38">
        <f>'F4.2'!AX184</f>
        <v>0</v>
      </c>
      <c r="K2092" s="104"/>
      <c r="L2092" s="104"/>
      <c r="M2092" s="104">
        <f t="shared" si="1206"/>
        <v>0</v>
      </c>
      <c r="N2092" s="197">
        <f t="shared" si="1207"/>
        <v>0</v>
      </c>
    </row>
    <row r="2093" spans="1:14" ht="31.5" outlineLevel="1" x14ac:dyDescent="0.25">
      <c r="A2093" s="89">
        <f t="shared" ref="A2093:E2093" si="1227">A1616</f>
        <v>2.4</v>
      </c>
      <c r="B2093" s="389" t="str">
        <f t="shared" si="1227"/>
        <v>Implementation of ‘Flow Monitoring System’ at 3x660MW Balance of Plant (BOP) Unit- 8, 9 &amp; 10 at Koradi TPS</v>
      </c>
      <c r="C2093" s="188">
        <f t="shared" si="1227"/>
        <v>0</v>
      </c>
      <c r="D2093" s="189" t="str">
        <f t="shared" si="1227"/>
        <v>-</v>
      </c>
      <c r="E2093" s="38">
        <f t="shared" si="1227"/>
        <v>0</v>
      </c>
      <c r="F2093" s="104">
        <f t="shared" si="1215"/>
        <v>6.87</v>
      </c>
      <c r="G2093" s="104">
        <f t="shared" si="1216"/>
        <v>6.87</v>
      </c>
      <c r="H2093" s="104">
        <f t="shared" si="1205"/>
        <v>0</v>
      </c>
      <c r="I2093" s="38">
        <f>'F4.2'!Y185</f>
        <v>0</v>
      </c>
      <c r="J2093" s="38">
        <f>'F4.2'!AX185</f>
        <v>0</v>
      </c>
      <c r="K2093" s="104"/>
      <c r="L2093" s="104"/>
      <c r="M2093" s="104">
        <f t="shared" si="1206"/>
        <v>0</v>
      </c>
      <c r="N2093" s="197">
        <f t="shared" si="1207"/>
        <v>0</v>
      </c>
    </row>
    <row r="2094" spans="1:14" ht="15.75" outlineLevel="1" x14ac:dyDescent="0.25">
      <c r="A2094" s="369">
        <f t="shared" ref="A2094:E2094" si="1228">A1617</f>
        <v>3</v>
      </c>
      <c r="B2094" s="369" t="str">
        <f t="shared" si="1228"/>
        <v xml:space="preserve">     CHP Improvement Scheme-I</v>
      </c>
      <c r="C2094" s="188">
        <f t="shared" si="1228"/>
        <v>0</v>
      </c>
      <c r="D2094" s="189" t="str">
        <f t="shared" si="1228"/>
        <v>-</v>
      </c>
      <c r="E2094" s="38">
        <f t="shared" si="1228"/>
        <v>0</v>
      </c>
      <c r="F2094" s="104">
        <f t="shared" si="1215"/>
        <v>0</v>
      </c>
      <c r="G2094" s="104">
        <f t="shared" si="1216"/>
        <v>0</v>
      </c>
      <c r="H2094" s="104">
        <f t="shared" si="1205"/>
        <v>0</v>
      </c>
      <c r="I2094" s="38">
        <f>'F4.2'!Y186</f>
        <v>0</v>
      </c>
      <c r="J2094" s="38">
        <f>'F4.2'!AX186</f>
        <v>0</v>
      </c>
      <c r="K2094" s="104"/>
      <c r="L2094" s="104"/>
      <c r="M2094" s="104">
        <f t="shared" si="1206"/>
        <v>0</v>
      </c>
      <c r="N2094" s="197">
        <f t="shared" si="1207"/>
        <v>0</v>
      </c>
    </row>
    <row r="2095" spans="1:14" ht="31.5" outlineLevel="1" x14ac:dyDescent="0.25">
      <c r="A2095" s="89">
        <f t="shared" ref="A2095:E2095" si="1229">A1618</f>
        <v>3.1</v>
      </c>
      <c r="B2095" s="389" t="str">
        <f t="shared" si="1229"/>
        <v>Supply, Erection, Commissioning of set of Internals for Wagon Tipplers at CHP 3X660MW, KTPS, Koradi.</v>
      </c>
      <c r="C2095" s="188">
        <f t="shared" si="1229"/>
        <v>0</v>
      </c>
      <c r="D2095" s="189" t="str">
        <f t="shared" si="1229"/>
        <v>-</v>
      </c>
      <c r="E2095" s="38">
        <f t="shared" si="1229"/>
        <v>0</v>
      </c>
      <c r="F2095" s="104">
        <f t="shared" si="1215"/>
        <v>10.96</v>
      </c>
      <c r="G2095" s="104">
        <f t="shared" si="1216"/>
        <v>10.96</v>
      </c>
      <c r="H2095" s="104">
        <f t="shared" si="1205"/>
        <v>0</v>
      </c>
      <c r="I2095" s="38">
        <f>'F4.2'!Y187</f>
        <v>0</v>
      </c>
      <c r="J2095" s="38">
        <f>'F4.2'!AX187</f>
        <v>0</v>
      </c>
      <c r="K2095" s="104"/>
      <c r="L2095" s="104"/>
      <c r="M2095" s="104">
        <f t="shared" si="1206"/>
        <v>0</v>
      </c>
      <c r="N2095" s="197">
        <f t="shared" si="1207"/>
        <v>0</v>
      </c>
    </row>
    <row r="2096" spans="1:14" ht="31.5" outlineLevel="1" x14ac:dyDescent="0.25">
      <c r="A2096" s="89">
        <f t="shared" ref="A2096:E2096" si="1230">A1619</f>
        <v>3.2</v>
      </c>
      <c r="B2096" s="389" t="str">
        <f t="shared" si="1230"/>
        <v xml:space="preserve">Supply, Erection, Commissioning of set of Internals for Side Arm Chargers at CHP 3X660MW, KTPS, Koradi. </v>
      </c>
      <c r="C2096" s="188">
        <f t="shared" si="1230"/>
        <v>0</v>
      </c>
      <c r="D2096" s="189" t="str">
        <f t="shared" si="1230"/>
        <v>-</v>
      </c>
      <c r="E2096" s="38">
        <f t="shared" si="1230"/>
        <v>0</v>
      </c>
      <c r="F2096" s="104">
        <f t="shared" si="1215"/>
        <v>3.54</v>
      </c>
      <c r="G2096" s="104">
        <f t="shared" si="1216"/>
        <v>3.54</v>
      </c>
      <c r="H2096" s="104">
        <f t="shared" si="1205"/>
        <v>0</v>
      </c>
      <c r="I2096" s="38">
        <f>'F4.2'!Y188</f>
        <v>0</v>
      </c>
      <c r="J2096" s="38">
        <f>'F4.2'!AX188</f>
        <v>0</v>
      </c>
      <c r="K2096" s="104"/>
      <c r="L2096" s="104"/>
      <c r="M2096" s="104">
        <f t="shared" si="1206"/>
        <v>0</v>
      </c>
      <c r="N2096" s="197">
        <f t="shared" si="1207"/>
        <v>0</v>
      </c>
    </row>
    <row r="2097" spans="1:14" ht="31.5" outlineLevel="1" x14ac:dyDescent="0.25">
      <c r="A2097" s="89">
        <f t="shared" ref="A2097:E2097" si="1231">A1620</f>
        <v>3.3</v>
      </c>
      <c r="B2097" s="389" t="str">
        <f t="shared" si="1231"/>
        <v>Supply, Erection, Commissioning of set of Internals for Wobbler Feeders at CHP 3X660MW, KTPS, Koradi.</v>
      </c>
      <c r="C2097" s="188">
        <f t="shared" si="1231"/>
        <v>0</v>
      </c>
      <c r="D2097" s="189" t="str">
        <f t="shared" si="1231"/>
        <v>-</v>
      </c>
      <c r="E2097" s="38">
        <f t="shared" si="1231"/>
        <v>0</v>
      </c>
      <c r="F2097" s="104">
        <f t="shared" si="1215"/>
        <v>4.96</v>
      </c>
      <c r="G2097" s="104">
        <f t="shared" si="1216"/>
        <v>4.96</v>
      </c>
      <c r="H2097" s="104">
        <f t="shared" si="1205"/>
        <v>0</v>
      </c>
      <c r="I2097" s="38">
        <f>'F4.2'!Y189</f>
        <v>0</v>
      </c>
      <c r="J2097" s="38">
        <f>'F4.2'!AX189</f>
        <v>0</v>
      </c>
      <c r="K2097" s="104"/>
      <c r="L2097" s="104"/>
      <c r="M2097" s="104">
        <f t="shared" si="1206"/>
        <v>0</v>
      </c>
      <c r="N2097" s="197">
        <f t="shared" si="1207"/>
        <v>0</v>
      </c>
    </row>
    <row r="2098" spans="1:14" ht="31.5" outlineLevel="1" x14ac:dyDescent="0.25">
      <c r="A2098" s="89">
        <f t="shared" ref="A2098:E2098" si="1232">A1621</f>
        <v>3.4</v>
      </c>
      <c r="B2098" s="389" t="str">
        <f t="shared" si="1232"/>
        <v>Supply, Erection, Commissioning of set of Internals for Apron Feeders at CHP 3X660MW, KTPS, Koradi.</v>
      </c>
      <c r="C2098" s="188">
        <f t="shared" si="1232"/>
        <v>0</v>
      </c>
      <c r="D2098" s="189" t="str">
        <f t="shared" si="1232"/>
        <v>-</v>
      </c>
      <c r="E2098" s="38">
        <f t="shared" si="1232"/>
        <v>0</v>
      </c>
      <c r="F2098" s="104">
        <f t="shared" si="1215"/>
        <v>15.55</v>
      </c>
      <c r="G2098" s="104">
        <f t="shared" si="1216"/>
        <v>15.55</v>
      </c>
      <c r="H2098" s="104">
        <f t="shared" si="1205"/>
        <v>0</v>
      </c>
      <c r="I2098" s="38">
        <f>'F4.2'!Y190</f>
        <v>0</v>
      </c>
      <c r="J2098" s="38">
        <f>'F4.2'!AX190</f>
        <v>0</v>
      </c>
      <c r="K2098" s="104"/>
      <c r="L2098" s="104"/>
      <c r="M2098" s="104">
        <f t="shared" si="1206"/>
        <v>0</v>
      </c>
      <c r="N2098" s="197">
        <f t="shared" si="1207"/>
        <v>0</v>
      </c>
    </row>
    <row r="2099" spans="1:14" ht="31.5" outlineLevel="1" x14ac:dyDescent="0.25">
      <c r="A2099" s="89">
        <f t="shared" ref="A2099:E2099" si="1233">A1622</f>
        <v>3.5</v>
      </c>
      <c r="B2099" s="389" t="str">
        <f t="shared" si="1233"/>
        <v>Supply, Erection, Commissioning of set of Internals for Impact Crushers at CHP 3X660MW, KTPS, Koradi.</v>
      </c>
      <c r="C2099" s="188">
        <f t="shared" si="1233"/>
        <v>0</v>
      </c>
      <c r="D2099" s="189" t="str">
        <f t="shared" si="1233"/>
        <v>-</v>
      </c>
      <c r="E2099" s="38">
        <f t="shared" si="1233"/>
        <v>0</v>
      </c>
      <c r="F2099" s="104">
        <f t="shared" si="1215"/>
        <v>9.6300000000000008</v>
      </c>
      <c r="G2099" s="104">
        <f t="shared" si="1216"/>
        <v>9.6300000000000008</v>
      </c>
      <c r="H2099" s="104">
        <f t="shared" si="1205"/>
        <v>0</v>
      </c>
      <c r="I2099" s="38">
        <f>'F4.2'!Y191</f>
        <v>0</v>
      </c>
      <c r="J2099" s="38">
        <f>'F4.2'!AX191</f>
        <v>0</v>
      </c>
      <c r="K2099" s="104"/>
      <c r="L2099" s="104"/>
      <c r="M2099" s="104">
        <f t="shared" si="1206"/>
        <v>0</v>
      </c>
      <c r="N2099" s="197">
        <f t="shared" si="1207"/>
        <v>0</v>
      </c>
    </row>
    <row r="2100" spans="1:14" ht="31.5" outlineLevel="1" x14ac:dyDescent="0.25">
      <c r="A2100" s="89">
        <f t="shared" ref="A2100:E2100" si="1234">A1623</f>
        <v>3.6</v>
      </c>
      <c r="B2100" s="389" t="str">
        <f t="shared" si="1234"/>
        <v>Supply, Erection, Commissioning of set of Internals for Stacker cum Reclaimers at CHP 3X660MW, KTPS, Koradi.</v>
      </c>
      <c r="C2100" s="188">
        <f t="shared" si="1234"/>
        <v>0</v>
      </c>
      <c r="D2100" s="189" t="str">
        <f t="shared" si="1234"/>
        <v>-</v>
      </c>
      <c r="E2100" s="38">
        <f t="shared" si="1234"/>
        <v>0</v>
      </c>
      <c r="F2100" s="104">
        <f t="shared" si="1215"/>
        <v>6.26</v>
      </c>
      <c r="G2100" s="104">
        <f t="shared" si="1216"/>
        <v>6.26</v>
      </c>
      <c r="H2100" s="104">
        <f t="shared" si="1205"/>
        <v>0</v>
      </c>
      <c r="I2100" s="38">
        <f>'F4.2'!Y192</f>
        <v>0</v>
      </c>
      <c r="J2100" s="38">
        <f>'F4.2'!AX192</f>
        <v>0</v>
      </c>
      <c r="K2100" s="104"/>
      <c r="L2100" s="104"/>
      <c r="M2100" s="104">
        <f t="shared" si="1206"/>
        <v>0</v>
      </c>
      <c r="N2100" s="197">
        <f t="shared" si="1207"/>
        <v>0</v>
      </c>
    </row>
    <row r="2101" spans="1:14" ht="31.5" outlineLevel="1" x14ac:dyDescent="0.25">
      <c r="A2101" s="364">
        <f t="shared" ref="A2101:E2101" si="1235">A1624</f>
        <v>4</v>
      </c>
      <c r="B2101" s="364" t="str">
        <f t="shared" si="1235"/>
        <v>Performance improvement and availability of various Auxiliaries of TG at 3x660MW KTPS Koradi.</v>
      </c>
      <c r="C2101" s="188">
        <f t="shared" si="1235"/>
        <v>0</v>
      </c>
      <c r="D2101" s="189" t="str">
        <f t="shared" si="1235"/>
        <v>-</v>
      </c>
      <c r="E2101" s="38">
        <f t="shared" si="1235"/>
        <v>0</v>
      </c>
      <c r="F2101" s="104">
        <f t="shared" si="1215"/>
        <v>0</v>
      </c>
      <c r="G2101" s="104">
        <f t="shared" si="1216"/>
        <v>0</v>
      </c>
      <c r="H2101" s="104">
        <f t="shared" si="1205"/>
        <v>0</v>
      </c>
      <c r="I2101" s="38">
        <f>'F4.2'!Y193</f>
        <v>0</v>
      </c>
      <c r="J2101" s="38">
        <f>'F4.2'!AX193</f>
        <v>0</v>
      </c>
      <c r="K2101" s="104"/>
      <c r="L2101" s="104"/>
      <c r="M2101" s="104">
        <f t="shared" si="1206"/>
        <v>0</v>
      </c>
      <c r="N2101" s="197">
        <f t="shared" si="1207"/>
        <v>0</v>
      </c>
    </row>
    <row r="2102" spans="1:14" ht="31.5" outlineLevel="1" x14ac:dyDescent="0.25">
      <c r="A2102" s="89">
        <f t="shared" ref="A2102:E2102" si="1236">A1625</f>
        <v>4.0999999999999996</v>
      </c>
      <c r="B2102" s="389" t="str">
        <f t="shared" si="1236"/>
        <v>Performance improvement and availability of various Auxiliaries for Oil Systems of Main Turbine.</v>
      </c>
      <c r="C2102" s="188">
        <f t="shared" si="1236"/>
        <v>0</v>
      </c>
      <c r="D2102" s="189" t="str">
        <f t="shared" si="1236"/>
        <v>-</v>
      </c>
      <c r="E2102" s="38">
        <f t="shared" si="1236"/>
        <v>0</v>
      </c>
      <c r="F2102" s="104">
        <f t="shared" si="1215"/>
        <v>3.26</v>
      </c>
      <c r="G2102" s="104">
        <f t="shared" si="1216"/>
        <v>3.26</v>
      </c>
      <c r="H2102" s="104">
        <f t="shared" si="1205"/>
        <v>0</v>
      </c>
      <c r="I2102" s="38">
        <f>'F4.2'!Y194</f>
        <v>0</v>
      </c>
      <c r="J2102" s="38">
        <f>'F4.2'!AX194</f>
        <v>0</v>
      </c>
      <c r="K2102" s="104"/>
      <c r="L2102" s="104"/>
      <c r="M2102" s="104">
        <f t="shared" si="1206"/>
        <v>0</v>
      </c>
      <c r="N2102" s="197">
        <f t="shared" si="1207"/>
        <v>0</v>
      </c>
    </row>
    <row r="2103" spans="1:14" ht="31.5" outlineLevel="1" x14ac:dyDescent="0.25">
      <c r="A2103" s="89">
        <f t="shared" ref="A2103:E2103" si="1237">A1626</f>
        <v>4.2</v>
      </c>
      <c r="B2103" s="389" t="str">
        <f t="shared" si="1237"/>
        <v>Performance improvement and availability of various Auxiliaries of Generator System.</v>
      </c>
      <c r="C2103" s="188">
        <f t="shared" si="1237"/>
        <v>0</v>
      </c>
      <c r="D2103" s="189" t="str">
        <f t="shared" si="1237"/>
        <v>-</v>
      </c>
      <c r="E2103" s="38">
        <f t="shared" si="1237"/>
        <v>0</v>
      </c>
      <c r="F2103" s="104">
        <f t="shared" si="1215"/>
        <v>7.31</v>
      </c>
      <c r="G2103" s="104">
        <f t="shared" si="1216"/>
        <v>7.31</v>
      </c>
      <c r="H2103" s="104">
        <f t="shared" si="1205"/>
        <v>0</v>
      </c>
      <c r="I2103" s="38">
        <f>'F4.2'!Y195</f>
        <v>0</v>
      </c>
      <c r="J2103" s="38">
        <f>'F4.2'!AX195</f>
        <v>0</v>
      </c>
      <c r="K2103" s="104"/>
      <c r="L2103" s="104"/>
      <c r="M2103" s="104">
        <f t="shared" si="1206"/>
        <v>0</v>
      </c>
      <c r="N2103" s="197">
        <f t="shared" si="1207"/>
        <v>0</v>
      </c>
    </row>
    <row r="2104" spans="1:14" ht="31.5" outlineLevel="1" x14ac:dyDescent="0.25">
      <c r="A2104" s="89">
        <f t="shared" ref="A2104:E2104" si="1238">A1627</f>
        <v>4.3</v>
      </c>
      <c r="B2104" s="389" t="str">
        <f t="shared" si="1238"/>
        <v>Performance improvement and availability of Feed Water System.</v>
      </c>
      <c r="C2104" s="188">
        <f t="shared" si="1238"/>
        <v>0</v>
      </c>
      <c r="D2104" s="189" t="str">
        <f t="shared" si="1238"/>
        <v>-</v>
      </c>
      <c r="E2104" s="38">
        <f t="shared" si="1238"/>
        <v>0</v>
      </c>
      <c r="F2104" s="104">
        <f t="shared" si="1215"/>
        <v>10.54</v>
      </c>
      <c r="G2104" s="104">
        <f t="shared" si="1216"/>
        <v>10.54</v>
      </c>
      <c r="H2104" s="104">
        <f t="shared" si="1205"/>
        <v>0</v>
      </c>
      <c r="I2104" s="38">
        <f>'F4.2'!Y196</f>
        <v>0</v>
      </c>
      <c r="J2104" s="38">
        <f>'F4.2'!AX196</f>
        <v>0</v>
      </c>
      <c r="K2104" s="104"/>
      <c r="L2104" s="104"/>
      <c r="M2104" s="104">
        <f t="shared" si="1206"/>
        <v>0</v>
      </c>
      <c r="N2104" s="197">
        <f t="shared" si="1207"/>
        <v>0</v>
      </c>
    </row>
    <row r="2105" spans="1:14" ht="15.75" outlineLevel="1" x14ac:dyDescent="0.25">
      <c r="A2105" s="89">
        <f t="shared" ref="A2105:E2105" si="1239">A1628</f>
        <v>4.4000000000000004</v>
      </c>
      <c r="B2105" s="389" t="str">
        <f t="shared" si="1239"/>
        <v>Performance improvement and availability of Vacuum System.</v>
      </c>
      <c r="C2105" s="188">
        <f t="shared" si="1239"/>
        <v>0</v>
      </c>
      <c r="D2105" s="189" t="str">
        <f t="shared" si="1239"/>
        <v>-</v>
      </c>
      <c r="E2105" s="38">
        <f t="shared" si="1239"/>
        <v>0</v>
      </c>
      <c r="F2105" s="104">
        <f t="shared" si="1215"/>
        <v>2.2799999999999998</v>
      </c>
      <c r="G2105" s="104">
        <f t="shared" si="1216"/>
        <v>2.2799999999999998</v>
      </c>
      <c r="H2105" s="104">
        <f t="shared" si="1205"/>
        <v>0</v>
      </c>
      <c r="I2105" s="38">
        <f>'F4.2'!Y197</f>
        <v>0</v>
      </c>
      <c r="J2105" s="38">
        <f>'F4.2'!AX197</f>
        <v>0</v>
      </c>
      <c r="K2105" s="104"/>
      <c r="L2105" s="104"/>
      <c r="M2105" s="104">
        <f t="shared" si="1206"/>
        <v>0</v>
      </c>
      <c r="N2105" s="197">
        <f t="shared" si="1207"/>
        <v>0</v>
      </c>
    </row>
    <row r="2106" spans="1:14" ht="15.75" outlineLevel="1" x14ac:dyDescent="0.25">
      <c r="A2106" s="89">
        <f t="shared" ref="A2106:E2106" si="1240">A1629</f>
        <v>4.5</v>
      </c>
      <c r="B2106" s="389" t="str">
        <f t="shared" si="1240"/>
        <v>Performance improvement and availability of CEP System.</v>
      </c>
      <c r="C2106" s="188">
        <f t="shared" si="1240"/>
        <v>0</v>
      </c>
      <c r="D2106" s="189" t="str">
        <f t="shared" si="1240"/>
        <v>-</v>
      </c>
      <c r="E2106" s="38">
        <f t="shared" si="1240"/>
        <v>0</v>
      </c>
      <c r="F2106" s="104">
        <f t="shared" si="1215"/>
        <v>7.83</v>
      </c>
      <c r="G2106" s="104">
        <f t="shared" si="1216"/>
        <v>7.83</v>
      </c>
      <c r="H2106" s="104">
        <f t="shared" si="1205"/>
        <v>0</v>
      </c>
      <c r="I2106" s="38">
        <f>'F4.2'!Y198</f>
        <v>0</v>
      </c>
      <c r="J2106" s="38">
        <f>'F4.2'!AX198</f>
        <v>0</v>
      </c>
      <c r="K2106" s="104"/>
      <c r="L2106" s="104"/>
      <c r="M2106" s="104">
        <f t="shared" si="1206"/>
        <v>0</v>
      </c>
      <c r="N2106" s="197">
        <f t="shared" si="1207"/>
        <v>0</v>
      </c>
    </row>
    <row r="2107" spans="1:14" ht="31.5" outlineLevel="1" x14ac:dyDescent="0.25">
      <c r="A2107" s="89">
        <f t="shared" ref="A2107:E2107" si="1241">A1630</f>
        <v>4.5999999999999996</v>
      </c>
      <c r="B2107" s="389" t="str">
        <f t="shared" si="1241"/>
        <v>Procurement of Complete Pull out Assembly along with Impeller and wear ring of Cooling Water Pump.</v>
      </c>
      <c r="C2107" s="188">
        <f t="shared" si="1241"/>
        <v>0</v>
      </c>
      <c r="D2107" s="189" t="str">
        <f t="shared" si="1241"/>
        <v>-</v>
      </c>
      <c r="E2107" s="38">
        <f t="shared" si="1241"/>
        <v>0</v>
      </c>
      <c r="F2107" s="104">
        <f t="shared" si="1215"/>
        <v>14.87</v>
      </c>
      <c r="G2107" s="104">
        <f t="shared" si="1216"/>
        <v>14.87</v>
      </c>
      <c r="H2107" s="104">
        <f t="shared" si="1205"/>
        <v>0</v>
      </c>
      <c r="I2107" s="38">
        <f>'F4.2'!Y199</f>
        <v>0</v>
      </c>
      <c r="J2107" s="38">
        <f>'F4.2'!AX199</f>
        <v>0</v>
      </c>
      <c r="K2107" s="104"/>
      <c r="L2107" s="104"/>
      <c r="M2107" s="104">
        <f t="shared" si="1206"/>
        <v>0</v>
      </c>
      <c r="N2107" s="197">
        <f t="shared" si="1207"/>
        <v>0</v>
      </c>
    </row>
    <row r="2108" spans="1:14" ht="31.5" outlineLevel="1" x14ac:dyDescent="0.25">
      <c r="A2108" s="89">
        <f t="shared" ref="A2108:E2108" si="1242">A1631</f>
        <v>4.7</v>
      </c>
      <c r="B2108" s="389" t="str">
        <f t="shared" si="1242"/>
        <v>Procurement of complete assembly of HP and LP Elements for Atlas Copco make Compressors.</v>
      </c>
      <c r="C2108" s="188">
        <f t="shared" si="1242"/>
        <v>0</v>
      </c>
      <c r="D2108" s="189" t="str">
        <f t="shared" si="1242"/>
        <v>-</v>
      </c>
      <c r="E2108" s="38">
        <f t="shared" si="1242"/>
        <v>0</v>
      </c>
      <c r="F2108" s="104">
        <f t="shared" si="1215"/>
        <v>4.1900000000000004</v>
      </c>
      <c r="G2108" s="104">
        <f t="shared" si="1216"/>
        <v>4.1900000000000004</v>
      </c>
      <c r="H2108" s="104">
        <f t="shared" si="1205"/>
        <v>0</v>
      </c>
      <c r="I2108" s="38">
        <f>'F4.2'!Y200</f>
        <v>0</v>
      </c>
      <c r="J2108" s="38">
        <f>'F4.2'!AX200</f>
        <v>0</v>
      </c>
      <c r="K2108" s="104"/>
      <c r="L2108" s="104"/>
      <c r="M2108" s="104">
        <f t="shared" si="1206"/>
        <v>0</v>
      </c>
      <c r="N2108" s="197">
        <f t="shared" si="1207"/>
        <v>0</v>
      </c>
    </row>
    <row r="2109" spans="1:14" ht="31.5" outlineLevel="1" x14ac:dyDescent="0.25">
      <c r="A2109" s="364">
        <f t="shared" ref="A2109:E2109" si="1243">A1632</f>
        <v>5</v>
      </c>
      <c r="B2109" s="364" t="str">
        <f t="shared" si="1243"/>
        <v>Improvement in Wet ash evacuation system at 3x660MW Units, KTPS, Koradi</v>
      </c>
      <c r="C2109" s="188">
        <f t="shared" si="1243"/>
        <v>0</v>
      </c>
      <c r="D2109" s="189" t="str">
        <f t="shared" si="1243"/>
        <v>-</v>
      </c>
      <c r="E2109" s="38">
        <f t="shared" si="1243"/>
        <v>0</v>
      </c>
      <c r="F2109" s="104">
        <f t="shared" si="1215"/>
        <v>0</v>
      </c>
      <c r="G2109" s="104">
        <f t="shared" si="1216"/>
        <v>0</v>
      </c>
      <c r="H2109" s="104">
        <f t="shared" ref="H2109:H2172" si="1244">F2109-G2109</f>
        <v>0</v>
      </c>
      <c r="I2109" s="38">
        <f>'F4.2'!Y201</f>
        <v>0</v>
      </c>
      <c r="J2109" s="38">
        <f>'F4.2'!AX201</f>
        <v>0</v>
      </c>
      <c r="K2109" s="104"/>
      <c r="L2109" s="104"/>
      <c r="M2109" s="104">
        <f t="shared" si="1206"/>
        <v>0</v>
      </c>
      <c r="N2109" s="197">
        <f t="shared" ref="N2109:N2172" si="1245">H2109+I2109-M2109</f>
        <v>0</v>
      </c>
    </row>
    <row r="2110" spans="1:14" ht="47.25" outlineLevel="1" x14ac:dyDescent="0.25">
      <c r="A2110" s="89">
        <f t="shared" ref="A2110:E2110" si="1246">A1633</f>
        <v>5.0999999999999996</v>
      </c>
      <c r="B2110" s="389" t="str">
        <f t="shared" si="1246"/>
        <v>Procurement &amp; installation of Ash Slurry Series Pump Assembly with modified metallurgy and Critical Wet End Sub Assembly to enhance the performance &amp; slurry disposal capacity.</v>
      </c>
      <c r="C2110" s="188">
        <f t="shared" si="1246"/>
        <v>0</v>
      </c>
      <c r="D2110" s="189" t="str">
        <f t="shared" si="1246"/>
        <v>-</v>
      </c>
      <c r="E2110" s="38">
        <f t="shared" si="1246"/>
        <v>0</v>
      </c>
      <c r="F2110" s="104">
        <f t="shared" si="1215"/>
        <v>7.53</v>
      </c>
      <c r="G2110" s="104">
        <f t="shared" si="1216"/>
        <v>7.53</v>
      </c>
      <c r="H2110" s="104">
        <f t="shared" si="1244"/>
        <v>0</v>
      </c>
      <c r="I2110" s="38">
        <f>'F4.2'!Y202</f>
        <v>0</v>
      </c>
      <c r="J2110" s="38">
        <f>'F4.2'!AX202</f>
        <v>0</v>
      </c>
      <c r="K2110" s="104"/>
      <c r="L2110" s="104"/>
      <c r="M2110" s="104">
        <f t="shared" si="1206"/>
        <v>0</v>
      </c>
      <c r="N2110" s="197">
        <f t="shared" si="1245"/>
        <v>0</v>
      </c>
    </row>
    <row r="2111" spans="1:14" ht="63" outlineLevel="1" x14ac:dyDescent="0.25">
      <c r="A2111" s="89">
        <f t="shared" ref="A2111:E2111" si="1247">A1634</f>
        <v>5.2</v>
      </c>
      <c r="B2111" s="389" t="str">
        <f t="shared" si="1247"/>
        <v>Procurement &amp; installation of Ash Slurry Series Pump Assembly with modified metallurgy along with Gear Box, Fluid Coupling &amp; Motor (4’th Series) and Critical Wet End Sub Assembly to enhance the performance &amp; slurry disposal capacity.</v>
      </c>
      <c r="C2111" s="188">
        <f t="shared" si="1247"/>
        <v>0</v>
      </c>
      <c r="D2111" s="189" t="str">
        <f t="shared" si="1247"/>
        <v>-</v>
      </c>
      <c r="E2111" s="38">
        <f t="shared" si="1247"/>
        <v>0</v>
      </c>
      <c r="F2111" s="104">
        <f t="shared" si="1215"/>
        <v>2.5099999999999998</v>
      </c>
      <c r="G2111" s="104">
        <f t="shared" si="1216"/>
        <v>2.5099999999999998</v>
      </c>
      <c r="H2111" s="104">
        <f t="shared" si="1244"/>
        <v>0</v>
      </c>
      <c r="I2111" s="38">
        <f>'F4.2'!Y203</f>
        <v>0</v>
      </c>
      <c r="J2111" s="38">
        <f>'F4.2'!AX203</f>
        <v>0</v>
      </c>
      <c r="K2111" s="104"/>
      <c r="L2111" s="104"/>
      <c r="M2111" s="104">
        <f t="shared" si="1206"/>
        <v>0</v>
      </c>
      <c r="N2111" s="197">
        <f t="shared" si="1245"/>
        <v>0</v>
      </c>
    </row>
    <row r="2112" spans="1:14" ht="47.25" outlineLevel="1" x14ac:dyDescent="0.25">
      <c r="A2112" s="89">
        <f t="shared" ref="A2112:E2112" si="1248">A1635</f>
        <v>5.3</v>
      </c>
      <c r="B2112" s="389" t="str">
        <f t="shared" si="1248"/>
        <v>Procurement &amp; installation of Overflow Transfer Pump Assembly with upgradation in metallurgy and Critical Wet End Sub Assembly to enhance the performance.</v>
      </c>
      <c r="C2112" s="188">
        <f t="shared" si="1248"/>
        <v>0</v>
      </c>
      <c r="D2112" s="189" t="str">
        <f t="shared" si="1248"/>
        <v>-</v>
      </c>
      <c r="E2112" s="38">
        <f t="shared" si="1248"/>
        <v>0</v>
      </c>
      <c r="F2112" s="104">
        <f t="shared" si="1215"/>
        <v>3.59</v>
      </c>
      <c r="G2112" s="104">
        <f t="shared" si="1216"/>
        <v>3.59</v>
      </c>
      <c r="H2112" s="104">
        <f t="shared" si="1244"/>
        <v>0</v>
      </c>
      <c r="I2112" s="38">
        <f>'F4.2'!Y204</f>
        <v>0</v>
      </c>
      <c r="J2112" s="38">
        <f>'F4.2'!AX204</f>
        <v>0</v>
      </c>
      <c r="K2112" s="104"/>
      <c r="L2112" s="104"/>
      <c r="M2112" s="104">
        <f t="shared" si="1206"/>
        <v>0</v>
      </c>
      <c r="N2112" s="197">
        <f t="shared" si="1245"/>
        <v>0</v>
      </c>
    </row>
    <row r="2113" spans="1:14" ht="78.75" outlineLevel="1" x14ac:dyDescent="0.25">
      <c r="A2113" s="89">
        <f t="shared" ref="A2113:E2113" si="1249">A1636</f>
        <v>5.4</v>
      </c>
      <c r="B2113" s="389" t="str">
        <f t="shared" si="1249"/>
        <v>Procurement &amp; installation of IAC Compressor Assembly: Model –ZR110 STD 7.5 IMD Atlas Copco Make Oil free water cooled screw air compressor with inbuilt atlas copco make heat of compression single drum rotator air dryer to enhance the performance.</v>
      </c>
      <c r="C2113" s="188">
        <f t="shared" si="1249"/>
        <v>0</v>
      </c>
      <c r="D2113" s="189" t="str">
        <f t="shared" si="1249"/>
        <v>-</v>
      </c>
      <c r="E2113" s="38">
        <f t="shared" si="1249"/>
        <v>0</v>
      </c>
      <c r="F2113" s="104">
        <f t="shared" si="1215"/>
        <v>7.56</v>
      </c>
      <c r="G2113" s="104">
        <f t="shared" si="1216"/>
        <v>7.56</v>
      </c>
      <c r="H2113" s="104">
        <f t="shared" si="1244"/>
        <v>0</v>
      </c>
      <c r="I2113" s="38">
        <f>'F4.2'!Y205</f>
        <v>0</v>
      </c>
      <c r="J2113" s="38">
        <f>'F4.2'!AX205</f>
        <v>0</v>
      </c>
      <c r="K2113" s="104"/>
      <c r="L2113" s="104"/>
      <c r="M2113" s="104">
        <f t="shared" si="1206"/>
        <v>0</v>
      </c>
      <c r="N2113" s="197">
        <f t="shared" si="1245"/>
        <v>0</v>
      </c>
    </row>
    <row r="2114" spans="1:14" ht="31.5" outlineLevel="1" x14ac:dyDescent="0.25">
      <c r="A2114" s="364">
        <f t="shared" ref="A2114:E2114" si="1250">A1637</f>
        <v>6</v>
      </c>
      <c r="B2114" s="364" t="str">
        <f t="shared" si="1250"/>
        <v>HMI Upgradation of Diasys Netmation DCS at 3x660MW KTPS Koradi Units 8,9 &amp; 9</v>
      </c>
      <c r="C2114" s="188">
        <f t="shared" si="1250"/>
        <v>0</v>
      </c>
      <c r="D2114" s="189" t="str">
        <f t="shared" si="1250"/>
        <v>-</v>
      </c>
      <c r="E2114" s="38">
        <f t="shared" si="1250"/>
        <v>0</v>
      </c>
      <c r="F2114" s="104">
        <f t="shared" si="1215"/>
        <v>0</v>
      </c>
      <c r="G2114" s="104">
        <f t="shared" si="1216"/>
        <v>0</v>
      </c>
      <c r="H2114" s="104">
        <f t="shared" si="1244"/>
        <v>0</v>
      </c>
      <c r="I2114" s="38">
        <f>'F4.2'!Y206</f>
        <v>0</v>
      </c>
      <c r="J2114" s="38">
        <f>'F4.2'!AX206</f>
        <v>0</v>
      </c>
      <c r="K2114" s="104"/>
      <c r="L2114" s="104"/>
      <c r="M2114" s="104">
        <f t="shared" si="1206"/>
        <v>0</v>
      </c>
      <c r="N2114" s="197">
        <f t="shared" si="1245"/>
        <v>0</v>
      </c>
    </row>
    <row r="2115" spans="1:14" ht="31.5" outlineLevel="1" x14ac:dyDescent="0.25">
      <c r="A2115" s="89">
        <f t="shared" ref="A2115:E2115" si="1251">A1638</f>
        <v>6.1</v>
      </c>
      <c r="B2115" s="402" t="str">
        <f t="shared" si="1251"/>
        <v>HMI Upgradation of Diasys Netmation DCS at 3x660MW KTPS Koradi Units 8,9 &amp; 10</v>
      </c>
      <c r="C2115" s="188">
        <f t="shared" si="1251"/>
        <v>0</v>
      </c>
      <c r="D2115" s="189" t="str">
        <f t="shared" si="1251"/>
        <v>-</v>
      </c>
      <c r="E2115" s="38">
        <f t="shared" si="1251"/>
        <v>0</v>
      </c>
      <c r="F2115" s="104">
        <f t="shared" si="1215"/>
        <v>77.150000000000006</v>
      </c>
      <c r="G2115" s="104">
        <f t="shared" si="1216"/>
        <v>77.150000000000006</v>
      </c>
      <c r="H2115" s="104">
        <f t="shared" si="1244"/>
        <v>0</v>
      </c>
      <c r="I2115" s="38">
        <f>'F4.2'!Y207</f>
        <v>0</v>
      </c>
      <c r="J2115" s="38">
        <f>'F4.2'!AX207</f>
        <v>0</v>
      </c>
      <c r="K2115" s="104"/>
      <c r="L2115" s="104"/>
      <c r="M2115" s="104">
        <f t="shared" si="1206"/>
        <v>0</v>
      </c>
      <c r="N2115" s="197">
        <f t="shared" si="1245"/>
        <v>0</v>
      </c>
    </row>
    <row r="2116" spans="1:14" ht="31.5" outlineLevel="1" x14ac:dyDescent="0.25">
      <c r="A2116" s="364">
        <f t="shared" ref="A2116:E2116" si="1252">A1639</f>
        <v>7</v>
      </c>
      <c r="B2116" s="364" t="str">
        <f t="shared" si="1252"/>
        <v>Improvement in   Dry ash evacuation system at 3x660MW Units, KTPS, Koradi</v>
      </c>
      <c r="C2116" s="188">
        <f t="shared" si="1252"/>
        <v>0</v>
      </c>
      <c r="D2116" s="189" t="str">
        <f t="shared" si="1252"/>
        <v>-</v>
      </c>
      <c r="E2116" s="38">
        <f t="shared" si="1252"/>
        <v>0</v>
      </c>
      <c r="F2116" s="104">
        <f t="shared" si="1215"/>
        <v>0</v>
      </c>
      <c r="G2116" s="104">
        <f t="shared" si="1216"/>
        <v>0</v>
      </c>
      <c r="H2116" s="104">
        <f t="shared" si="1244"/>
        <v>0</v>
      </c>
      <c r="I2116" s="38">
        <f>'F4.2'!Y208</f>
        <v>0</v>
      </c>
      <c r="J2116" s="38">
        <f>'F4.2'!AX208</f>
        <v>0</v>
      </c>
      <c r="K2116" s="104"/>
      <c r="L2116" s="104"/>
      <c r="M2116" s="104">
        <f t="shared" si="1206"/>
        <v>0</v>
      </c>
      <c r="N2116" s="197">
        <f t="shared" si="1245"/>
        <v>0</v>
      </c>
    </row>
    <row r="2117" spans="1:14" ht="47.25" outlineLevel="1" x14ac:dyDescent="0.25">
      <c r="A2117" s="89">
        <f t="shared" ref="A2117:E2117" si="1253">A1640</f>
        <v>7.1</v>
      </c>
      <c r="B2117" s="389" t="str">
        <f t="shared" si="1253"/>
        <v>Procurement of Ingersoll Rand Make Transport Air Compressors Critical/Non-Critical Spares sub-assembly for performance improvement.</v>
      </c>
      <c r="C2117" s="188">
        <f t="shared" si="1253"/>
        <v>0</v>
      </c>
      <c r="D2117" s="189" t="str">
        <f t="shared" si="1253"/>
        <v>-</v>
      </c>
      <c r="E2117" s="38">
        <f t="shared" si="1253"/>
        <v>0</v>
      </c>
      <c r="F2117" s="104">
        <f t="shared" si="1215"/>
        <v>29.57</v>
      </c>
      <c r="G2117" s="104">
        <f t="shared" si="1216"/>
        <v>29.57</v>
      </c>
      <c r="H2117" s="104">
        <f t="shared" si="1244"/>
        <v>0</v>
      </c>
      <c r="I2117" s="38">
        <f>'F4.2'!Y209</f>
        <v>0</v>
      </c>
      <c r="J2117" s="38">
        <f>'F4.2'!AX209</f>
        <v>0</v>
      </c>
      <c r="K2117" s="104"/>
      <c r="L2117" s="104"/>
      <c r="M2117" s="104">
        <f t="shared" si="1206"/>
        <v>0</v>
      </c>
      <c r="N2117" s="197">
        <f t="shared" si="1245"/>
        <v>0</v>
      </c>
    </row>
    <row r="2118" spans="1:14" ht="15.75" outlineLevel="1" x14ac:dyDescent="0.25">
      <c r="A2118" s="364">
        <f t="shared" ref="A2118:E2118" si="1254">A1641</f>
        <v>8</v>
      </c>
      <c r="B2118" s="364" t="str">
        <f t="shared" si="1254"/>
        <v>MSERW Pipes for Garlanding arrangement</v>
      </c>
      <c r="C2118" s="188">
        <f t="shared" si="1254"/>
        <v>0</v>
      </c>
      <c r="D2118" s="189" t="str">
        <f t="shared" si="1254"/>
        <v>-</v>
      </c>
      <c r="E2118" s="38">
        <f t="shared" si="1254"/>
        <v>0</v>
      </c>
      <c r="F2118" s="104">
        <f t="shared" si="1215"/>
        <v>0</v>
      </c>
      <c r="G2118" s="104">
        <f t="shared" si="1216"/>
        <v>0</v>
      </c>
      <c r="H2118" s="104">
        <f t="shared" si="1244"/>
        <v>0</v>
      </c>
      <c r="I2118" s="38">
        <f>'F4.2'!Y210</f>
        <v>0</v>
      </c>
      <c r="J2118" s="38">
        <f>'F4.2'!AX210</f>
        <v>0</v>
      </c>
      <c r="K2118" s="104"/>
      <c r="L2118" s="104"/>
      <c r="M2118" s="104">
        <f t="shared" si="1206"/>
        <v>0</v>
      </c>
      <c r="N2118" s="197">
        <f t="shared" si="1245"/>
        <v>0</v>
      </c>
    </row>
    <row r="2119" spans="1:14" ht="47.25" outlineLevel="1" x14ac:dyDescent="0.25">
      <c r="A2119" s="89">
        <f t="shared" ref="A2119:E2119" si="1255">A1642</f>
        <v>8.1</v>
      </c>
      <c r="B2119" s="389" t="str">
        <f t="shared" si="1255"/>
        <v>Work of Garlanding arrangement to changeover ash slurry feed points for even filling of pond by providing MSERW Pipes along the periphery of Ash Bund Dyke Wall at Khasara Ash Bund.</v>
      </c>
      <c r="C2119" s="188">
        <f t="shared" si="1255"/>
        <v>0</v>
      </c>
      <c r="D2119" s="189" t="str">
        <f t="shared" si="1255"/>
        <v>-</v>
      </c>
      <c r="E2119" s="38">
        <f t="shared" si="1255"/>
        <v>0</v>
      </c>
      <c r="F2119" s="104">
        <f t="shared" si="1215"/>
        <v>98.83</v>
      </c>
      <c r="G2119" s="104">
        <f t="shared" si="1216"/>
        <v>98.83</v>
      </c>
      <c r="H2119" s="104">
        <f t="shared" si="1244"/>
        <v>0</v>
      </c>
      <c r="I2119" s="38">
        <f>'F4.2'!Y211</f>
        <v>0</v>
      </c>
      <c r="J2119" s="38">
        <f>'F4.2'!AX211</f>
        <v>0</v>
      </c>
      <c r="K2119" s="104"/>
      <c r="L2119" s="104"/>
      <c r="M2119" s="104">
        <f t="shared" si="1206"/>
        <v>0</v>
      </c>
      <c r="N2119" s="197">
        <f t="shared" si="1245"/>
        <v>0</v>
      </c>
    </row>
    <row r="2120" spans="1:14" ht="31.5" outlineLevel="1" x14ac:dyDescent="0.25">
      <c r="A2120" s="364">
        <f t="shared" ref="A2120:E2120" si="1256">A1643</f>
        <v>9</v>
      </c>
      <c r="B2120" s="364" t="str">
        <f t="shared" si="1256"/>
        <v>Capacity Enhancement &amp; Performance optimization at WTP 3X660MW,KTPS,Koradi</v>
      </c>
      <c r="C2120" s="188">
        <f t="shared" si="1256"/>
        <v>0</v>
      </c>
      <c r="D2120" s="189" t="str">
        <f t="shared" si="1256"/>
        <v>-</v>
      </c>
      <c r="E2120" s="38">
        <f t="shared" si="1256"/>
        <v>0</v>
      </c>
      <c r="F2120" s="104">
        <f t="shared" si="1215"/>
        <v>0</v>
      </c>
      <c r="G2120" s="104">
        <f t="shared" si="1216"/>
        <v>0</v>
      </c>
      <c r="H2120" s="104">
        <f t="shared" si="1244"/>
        <v>0</v>
      </c>
      <c r="I2120" s="38">
        <f>'F4.2'!Y212</f>
        <v>0</v>
      </c>
      <c r="J2120" s="38">
        <f>'F4.2'!AX212</f>
        <v>0</v>
      </c>
      <c r="K2120" s="104"/>
      <c r="L2120" s="104"/>
      <c r="M2120" s="104">
        <f t="shared" si="1206"/>
        <v>0</v>
      </c>
      <c r="N2120" s="197">
        <f t="shared" si="1245"/>
        <v>0</v>
      </c>
    </row>
    <row r="2121" spans="1:14" ht="31.5" outlineLevel="1" x14ac:dyDescent="0.25">
      <c r="A2121" s="89">
        <f t="shared" ref="A2121:E2121" si="1257">A1644</f>
        <v>9.1</v>
      </c>
      <c r="B2121" s="389" t="str">
        <f t="shared" si="1257"/>
        <v>Capacity enhancement of DM water stream in WTP at 3X660MW, KTPS, Koradi.</v>
      </c>
      <c r="C2121" s="188">
        <f t="shared" si="1257"/>
        <v>0</v>
      </c>
      <c r="D2121" s="189" t="str">
        <f t="shared" si="1257"/>
        <v>-</v>
      </c>
      <c r="E2121" s="38">
        <f t="shared" si="1257"/>
        <v>0</v>
      </c>
      <c r="F2121" s="104">
        <f t="shared" si="1215"/>
        <v>58.94</v>
      </c>
      <c r="G2121" s="104">
        <f t="shared" si="1216"/>
        <v>58.94</v>
      </c>
      <c r="H2121" s="104">
        <f t="shared" si="1244"/>
        <v>0</v>
      </c>
      <c r="I2121" s="38">
        <f>'F4.2'!Y213</f>
        <v>0</v>
      </c>
      <c r="J2121" s="38">
        <f>'F4.2'!AX213</f>
        <v>0</v>
      </c>
      <c r="K2121" s="104"/>
      <c r="L2121" s="104"/>
      <c r="M2121" s="104">
        <f t="shared" si="1206"/>
        <v>0</v>
      </c>
      <c r="N2121" s="197">
        <f t="shared" si="1245"/>
        <v>0</v>
      </c>
    </row>
    <row r="2122" spans="1:14" ht="31.5" outlineLevel="1" x14ac:dyDescent="0.25">
      <c r="A2122" s="89">
        <f t="shared" ref="A2122:E2122" si="1258">A1645</f>
        <v>9.1999999999999993</v>
      </c>
      <c r="B2122" s="389" t="str">
        <f t="shared" si="1258"/>
        <v>Capacity enhancement Condensate polishing unit regeneration area in WTP at 3X660 MW, KTPS, Koradi</v>
      </c>
      <c r="C2122" s="188">
        <f t="shared" si="1258"/>
        <v>0</v>
      </c>
      <c r="D2122" s="189" t="str">
        <f t="shared" si="1258"/>
        <v>-</v>
      </c>
      <c r="E2122" s="38">
        <f t="shared" si="1258"/>
        <v>0</v>
      </c>
      <c r="F2122" s="104">
        <f t="shared" si="1215"/>
        <v>13.41</v>
      </c>
      <c r="G2122" s="104">
        <f t="shared" si="1216"/>
        <v>13.41</v>
      </c>
      <c r="H2122" s="104">
        <f t="shared" si="1244"/>
        <v>0</v>
      </c>
      <c r="I2122" s="38">
        <f>'F4.2'!Y214</f>
        <v>0</v>
      </c>
      <c r="J2122" s="38">
        <f>'F4.2'!AX214</f>
        <v>0</v>
      </c>
      <c r="K2122" s="104"/>
      <c r="L2122" s="104"/>
      <c r="M2122" s="104">
        <f t="shared" si="1206"/>
        <v>0</v>
      </c>
      <c r="N2122" s="197">
        <f t="shared" si="1245"/>
        <v>0</v>
      </c>
    </row>
    <row r="2123" spans="1:14" ht="31.5" outlineLevel="1" x14ac:dyDescent="0.25">
      <c r="A2123" s="89">
        <f t="shared" ref="A2123:E2123" si="1259">A1646</f>
        <v>9.3000000000000007</v>
      </c>
      <c r="B2123" s="389" t="str">
        <f t="shared" si="1259"/>
        <v>Provision of Ozone generating plant of 1.0 Kg capacity in WTP at 3X660 MW, KTPS, Koradi</v>
      </c>
      <c r="C2123" s="188">
        <f t="shared" si="1259"/>
        <v>0</v>
      </c>
      <c r="D2123" s="189" t="str">
        <f t="shared" si="1259"/>
        <v>-</v>
      </c>
      <c r="E2123" s="38">
        <f t="shared" si="1259"/>
        <v>0</v>
      </c>
      <c r="F2123" s="104">
        <f t="shared" si="1215"/>
        <v>5.84</v>
      </c>
      <c r="G2123" s="104">
        <f t="shared" si="1216"/>
        <v>5.84</v>
      </c>
      <c r="H2123" s="104">
        <f t="shared" si="1244"/>
        <v>0</v>
      </c>
      <c r="I2123" s="38">
        <f>'F4.2'!Y215</f>
        <v>0</v>
      </c>
      <c r="J2123" s="38">
        <f>'F4.2'!AX215</f>
        <v>0</v>
      </c>
      <c r="K2123" s="104"/>
      <c r="L2123" s="104"/>
      <c r="M2123" s="104">
        <f t="shared" si="1206"/>
        <v>0</v>
      </c>
      <c r="N2123" s="197">
        <f t="shared" si="1245"/>
        <v>0</v>
      </c>
    </row>
    <row r="2124" spans="1:14" ht="47.25" outlineLevel="1" x14ac:dyDescent="0.25">
      <c r="A2124" s="364">
        <f t="shared" ref="A2124:E2124" si="1260">A1647</f>
        <v>10</v>
      </c>
      <c r="B2124" s="364" t="str">
        <f t="shared" si="1260"/>
        <v>DPR for Construction of CC Road alongwith RCC Drain, CC platform for heavy machinery movement at 3x660  MW, TPS, Koradi</v>
      </c>
      <c r="C2124" s="188">
        <f t="shared" si="1260"/>
        <v>0</v>
      </c>
      <c r="D2124" s="189" t="str">
        <f t="shared" si="1260"/>
        <v>-</v>
      </c>
      <c r="E2124" s="38">
        <f t="shared" si="1260"/>
        <v>0</v>
      </c>
      <c r="F2124" s="104">
        <f t="shared" si="1215"/>
        <v>0</v>
      </c>
      <c r="G2124" s="104">
        <f t="shared" si="1216"/>
        <v>0</v>
      </c>
      <c r="H2124" s="104">
        <f t="shared" si="1244"/>
        <v>0</v>
      </c>
      <c r="I2124" s="38">
        <f>'F4.2'!Y216</f>
        <v>0</v>
      </c>
      <c r="J2124" s="38">
        <f>'F4.2'!AX216</f>
        <v>0</v>
      </c>
      <c r="K2124" s="104"/>
      <c r="L2124" s="104"/>
      <c r="M2124" s="104">
        <f t="shared" si="1206"/>
        <v>0</v>
      </c>
      <c r="N2124" s="197">
        <f t="shared" si="1245"/>
        <v>0</v>
      </c>
    </row>
    <row r="2125" spans="1:14" ht="47.25" outlineLevel="1" x14ac:dyDescent="0.25">
      <c r="A2125" s="89">
        <f t="shared" ref="A2125:E2125" si="1261">A1648</f>
        <v>10.1</v>
      </c>
      <c r="B2125" s="389" t="str">
        <f t="shared" si="1261"/>
        <v>DPR for Construction of CC Road alongwith RCC Drain, CC platform for heavy machinery movement at 3x660  MW, TPS, Koradi</v>
      </c>
      <c r="C2125" s="188">
        <f t="shared" si="1261"/>
        <v>0</v>
      </c>
      <c r="D2125" s="189" t="str">
        <f t="shared" si="1261"/>
        <v>-</v>
      </c>
      <c r="E2125" s="38">
        <f t="shared" si="1261"/>
        <v>0</v>
      </c>
      <c r="F2125" s="104">
        <f t="shared" si="1215"/>
        <v>33.57</v>
      </c>
      <c r="G2125" s="104">
        <f t="shared" si="1216"/>
        <v>33.57</v>
      </c>
      <c r="H2125" s="104">
        <f t="shared" si="1244"/>
        <v>0</v>
      </c>
      <c r="I2125" s="38">
        <f>'F4.2'!Y217</f>
        <v>0</v>
      </c>
      <c r="J2125" s="38">
        <f>'F4.2'!AX217</f>
        <v>0</v>
      </c>
      <c r="K2125" s="104"/>
      <c r="L2125" s="104"/>
      <c r="M2125" s="104">
        <f t="shared" si="1206"/>
        <v>0</v>
      </c>
      <c r="N2125" s="197">
        <f t="shared" si="1245"/>
        <v>0</v>
      </c>
    </row>
    <row r="2126" spans="1:14" ht="15.75" outlineLevel="1" x14ac:dyDescent="0.25">
      <c r="A2126" s="364">
        <f t="shared" ref="A2126:E2126" si="1262">A1649</f>
        <v>11</v>
      </c>
      <c r="B2126" s="364" t="str">
        <f t="shared" si="1262"/>
        <v>Improvement in Coal Mill Performance-I</v>
      </c>
      <c r="C2126" s="188">
        <f t="shared" si="1262"/>
        <v>0</v>
      </c>
      <c r="D2126" s="189" t="str">
        <f t="shared" si="1262"/>
        <v>-</v>
      </c>
      <c r="E2126" s="38">
        <f t="shared" si="1262"/>
        <v>0</v>
      </c>
      <c r="F2126" s="104">
        <f t="shared" si="1215"/>
        <v>0</v>
      </c>
      <c r="G2126" s="104">
        <f t="shared" si="1216"/>
        <v>0</v>
      </c>
      <c r="H2126" s="104">
        <f t="shared" si="1244"/>
        <v>0</v>
      </c>
      <c r="I2126" s="38">
        <f>'F4.2'!Y218</f>
        <v>0</v>
      </c>
      <c r="J2126" s="38">
        <f>'F4.2'!AX218</f>
        <v>0</v>
      </c>
      <c r="K2126" s="104"/>
      <c r="L2126" s="104"/>
      <c r="M2126" s="104">
        <f t="shared" si="1206"/>
        <v>0</v>
      </c>
      <c r="N2126" s="197">
        <f t="shared" si="1245"/>
        <v>0</v>
      </c>
    </row>
    <row r="2127" spans="1:14" ht="31.5" outlineLevel="1" x14ac:dyDescent="0.25">
      <c r="A2127" s="89">
        <f t="shared" ref="A2127:E2127" si="1263">A1650</f>
        <v>11.1</v>
      </c>
      <c r="B2127" s="389" t="str">
        <f t="shared" si="1263"/>
        <v>Procurement of Roller journal Assembly set for coal mill MVM 32R at 3x660 MW Units at KTPS, Koradi through OEM.</v>
      </c>
      <c r="C2127" s="188">
        <f t="shared" si="1263"/>
        <v>0</v>
      </c>
      <c r="D2127" s="189" t="str">
        <f t="shared" si="1263"/>
        <v>-</v>
      </c>
      <c r="E2127" s="38">
        <f t="shared" si="1263"/>
        <v>0</v>
      </c>
      <c r="F2127" s="104">
        <f t="shared" si="1215"/>
        <v>6.15</v>
      </c>
      <c r="G2127" s="104">
        <f t="shared" si="1216"/>
        <v>6.15</v>
      </c>
      <c r="H2127" s="104">
        <f t="shared" si="1244"/>
        <v>0</v>
      </c>
      <c r="I2127" s="38">
        <f>'F4.2'!Y219</f>
        <v>0</v>
      </c>
      <c r="J2127" s="38">
        <f>'F4.2'!AX219</f>
        <v>0</v>
      </c>
      <c r="K2127" s="104"/>
      <c r="L2127" s="104"/>
      <c r="M2127" s="104">
        <f t="shared" si="1206"/>
        <v>0</v>
      </c>
      <c r="N2127" s="197">
        <f t="shared" si="1245"/>
        <v>0</v>
      </c>
    </row>
    <row r="2128" spans="1:14" ht="31.5" outlineLevel="1" x14ac:dyDescent="0.25">
      <c r="A2128" s="89">
        <f t="shared" ref="A2128:E2128" si="1264">A1651</f>
        <v>11.2</v>
      </c>
      <c r="B2128" s="389" t="str">
        <f t="shared" si="1264"/>
        <v>Procurement of Mill Rotary Separator Blades for coal mill MVM 32R at 3x660 MW, KTPS, Koradi through open tender</v>
      </c>
      <c r="C2128" s="188">
        <f t="shared" si="1264"/>
        <v>0</v>
      </c>
      <c r="D2128" s="189" t="str">
        <f t="shared" si="1264"/>
        <v>-</v>
      </c>
      <c r="E2128" s="38">
        <f t="shared" si="1264"/>
        <v>0</v>
      </c>
      <c r="F2128" s="104">
        <f t="shared" si="1215"/>
        <v>4.01</v>
      </c>
      <c r="G2128" s="104">
        <f t="shared" si="1216"/>
        <v>4.01</v>
      </c>
      <c r="H2128" s="104">
        <f t="shared" si="1244"/>
        <v>0</v>
      </c>
      <c r="I2128" s="38">
        <f>'F4.2'!Y220</f>
        <v>0</v>
      </c>
      <c r="J2128" s="38">
        <f>'F4.2'!AX220</f>
        <v>0</v>
      </c>
      <c r="K2128" s="104"/>
      <c r="L2128" s="104"/>
      <c r="M2128" s="104">
        <f t="shared" si="1206"/>
        <v>0</v>
      </c>
      <c r="N2128" s="197">
        <f t="shared" si="1245"/>
        <v>0</v>
      </c>
    </row>
    <row r="2129" spans="1:14" ht="47.25" outlineLevel="1" x14ac:dyDescent="0.25">
      <c r="A2129" s="89">
        <f t="shared" ref="A2129:E2129" si="1265">A1652</f>
        <v>11.3</v>
      </c>
      <c r="B2129" s="389" t="str">
        <f t="shared" si="1265"/>
        <v xml:space="preserve"> Procurement of SINTERCAST TABLE LINERS AND SINTERCAST ROLLER LINERS for coal mill MVM32R at 3x660 MW, KTPS, Koradi through OEM.</v>
      </c>
      <c r="C2129" s="188">
        <f t="shared" si="1265"/>
        <v>0</v>
      </c>
      <c r="D2129" s="189" t="str">
        <f t="shared" si="1265"/>
        <v>-</v>
      </c>
      <c r="E2129" s="38">
        <f t="shared" si="1265"/>
        <v>0</v>
      </c>
      <c r="F2129" s="104">
        <f t="shared" si="1215"/>
        <v>14.57</v>
      </c>
      <c r="G2129" s="104">
        <f t="shared" si="1216"/>
        <v>14.57</v>
      </c>
      <c r="H2129" s="104">
        <f t="shared" si="1244"/>
        <v>0</v>
      </c>
      <c r="I2129" s="38">
        <f>'F4.2'!Y221</f>
        <v>0</v>
      </c>
      <c r="J2129" s="38">
        <f>'F4.2'!AX221</f>
        <v>0</v>
      </c>
      <c r="K2129" s="104"/>
      <c r="L2129" s="104"/>
      <c r="M2129" s="104">
        <f t="shared" si="1206"/>
        <v>0</v>
      </c>
      <c r="N2129" s="197">
        <f t="shared" si="1245"/>
        <v>0</v>
      </c>
    </row>
    <row r="2130" spans="1:14" ht="47.25" outlineLevel="1" x14ac:dyDescent="0.25">
      <c r="A2130" s="89">
        <f t="shared" ref="A2130:E2130" si="1266">A1653</f>
        <v>11.4</v>
      </c>
      <c r="B2130" s="389" t="str">
        <f t="shared" si="1266"/>
        <v>Procurement of Bearings for roller Journal Assembly &amp; Rotary Separator for coal mill MVM 32R at 3x660 MW, KTPS, Koradi through OEM</v>
      </c>
      <c r="C2130" s="188">
        <f t="shared" si="1266"/>
        <v>0</v>
      </c>
      <c r="D2130" s="189" t="str">
        <f t="shared" si="1266"/>
        <v>-</v>
      </c>
      <c r="E2130" s="38">
        <f t="shared" si="1266"/>
        <v>0</v>
      </c>
      <c r="F2130" s="104">
        <f t="shared" si="1215"/>
        <v>6.14</v>
      </c>
      <c r="G2130" s="104">
        <f t="shared" si="1216"/>
        <v>6.14</v>
      </c>
      <c r="H2130" s="104">
        <f t="shared" si="1244"/>
        <v>0</v>
      </c>
      <c r="I2130" s="38">
        <f>'F4.2'!Y222</f>
        <v>0</v>
      </c>
      <c r="J2130" s="38">
        <f>'F4.2'!AX222</f>
        <v>0</v>
      </c>
      <c r="K2130" s="104"/>
      <c r="L2130" s="104"/>
      <c r="M2130" s="104">
        <f t="shared" si="1206"/>
        <v>0</v>
      </c>
      <c r="N2130" s="197">
        <f t="shared" si="1245"/>
        <v>0</v>
      </c>
    </row>
    <row r="2131" spans="1:14" ht="31.5" outlineLevel="1" x14ac:dyDescent="0.25">
      <c r="A2131" s="369">
        <f t="shared" ref="A2131:E2131" si="1267">A1654</f>
        <v>12</v>
      </c>
      <c r="B2131" s="369" t="str">
        <f t="shared" si="1267"/>
        <v>Improvement in Boiler performance-II at  3X660MW,KTPS,Koradi</v>
      </c>
      <c r="C2131" s="188">
        <f t="shared" si="1267"/>
        <v>0</v>
      </c>
      <c r="D2131" s="189" t="str">
        <f t="shared" si="1267"/>
        <v>-</v>
      </c>
      <c r="E2131" s="38">
        <f t="shared" si="1267"/>
        <v>0</v>
      </c>
      <c r="F2131" s="104">
        <f t="shared" si="1215"/>
        <v>0</v>
      </c>
      <c r="G2131" s="104">
        <f t="shared" si="1216"/>
        <v>0</v>
      </c>
      <c r="H2131" s="104">
        <f t="shared" si="1244"/>
        <v>0</v>
      </c>
      <c r="I2131" s="38">
        <f>'F4.2'!Y223</f>
        <v>0</v>
      </c>
      <c r="J2131" s="38">
        <f>'F4.2'!AX223</f>
        <v>0</v>
      </c>
      <c r="K2131" s="104"/>
      <c r="L2131" s="104"/>
      <c r="M2131" s="104">
        <f t="shared" si="1206"/>
        <v>0</v>
      </c>
      <c r="N2131" s="197">
        <f t="shared" si="1245"/>
        <v>0</v>
      </c>
    </row>
    <row r="2132" spans="1:14" ht="31.5" outlineLevel="1" x14ac:dyDescent="0.25">
      <c r="A2132" s="485">
        <f t="shared" ref="A2132:E2132" si="1268">A1655</f>
        <v>12.1</v>
      </c>
      <c r="B2132" s="402" t="str">
        <f t="shared" si="1268"/>
        <v xml:space="preserve">Scheme1:Procurement of Coal compartment assembly for Unit8 at 3x660MW KTPS, Koradi </v>
      </c>
      <c r="C2132" s="188">
        <f t="shared" si="1268"/>
        <v>0</v>
      </c>
      <c r="D2132" s="189" t="str">
        <f t="shared" si="1268"/>
        <v>-</v>
      </c>
      <c r="E2132" s="38">
        <f t="shared" si="1268"/>
        <v>0</v>
      </c>
      <c r="F2132" s="104">
        <f t="shared" si="1215"/>
        <v>12.7</v>
      </c>
      <c r="G2132" s="104">
        <f t="shared" si="1216"/>
        <v>12.7</v>
      </c>
      <c r="H2132" s="104">
        <f t="shared" si="1244"/>
        <v>0</v>
      </c>
      <c r="I2132" s="38">
        <f>'F4.2'!Y224</f>
        <v>0</v>
      </c>
      <c r="J2132" s="38">
        <f>'F4.2'!AX224</f>
        <v>0</v>
      </c>
      <c r="K2132" s="104"/>
      <c r="L2132" s="104"/>
      <c r="M2132" s="104">
        <f t="shared" si="1206"/>
        <v>0</v>
      </c>
      <c r="N2132" s="197">
        <f t="shared" si="1245"/>
        <v>0</v>
      </c>
    </row>
    <row r="2133" spans="1:14" ht="31.5" outlineLevel="1" x14ac:dyDescent="0.25">
      <c r="A2133" s="485">
        <f t="shared" ref="A2133:E2133" si="1269">A1656</f>
        <v>12.2</v>
      </c>
      <c r="B2133" s="402" t="str">
        <f t="shared" si="1269"/>
        <v>Scheme2:Procurement of blade sets for ID, FD &amp; PA Fan at 3x660 MW, Units at KTPS Koradi through OEM.</v>
      </c>
      <c r="C2133" s="188">
        <f t="shared" si="1269"/>
        <v>0</v>
      </c>
      <c r="D2133" s="189" t="str">
        <f t="shared" si="1269"/>
        <v>-</v>
      </c>
      <c r="E2133" s="38">
        <f t="shared" si="1269"/>
        <v>0</v>
      </c>
      <c r="F2133" s="104">
        <f t="shared" si="1215"/>
        <v>11.34</v>
      </c>
      <c r="G2133" s="104">
        <f t="shared" si="1216"/>
        <v>11.34</v>
      </c>
      <c r="H2133" s="104">
        <f t="shared" si="1244"/>
        <v>0</v>
      </c>
      <c r="I2133" s="38">
        <f>'F4.2'!Y225</f>
        <v>0</v>
      </c>
      <c r="J2133" s="38">
        <f>'F4.2'!AX225</f>
        <v>0</v>
      </c>
      <c r="K2133" s="104"/>
      <c r="L2133" s="104"/>
      <c r="M2133" s="104">
        <f t="shared" si="1206"/>
        <v>0</v>
      </c>
      <c r="N2133" s="197">
        <f t="shared" si="1245"/>
        <v>0</v>
      </c>
    </row>
    <row r="2134" spans="1:14" ht="31.5" outlineLevel="1" x14ac:dyDescent="0.25">
      <c r="A2134" s="485">
        <f t="shared" ref="A2134:E2134" si="1270">A1657</f>
        <v>12.3</v>
      </c>
      <c r="B2134" s="402" t="str">
        <f t="shared" si="1270"/>
        <v>Scheme3:Procurement of  RAPH internal Spares  for 3X660MW units at KTPS Koradi through OEM (Qty- 6 Sets)</v>
      </c>
      <c r="C2134" s="188">
        <f t="shared" si="1270"/>
        <v>0</v>
      </c>
      <c r="D2134" s="189" t="str">
        <f t="shared" si="1270"/>
        <v>-</v>
      </c>
      <c r="E2134" s="38">
        <f t="shared" si="1270"/>
        <v>0</v>
      </c>
      <c r="F2134" s="104">
        <f t="shared" si="1215"/>
        <v>1.1299999999999999</v>
      </c>
      <c r="G2134" s="104">
        <f t="shared" si="1216"/>
        <v>1.1299999999999999</v>
      </c>
      <c r="H2134" s="104">
        <f t="shared" si="1244"/>
        <v>0</v>
      </c>
      <c r="I2134" s="38">
        <f>'F4.2'!Y226</f>
        <v>0</v>
      </c>
      <c r="J2134" s="38">
        <f>'F4.2'!AX226</f>
        <v>0</v>
      </c>
      <c r="K2134" s="104"/>
      <c r="L2134" s="104"/>
      <c r="M2134" s="104">
        <f t="shared" si="1206"/>
        <v>0</v>
      </c>
      <c r="N2134" s="197">
        <f t="shared" si="1245"/>
        <v>0</v>
      </c>
    </row>
    <row r="2135" spans="1:14" ht="47.25" outlineLevel="1" x14ac:dyDescent="0.25">
      <c r="A2135" s="485">
        <f t="shared" ref="A2135:E2135" si="1271">A1658</f>
        <v>12.4</v>
      </c>
      <c r="B2135" s="402" t="str">
        <f t="shared" si="1271"/>
        <v>Scheme4:Procurement of RAPH Sector plate with Actuating mechanism assembly for Unit9 3 X 660MW Units at KTPS, Koradi.</v>
      </c>
      <c r="C2135" s="188">
        <f t="shared" si="1271"/>
        <v>0</v>
      </c>
      <c r="D2135" s="189" t="str">
        <f t="shared" si="1271"/>
        <v>-</v>
      </c>
      <c r="E2135" s="38">
        <f t="shared" si="1271"/>
        <v>0</v>
      </c>
      <c r="F2135" s="104">
        <f t="shared" si="1215"/>
        <v>7.2</v>
      </c>
      <c r="G2135" s="104">
        <f t="shared" si="1216"/>
        <v>7.2</v>
      </c>
      <c r="H2135" s="104">
        <f t="shared" si="1244"/>
        <v>0</v>
      </c>
      <c r="I2135" s="38">
        <f>'F4.2'!Y227</f>
        <v>0</v>
      </c>
      <c r="J2135" s="38">
        <f>'F4.2'!AX227</f>
        <v>0</v>
      </c>
      <c r="K2135" s="104"/>
      <c r="L2135" s="104"/>
      <c r="M2135" s="104">
        <f t="shared" si="1206"/>
        <v>0</v>
      </c>
      <c r="N2135" s="197">
        <f t="shared" si="1245"/>
        <v>0</v>
      </c>
    </row>
    <row r="2136" spans="1:14" ht="31.5" outlineLevel="1" x14ac:dyDescent="0.25">
      <c r="A2136" s="368">
        <f t="shared" ref="A2136:E2136" si="1272">A1659</f>
        <v>13</v>
      </c>
      <c r="B2136" s="388" t="str">
        <f t="shared" si="1272"/>
        <v>Improvement in Coal Mill performance-II at  3X660MW,KTPS,Koradi</v>
      </c>
      <c r="C2136" s="188">
        <f t="shared" si="1272"/>
        <v>0</v>
      </c>
      <c r="D2136" s="189" t="str">
        <f t="shared" si="1272"/>
        <v>-</v>
      </c>
      <c r="E2136" s="38">
        <f t="shared" si="1272"/>
        <v>0</v>
      </c>
      <c r="F2136" s="104">
        <f t="shared" si="1215"/>
        <v>0</v>
      </c>
      <c r="G2136" s="104">
        <f t="shared" si="1216"/>
        <v>0</v>
      </c>
      <c r="H2136" s="104">
        <f t="shared" si="1244"/>
        <v>0</v>
      </c>
      <c r="I2136" s="38">
        <f>'F4.2'!Y228</f>
        <v>0</v>
      </c>
      <c r="J2136" s="38">
        <f>'F4.2'!AX228</f>
        <v>0</v>
      </c>
      <c r="K2136" s="104"/>
      <c r="L2136" s="104"/>
      <c r="M2136" s="104">
        <f t="shared" si="1206"/>
        <v>0</v>
      </c>
      <c r="N2136" s="197">
        <f t="shared" si="1245"/>
        <v>0</v>
      </c>
    </row>
    <row r="2137" spans="1:14" ht="47.25" outlineLevel="1" x14ac:dyDescent="0.25">
      <c r="A2137" s="485">
        <f t="shared" ref="A2137:E2137" si="1273">A1660</f>
        <v>13.1</v>
      </c>
      <c r="B2137" s="402" t="str">
        <f t="shared" si="1273"/>
        <v>Procurement of FLENDER make Gearbox model kmp-450 along with motor for coal mill MVM32R at 3x660mw KTPS, koradi through OEM.</v>
      </c>
      <c r="C2137" s="188">
        <f t="shared" si="1273"/>
        <v>0</v>
      </c>
      <c r="D2137" s="189" t="str">
        <f t="shared" si="1273"/>
        <v>-</v>
      </c>
      <c r="E2137" s="38">
        <f t="shared" si="1273"/>
        <v>0</v>
      </c>
      <c r="F2137" s="104">
        <f t="shared" si="1215"/>
        <v>20.91</v>
      </c>
      <c r="G2137" s="104">
        <f t="shared" si="1216"/>
        <v>20.91</v>
      </c>
      <c r="H2137" s="104">
        <f t="shared" si="1244"/>
        <v>0</v>
      </c>
      <c r="I2137" s="38">
        <f>'F4.2'!Y229</f>
        <v>0</v>
      </c>
      <c r="J2137" s="38">
        <f>'F4.2'!AX229</f>
        <v>0</v>
      </c>
      <c r="K2137" s="104"/>
      <c r="L2137" s="104"/>
      <c r="M2137" s="104">
        <f t="shared" si="1206"/>
        <v>0</v>
      </c>
      <c r="N2137" s="197">
        <f t="shared" si="1245"/>
        <v>0</v>
      </c>
    </row>
    <row r="2138" spans="1:14" ht="31.5" outlineLevel="1" x14ac:dyDescent="0.25">
      <c r="A2138" s="485">
        <f t="shared" ref="A2138:E2138" si="1274">A1661</f>
        <v>13.2</v>
      </c>
      <c r="B2138" s="402" t="str">
        <f t="shared" si="1274"/>
        <v>Procurement of complete set of couplings for PA, ID &amp; FD fans at 3X660MW units at KTPS Koradi through OEM</v>
      </c>
      <c r="C2138" s="188">
        <f t="shared" si="1274"/>
        <v>0</v>
      </c>
      <c r="D2138" s="189" t="str">
        <f t="shared" si="1274"/>
        <v>-</v>
      </c>
      <c r="E2138" s="38">
        <f t="shared" si="1274"/>
        <v>0</v>
      </c>
      <c r="F2138" s="104">
        <f t="shared" si="1215"/>
        <v>5.14</v>
      </c>
      <c r="G2138" s="104">
        <f t="shared" si="1216"/>
        <v>5.14</v>
      </c>
      <c r="H2138" s="104">
        <f t="shared" si="1244"/>
        <v>0</v>
      </c>
      <c r="I2138" s="38">
        <f>'F4.2'!Y230</f>
        <v>0</v>
      </c>
      <c r="J2138" s="38">
        <f>'F4.2'!AX230</f>
        <v>0</v>
      </c>
      <c r="K2138" s="104"/>
      <c r="L2138" s="104"/>
      <c r="M2138" s="104">
        <f t="shared" si="1206"/>
        <v>0</v>
      </c>
      <c r="N2138" s="197">
        <f t="shared" si="1245"/>
        <v>0</v>
      </c>
    </row>
    <row r="2139" spans="1:14" ht="31.5" outlineLevel="1" x14ac:dyDescent="0.25">
      <c r="A2139" s="369">
        <f t="shared" ref="A2139:E2139" si="1275">A1662</f>
        <v>14</v>
      </c>
      <c r="B2139" s="369" t="str">
        <f t="shared" si="1275"/>
        <v>Improvement in Coal Mill performance-III at  3X660MW,KTPS,Koradi</v>
      </c>
      <c r="C2139" s="188">
        <f t="shared" si="1275"/>
        <v>0</v>
      </c>
      <c r="D2139" s="189" t="str">
        <f t="shared" si="1275"/>
        <v>-</v>
      </c>
      <c r="E2139" s="38">
        <f t="shared" si="1275"/>
        <v>0</v>
      </c>
      <c r="F2139" s="104">
        <f t="shared" si="1215"/>
        <v>0</v>
      </c>
      <c r="G2139" s="104">
        <f t="shared" si="1216"/>
        <v>0</v>
      </c>
      <c r="H2139" s="104">
        <f t="shared" si="1244"/>
        <v>0</v>
      </c>
      <c r="I2139" s="38">
        <f>'F4.2'!Y231</f>
        <v>0</v>
      </c>
      <c r="J2139" s="38">
        <f>'F4.2'!AX231</f>
        <v>0</v>
      </c>
      <c r="K2139" s="104"/>
      <c r="L2139" s="104"/>
      <c r="M2139" s="104">
        <f t="shared" si="1206"/>
        <v>0</v>
      </c>
      <c r="N2139" s="197">
        <f t="shared" si="1245"/>
        <v>0</v>
      </c>
    </row>
    <row r="2140" spans="1:14" ht="31.5" outlineLevel="1" x14ac:dyDescent="0.25">
      <c r="A2140" s="485">
        <f t="shared" ref="A2140:E2140" si="1276">A1663</f>
        <v>14.1</v>
      </c>
      <c r="B2140" s="413" t="str">
        <f t="shared" si="1276"/>
        <v xml:space="preserve">Scheme1:Procurement of Roller journal Assembly set for coal mill MVM 32R at 3x660 MW Units at KTPS, Koradi </v>
      </c>
      <c r="C2140" s="188">
        <f t="shared" si="1276"/>
        <v>0</v>
      </c>
      <c r="D2140" s="189" t="str">
        <f t="shared" si="1276"/>
        <v>-</v>
      </c>
      <c r="E2140" s="38">
        <f t="shared" si="1276"/>
        <v>0</v>
      </c>
      <c r="F2140" s="104">
        <f t="shared" si="1215"/>
        <v>6.15</v>
      </c>
      <c r="G2140" s="104">
        <f t="shared" si="1216"/>
        <v>6.15</v>
      </c>
      <c r="H2140" s="104">
        <f t="shared" si="1244"/>
        <v>0</v>
      </c>
      <c r="I2140" s="38">
        <f>'F4.2'!Y232</f>
        <v>0</v>
      </c>
      <c r="J2140" s="38">
        <f>'F4.2'!AX232</f>
        <v>0</v>
      </c>
      <c r="K2140" s="104"/>
      <c r="L2140" s="104"/>
      <c r="M2140" s="104">
        <f t="shared" si="1206"/>
        <v>0</v>
      </c>
      <c r="N2140" s="197">
        <f t="shared" si="1245"/>
        <v>0</v>
      </c>
    </row>
    <row r="2141" spans="1:14" ht="47.25" outlineLevel="1" x14ac:dyDescent="0.25">
      <c r="A2141" s="485">
        <f t="shared" ref="A2141:E2141" si="1277">A1664</f>
        <v>14.2</v>
      </c>
      <c r="B2141" s="413" t="str">
        <f t="shared" si="1277"/>
        <v>Scheme2:Procurement of SINTERCAST TABLE LINERS AND SINTERCAST ROLLER LINERS for coal mill MVM32R at 3x660 MW, KTPS, Koradi</v>
      </c>
      <c r="C2141" s="188">
        <f t="shared" si="1277"/>
        <v>0</v>
      </c>
      <c r="D2141" s="189" t="str">
        <f t="shared" si="1277"/>
        <v>-</v>
      </c>
      <c r="E2141" s="38">
        <f t="shared" si="1277"/>
        <v>0</v>
      </c>
      <c r="F2141" s="104">
        <f t="shared" si="1215"/>
        <v>14.57</v>
      </c>
      <c r="G2141" s="104">
        <f t="shared" si="1216"/>
        <v>14.57</v>
      </c>
      <c r="H2141" s="104">
        <f t="shared" si="1244"/>
        <v>0</v>
      </c>
      <c r="I2141" s="38">
        <f>'F4.2'!Y233</f>
        <v>0</v>
      </c>
      <c r="J2141" s="38">
        <f>'F4.2'!AX233</f>
        <v>0</v>
      </c>
      <c r="K2141" s="104"/>
      <c r="L2141" s="104"/>
      <c r="M2141" s="104">
        <f t="shared" si="1206"/>
        <v>0</v>
      </c>
      <c r="N2141" s="197">
        <f t="shared" si="1245"/>
        <v>0</v>
      </c>
    </row>
    <row r="2142" spans="1:14" ht="47.25" outlineLevel="1" x14ac:dyDescent="0.25">
      <c r="A2142" s="485">
        <f t="shared" ref="A2142:E2142" si="1278">A1665</f>
        <v>14.3</v>
      </c>
      <c r="B2142" s="413" t="str">
        <f t="shared" si="1278"/>
        <v>Scheme3:Procurement of Bearings for roller Journal Assembly &amp; Rotary Separator for coal mill MVM 32R at 3x660 MW, KTPS, Koradi</v>
      </c>
      <c r="C2142" s="188">
        <f t="shared" si="1278"/>
        <v>0</v>
      </c>
      <c r="D2142" s="189" t="str">
        <f t="shared" si="1278"/>
        <v>-</v>
      </c>
      <c r="E2142" s="38">
        <f t="shared" si="1278"/>
        <v>0</v>
      </c>
      <c r="F2142" s="104">
        <f t="shared" si="1215"/>
        <v>6.14</v>
      </c>
      <c r="G2142" s="104">
        <f t="shared" si="1216"/>
        <v>6.14</v>
      </c>
      <c r="H2142" s="104">
        <f t="shared" si="1244"/>
        <v>0</v>
      </c>
      <c r="I2142" s="38">
        <f>'F4.2'!Y234</f>
        <v>0</v>
      </c>
      <c r="J2142" s="38">
        <f>'F4.2'!AX234</f>
        <v>0</v>
      </c>
      <c r="K2142" s="104"/>
      <c r="L2142" s="104"/>
      <c r="M2142" s="104">
        <f t="shared" si="1206"/>
        <v>0</v>
      </c>
      <c r="N2142" s="197">
        <f t="shared" si="1245"/>
        <v>0</v>
      </c>
    </row>
    <row r="2143" spans="1:14" ht="31.5" outlineLevel="1" x14ac:dyDescent="0.25">
      <c r="A2143" s="485">
        <f t="shared" ref="A2143:E2143" si="1279">A1666</f>
        <v>14.4</v>
      </c>
      <c r="B2143" s="413" t="str">
        <f t="shared" si="1279"/>
        <v>Scheme4:Procurement of Coal Pipe Orifice for Unit10 at 3x660 MW, KTPS, Koradi</v>
      </c>
      <c r="C2143" s="188">
        <f t="shared" si="1279"/>
        <v>0</v>
      </c>
      <c r="D2143" s="189" t="str">
        <f t="shared" si="1279"/>
        <v>-</v>
      </c>
      <c r="E2143" s="38">
        <f t="shared" si="1279"/>
        <v>0</v>
      </c>
      <c r="F2143" s="104">
        <f t="shared" si="1215"/>
        <v>1</v>
      </c>
      <c r="G2143" s="104">
        <f t="shared" si="1216"/>
        <v>1</v>
      </c>
      <c r="H2143" s="104">
        <f t="shared" si="1244"/>
        <v>0</v>
      </c>
      <c r="I2143" s="38">
        <f>'F4.2'!Y235</f>
        <v>0</v>
      </c>
      <c r="J2143" s="38">
        <f>'F4.2'!AX235</f>
        <v>0</v>
      </c>
      <c r="K2143" s="104"/>
      <c r="L2143" s="104"/>
      <c r="M2143" s="104">
        <f t="shared" si="1206"/>
        <v>0</v>
      </c>
      <c r="N2143" s="197">
        <f t="shared" si="1245"/>
        <v>0</v>
      </c>
    </row>
    <row r="2144" spans="1:14" ht="31.5" outlineLevel="1" x14ac:dyDescent="0.25">
      <c r="A2144" s="485">
        <f t="shared" ref="A2144:E2144" si="1280">A1667</f>
        <v>14.5</v>
      </c>
      <c r="B2144" s="413" t="str">
        <f t="shared" si="1280"/>
        <v>Scheme5:Procurement of Complete MRHS System along with Pneumatic Compressors at 3x660 MW, KTPS, Koradi</v>
      </c>
      <c r="C2144" s="188">
        <f t="shared" si="1280"/>
        <v>0</v>
      </c>
      <c r="D2144" s="189" t="str">
        <f t="shared" si="1280"/>
        <v>-</v>
      </c>
      <c r="E2144" s="38">
        <f t="shared" si="1280"/>
        <v>0</v>
      </c>
      <c r="F2144" s="104">
        <f t="shared" si="1215"/>
        <v>10</v>
      </c>
      <c r="G2144" s="104">
        <f t="shared" si="1216"/>
        <v>10</v>
      </c>
      <c r="H2144" s="104">
        <f t="shared" si="1244"/>
        <v>0</v>
      </c>
      <c r="I2144" s="38">
        <f>'F4.2'!Y236</f>
        <v>0</v>
      </c>
      <c r="J2144" s="38">
        <f>'F4.2'!AX236</f>
        <v>0</v>
      </c>
      <c r="K2144" s="104"/>
      <c r="L2144" s="104"/>
      <c r="M2144" s="104">
        <f t="shared" si="1206"/>
        <v>0</v>
      </c>
      <c r="N2144" s="197">
        <f t="shared" si="1245"/>
        <v>0</v>
      </c>
    </row>
    <row r="2145" spans="1:14" ht="31.5" outlineLevel="1" x14ac:dyDescent="0.25">
      <c r="A2145" s="369">
        <f t="shared" ref="A2145:E2145" si="1281">A1668</f>
        <v>15</v>
      </c>
      <c r="B2145" s="369" t="str">
        <f t="shared" si="1281"/>
        <v>Improvement in Boiler performance-III at  3X660MW,KTPS,Koradi</v>
      </c>
      <c r="C2145" s="188">
        <f t="shared" si="1281"/>
        <v>0</v>
      </c>
      <c r="D2145" s="189" t="str">
        <f t="shared" si="1281"/>
        <v>-</v>
      </c>
      <c r="E2145" s="38">
        <f t="shared" si="1281"/>
        <v>0</v>
      </c>
      <c r="F2145" s="104">
        <f t="shared" si="1215"/>
        <v>0</v>
      </c>
      <c r="G2145" s="104">
        <f t="shared" si="1216"/>
        <v>0</v>
      </c>
      <c r="H2145" s="104">
        <f t="shared" si="1244"/>
        <v>0</v>
      </c>
      <c r="I2145" s="38">
        <f>'F4.2'!Y237</f>
        <v>0</v>
      </c>
      <c r="J2145" s="38">
        <f>'F4.2'!AX237</f>
        <v>0</v>
      </c>
      <c r="K2145" s="104"/>
      <c r="L2145" s="104"/>
      <c r="M2145" s="104">
        <f t="shared" si="1206"/>
        <v>0</v>
      </c>
      <c r="N2145" s="197">
        <f t="shared" si="1245"/>
        <v>0</v>
      </c>
    </row>
    <row r="2146" spans="1:14" ht="31.5" outlineLevel="1" x14ac:dyDescent="0.25">
      <c r="A2146" s="485">
        <f t="shared" ref="A2146:E2146" si="1282">A1669</f>
        <v>15.1</v>
      </c>
      <c r="B2146" s="417" t="str">
        <f t="shared" si="1282"/>
        <v xml:space="preserve">Scheme1:Procurement of Coal compartment assembly for Unit8at 3x660MW KTPS, Koradi </v>
      </c>
      <c r="C2146" s="188">
        <f t="shared" si="1282"/>
        <v>0</v>
      </c>
      <c r="D2146" s="189" t="str">
        <f t="shared" si="1282"/>
        <v>-</v>
      </c>
      <c r="E2146" s="38">
        <f t="shared" si="1282"/>
        <v>0</v>
      </c>
      <c r="F2146" s="104">
        <f t="shared" ref="F2146:F2209" si="1283">F1669+I1669</f>
        <v>0</v>
      </c>
      <c r="G2146" s="104">
        <f t="shared" ref="G2146:G2209" si="1284">G1669+M1669</f>
        <v>0</v>
      </c>
      <c r="H2146" s="104">
        <f t="shared" si="1244"/>
        <v>0</v>
      </c>
      <c r="I2146" s="38">
        <f>'F4.2'!Y238</f>
        <v>12.7</v>
      </c>
      <c r="J2146" s="38">
        <f>'F4.2'!AX238</f>
        <v>12.7</v>
      </c>
      <c r="K2146" s="104"/>
      <c r="L2146" s="104"/>
      <c r="M2146" s="104">
        <f t="shared" si="1206"/>
        <v>12.7</v>
      </c>
      <c r="N2146" s="197">
        <f t="shared" si="1245"/>
        <v>0</v>
      </c>
    </row>
    <row r="2147" spans="1:14" ht="31.5" outlineLevel="1" x14ac:dyDescent="0.25">
      <c r="A2147" s="485">
        <f t="shared" ref="A2147:E2147" si="1285">A1670</f>
        <v>15.2</v>
      </c>
      <c r="B2147" s="417" t="str">
        <f t="shared" si="1285"/>
        <v>Scheme2:Procurement of blade sets for ID, FD &amp; PA Fan at 3x660 MW, Units at KTPS Koradi through OEM.</v>
      </c>
      <c r="C2147" s="188">
        <f t="shared" si="1285"/>
        <v>0</v>
      </c>
      <c r="D2147" s="189" t="str">
        <f t="shared" si="1285"/>
        <v>-</v>
      </c>
      <c r="E2147" s="38">
        <f t="shared" si="1285"/>
        <v>0</v>
      </c>
      <c r="F2147" s="104">
        <f t="shared" si="1283"/>
        <v>0</v>
      </c>
      <c r="G2147" s="104">
        <f t="shared" si="1284"/>
        <v>0</v>
      </c>
      <c r="H2147" s="104">
        <f t="shared" si="1244"/>
        <v>0</v>
      </c>
      <c r="I2147" s="38">
        <f>'F4.2'!Y239</f>
        <v>11.34</v>
      </c>
      <c r="J2147" s="38">
        <f>'F4.2'!AX239</f>
        <v>11.34</v>
      </c>
      <c r="K2147" s="104"/>
      <c r="L2147" s="104"/>
      <c r="M2147" s="104">
        <f t="shared" si="1206"/>
        <v>11.34</v>
      </c>
      <c r="N2147" s="197">
        <f t="shared" si="1245"/>
        <v>0</v>
      </c>
    </row>
    <row r="2148" spans="1:14" ht="47.25" outlineLevel="1" x14ac:dyDescent="0.25">
      <c r="A2148" s="485">
        <f t="shared" ref="A2148:E2148" si="1286">A1671</f>
        <v>15.3</v>
      </c>
      <c r="B2148" s="421" t="str">
        <f t="shared" si="1286"/>
        <v>Scheme3:Procurement and replacement of heating elements for RAPH installed in Unit 9 (660MW) at KTPS Koradi THROUGH OEM/OES (Qty- 2 Sets)</v>
      </c>
      <c r="C2148" s="188">
        <f t="shared" si="1286"/>
        <v>0</v>
      </c>
      <c r="D2148" s="189" t="str">
        <f t="shared" si="1286"/>
        <v>-</v>
      </c>
      <c r="E2148" s="38">
        <f t="shared" si="1286"/>
        <v>0</v>
      </c>
      <c r="F2148" s="104">
        <f t="shared" si="1283"/>
        <v>0</v>
      </c>
      <c r="G2148" s="104">
        <f t="shared" si="1284"/>
        <v>0</v>
      </c>
      <c r="H2148" s="104">
        <f t="shared" si="1244"/>
        <v>0</v>
      </c>
      <c r="I2148" s="38">
        <f>'F4.2'!Y240</f>
        <v>16</v>
      </c>
      <c r="J2148" s="38">
        <f>'F4.2'!AX240</f>
        <v>16</v>
      </c>
      <c r="K2148" s="104"/>
      <c r="L2148" s="104"/>
      <c r="M2148" s="104">
        <f t="shared" si="1206"/>
        <v>16</v>
      </c>
      <c r="N2148" s="197">
        <f t="shared" si="1245"/>
        <v>0</v>
      </c>
    </row>
    <row r="2149" spans="1:14" ht="31.5" outlineLevel="1" x14ac:dyDescent="0.25">
      <c r="A2149" s="485">
        <f t="shared" ref="A2149:E2149" si="1287">A1672</f>
        <v>15.4</v>
      </c>
      <c r="B2149" s="417" t="str">
        <f t="shared" si="1287"/>
        <v xml:space="preserve">Scheme4:Procurement of  HP valves, safety valves and ERV's for 3X660MW units at KTPS Koradi through OEM </v>
      </c>
      <c r="C2149" s="188">
        <f t="shared" si="1287"/>
        <v>0</v>
      </c>
      <c r="D2149" s="189" t="str">
        <f t="shared" si="1287"/>
        <v>-</v>
      </c>
      <c r="E2149" s="38">
        <f t="shared" si="1287"/>
        <v>0</v>
      </c>
      <c r="F2149" s="104">
        <f t="shared" si="1283"/>
        <v>0</v>
      </c>
      <c r="G2149" s="104">
        <f t="shared" si="1284"/>
        <v>0</v>
      </c>
      <c r="H2149" s="104">
        <f t="shared" si="1244"/>
        <v>0</v>
      </c>
      <c r="I2149" s="38">
        <f>'F4.2'!Y241</f>
        <v>10</v>
      </c>
      <c r="J2149" s="38">
        <f>'F4.2'!AX241</f>
        <v>10</v>
      </c>
      <c r="K2149" s="104"/>
      <c r="L2149" s="104"/>
      <c r="M2149" s="104">
        <f t="shared" si="1206"/>
        <v>10</v>
      </c>
      <c r="N2149" s="197">
        <f t="shared" si="1245"/>
        <v>0</v>
      </c>
    </row>
    <row r="2150" spans="1:14" ht="47.25" outlineLevel="1" x14ac:dyDescent="0.25">
      <c r="A2150" s="485">
        <f t="shared" ref="A2150:E2150" si="1288">A1673</f>
        <v>15.5</v>
      </c>
      <c r="B2150" s="421" t="str">
        <f t="shared" si="1288"/>
        <v>Scheme5:Procurement of RAPH Sector plate with Actuating mechanism assembly for Unit8 3 X 660MW Units at KTPS, Koradi.</v>
      </c>
      <c r="C2150" s="188">
        <f t="shared" si="1288"/>
        <v>0</v>
      </c>
      <c r="D2150" s="189" t="str">
        <f t="shared" si="1288"/>
        <v>-</v>
      </c>
      <c r="E2150" s="38">
        <f t="shared" si="1288"/>
        <v>0</v>
      </c>
      <c r="F2150" s="104">
        <f t="shared" si="1283"/>
        <v>0</v>
      </c>
      <c r="G2150" s="104">
        <f t="shared" si="1284"/>
        <v>0</v>
      </c>
      <c r="H2150" s="104">
        <f t="shared" si="1244"/>
        <v>0</v>
      </c>
      <c r="I2150" s="38">
        <f>'F4.2'!Y242</f>
        <v>7.2</v>
      </c>
      <c r="J2150" s="38">
        <f>'F4.2'!AX242</f>
        <v>7.2</v>
      </c>
      <c r="K2150" s="104"/>
      <c r="L2150" s="104"/>
      <c r="M2150" s="104">
        <f t="shared" si="1206"/>
        <v>7.2</v>
      </c>
      <c r="N2150" s="197">
        <f t="shared" si="1245"/>
        <v>0</v>
      </c>
    </row>
    <row r="2151" spans="1:14" ht="31.5" outlineLevel="1" x14ac:dyDescent="0.25">
      <c r="A2151" s="369">
        <f t="shared" ref="A2151:E2151" si="1289">A1674</f>
        <v>15</v>
      </c>
      <c r="B2151" s="369" t="str">
        <f t="shared" si="1289"/>
        <v>Improvement in Coal Mill performance-IV at  3X660MW,KTPS,Koradi</v>
      </c>
      <c r="C2151" s="188">
        <f t="shared" si="1289"/>
        <v>0</v>
      </c>
      <c r="D2151" s="189" t="str">
        <f t="shared" si="1289"/>
        <v>-</v>
      </c>
      <c r="E2151" s="38">
        <f t="shared" si="1289"/>
        <v>0</v>
      </c>
      <c r="F2151" s="104">
        <f t="shared" si="1283"/>
        <v>0</v>
      </c>
      <c r="G2151" s="104">
        <f t="shared" si="1284"/>
        <v>0</v>
      </c>
      <c r="H2151" s="104">
        <f t="shared" si="1244"/>
        <v>0</v>
      </c>
      <c r="I2151" s="38">
        <f>'F4.2'!Y243</f>
        <v>0</v>
      </c>
      <c r="J2151" s="38">
        <f>'F4.2'!AX243</f>
        <v>0</v>
      </c>
      <c r="K2151" s="104"/>
      <c r="L2151" s="104"/>
      <c r="M2151" s="104">
        <f t="shared" si="1206"/>
        <v>0</v>
      </c>
      <c r="N2151" s="197">
        <f t="shared" si="1245"/>
        <v>0</v>
      </c>
    </row>
    <row r="2152" spans="1:14" ht="31.5" outlineLevel="1" x14ac:dyDescent="0.25">
      <c r="A2152" s="485">
        <f t="shared" ref="A2152:E2152" si="1290">A1675</f>
        <v>15.1</v>
      </c>
      <c r="B2152" s="417" t="str">
        <f t="shared" si="1290"/>
        <v>Scheme1:Procurement of Roller journal Assembly set for coal mill MVM 32R at 3x660 MW Units at KTPS, Koradi</v>
      </c>
      <c r="C2152" s="188">
        <f t="shared" si="1290"/>
        <v>0</v>
      </c>
      <c r="D2152" s="189" t="str">
        <f t="shared" si="1290"/>
        <v>-</v>
      </c>
      <c r="E2152" s="38">
        <f t="shared" si="1290"/>
        <v>0</v>
      </c>
      <c r="F2152" s="104">
        <f t="shared" si="1283"/>
        <v>0</v>
      </c>
      <c r="G2152" s="104">
        <f t="shared" si="1284"/>
        <v>0</v>
      </c>
      <c r="H2152" s="104">
        <f t="shared" si="1244"/>
        <v>0</v>
      </c>
      <c r="I2152" s="38">
        <f>'F4.2'!Y244</f>
        <v>6.15</v>
      </c>
      <c r="J2152" s="38">
        <f>'F4.2'!AX244</f>
        <v>6.15</v>
      </c>
      <c r="K2152" s="104"/>
      <c r="L2152" s="104"/>
      <c r="M2152" s="104">
        <f t="shared" si="1206"/>
        <v>6.15</v>
      </c>
      <c r="N2152" s="197">
        <f t="shared" si="1245"/>
        <v>0</v>
      </c>
    </row>
    <row r="2153" spans="1:14" ht="47.25" outlineLevel="1" x14ac:dyDescent="0.25">
      <c r="A2153" s="485">
        <f t="shared" ref="A2153:E2153" si="1291">A1676</f>
        <v>15.2</v>
      </c>
      <c r="B2153" s="417" t="str">
        <f t="shared" si="1291"/>
        <v>Scheme2:Procurement of SINTERCAST TABLE LINERS AND SINTERCAST ROLLER LINERS for coal mill MVM32R at 3x660 MW, KTPS, Koradi</v>
      </c>
      <c r="C2153" s="188">
        <f t="shared" si="1291"/>
        <v>0</v>
      </c>
      <c r="D2153" s="189" t="str">
        <f t="shared" si="1291"/>
        <v>-</v>
      </c>
      <c r="E2153" s="38">
        <f t="shared" si="1291"/>
        <v>0</v>
      </c>
      <c r="F2153" s="104">
        <f t="shared" si="1283"/>
        <v>0</v>
      </c>
      <c r="G2153" s="104">
        <f t="shared" si="1284"/>
        <v>0</v>
      </c>
      <c r="H2153" s="104">
        <f t="shared" si="1244"/>
        <v>0</v>
      </c>
      <c r="I2153" s="38">
        <f>'F4.2'!Y245</f>
        <v>14.57</v>
      </c>
      <c r="J2153" s="38">
        <f>'F4.2'!AX245</f>
        <v>14.57</v>
      </c>
      <c r="K2153" s="104"/>
      <c r="L2153" s="104"/>
      <c r="M2153" s="104">
        <f t="shared" si="1206"/>
        <v>14.57</v>
      </c>
      <c r="N2153" s="197">
        <f t="shared" si="1245"/>
        <v>0</v>
      </c>
    </row>
    <row r="2154" spans="1:14" ht="47.25" outlineLevel="1" x14ac:dyDescent="0.25">
      <c r="A2154" s="485">
        <f t="shared" ref="A2154:E2154" si="1292">A1677</f>
        <v>15.3</v>
      </c>
      <c r="B2154" s="417" t="str">
        <f t="shared" si="1292"/>
        <v>Scheme3:Procurement of Bearings for roller Journal Assembly &amp; Rotary Separator for coal mill MVM 32R at 3x660 MW, KTPS, Koradi</v>
      </c>
      <c r="C2154" s="188">
        <f t="shared" si="1292"/>
        <v>0</v>
      </c>
      <c r="D2154" s="189" t="str">
        <f t="shared" si="1292"/>
        <v>-</v>
      </c>
      <c r="E2154" s="38">
        <f t="shared" si="1292"/>
        <v>0</v>
      </c>
      <c r="F2154" s="104">
        <f t="shared" si="1283"/>
        <v>0</v>
      </c>
      <c r="G2154" s="104">
        <f t="shared" si="1284"/>
        <v>0</v>
      </c>
      <c r="H2154" s="104">
        <f t="shared" si="1244"/>
        <v>0</v>
      </c>
      <c r="I2154" s="38">
        <f>'F4.2'!Y246</f>
        <v>6.14</v>
      </c>
      <c r="J2154" s="38">
        <f>'F4.2'!AX246</f>
        <v>6.14</v>
      </c>
      <c r="K2154" s="104"/>
      <c r="L2154" s="104"/>
      <c r="M2154" s="104">
        <f t="shared" si="1206"/>
        <v>6.14</v>
      </c>
      <c r="N2154" s="197">
        <f t="shared" si="1245"/>
        <v>0</v>
      </c>
    </row>
    <row r="2155" spans="1:14" ht="31.5" outlineLevel="1" x14ac:dyDescent="0.25">
      <c r="A2155" s="485">
        <f t="shared" ref="A2155:E2155" si="1293">A1678</f>
        <v>15.4</v>
      </c>
      <c r="B2155" s="417" t="str">
        <f t="shared" si="1293"/>
        <v>Scheme4:Procurement of Coal Pipe Orifice for Unit8 at 3x660 MW, KTPS, Koradi</v>
      </c>
      <c r="C2155" s="188">
        <f t="shared" si="1293"/>
        <v>0</v>
      </c>
      <c r="D2155" s="189" t="str">
        <f t="shared" si="1293"/>
        <v>-</v>
      </c>
      <c r="E2155" s="38">
        <f t="shared" si="1293"/>
        <v>0</v>
      </c>
      <c r="F2155" s="104">
        <f t="shared" si="1283"/>
        <v>0</v>
      </c>
      <c r="G2155" s="104">
        <f t="shared" si="1284"/>
        <v>0</v>
      </c>
      <c r="H2155" s="104">
        <f t="shared" si="1244"/>
        <v>0</v>
      </c>
      <c r="I2155" s="38">
        <f>'F4.2'!Y247</f>
        <v>1</v>
      </c>
      <c r="J2155" s="38">
        <f>'F4.2'!AX247</f>
        <v>1</v>
      </c>
      <c r="K2155" s="104"/>
      <c r="L2155" s="104"/>
      <c r="M2155" s="104">
        <f t="shared" si="1206"/>
        <v>1</v>
      </c>
      <c r="N2155" s="197">
        <f t="shared" si="1245"/>
        <v>0</v>
      </c>
    </row>
    <row r="2156" spans="1:14" ht="31.5" outlineLevel="1" x14ac:dyDescent="0.25">
      <c r="A2156" s="369">
        <f t="shared" ref="A2156:E2156" si="1294">A1679</f>
        <v>16</v>
      </c>
      <c r="B2156" s="369" t="str">
        <f t="shared" si="1294"/>
        <v>Improvement in Coal Mill performance-V at  3X660MW,KTPS,Koradi</v>
      </c>
      <c r="C2156" s="188">
        <f t="shared" si="1294"/>
        <v>0</v>
      </c>
      <c r="D2156" s="189" t="str">
        <f t="shared" si="1294"/>
        <v>-</v>
      </c>
      <c r="E2156" s="38">
        <f t="shared" si="1294"/>
        <v>0</v>
      </c>
      <c r="F2156" s="104">
        <f t="shared" si="1283"/>
        <v>0</v>
      </c>
      <c r="G2156" s="104">
        <f t="shared" si="1284"/>
        <v>0</v>
      </c>
      <c r="H2156" s="104">
        <f t="shared" si="1244"/>
        <v>0</v>
      </c>
      <c r="I2156" s="38">
        <f>'F4.2'!Y248</f>
        <v>0</v>
      </c>
      <c r="J2156" s="38">
        <f>'F4.2'!AX248</f>
        <v>0</v>
      </c>
      <c r="K2156" s="104"/>
      <c r="L2156" s="104"/>
      <c r="M2156" s="104">
        <f t="shared" si="1206"/>
        <v>0</v>
      </c>
      <c r="N2156" s="197">
        <f t="shared" si="1245"/>
        <v>0</v>
      </c>
    </row>
    <row r="2157" spans="1:14" ht="31.5" outlineLevel="1" x14ac:dyDescent="0.25">
      <c r="A2157" s="485">
        <f t="shared" ref="A2157:E2157" si="1295">A1680</f>
        <v>16.100000000000001</v>
      </c>
      <c r="B2157" s="421" t="str">
        <f t="shared" si="1295"/>
        <v>Scheme1:Procurement of Roller journal Assembly set for coal mill MVM 32R at 3x660 MW Units at KTPS, Koradi</v>
      </c>
      <c r="C2157" s="188">
        <f t="shared" si="1295"/>
        <v>0</v>
      </c>
      <c r="D2157" s="189" t="str">
        <f t="shared" si="1295"/>
        <v>-</v>
      </c>
      <c r="E2157" s="38">
        <f t="shared" si="1295"/>
        <v>0</v>
      </c>
      <c r="F2157" s="104">
        <f t="shared" si="1283"/>
        <v>0</v>
      </c>
      <c r="G2157" s="104">
        <f t="shared" si="1284"/>
        <v>0</v>
      </c>
      <c r="H2157" s="104">
        <f t="shared" si="1244"/>
        <v>0</v>
      </c>
      <c r="I2157" s="38">
        <f>'F4.2'!Y249</f>
        <v>0</v>
      </c>
      <c r="J2157" s="38">
        <f>'F4.2'!AX249</f>
        <v>0</v>
      </c>
      <c r="K2157" s="104"/>
      <c r="L2157" s="104"/>
      <c r="M2157" s="104">
        <f t="shared" si="1206"/>
        <v>0</v>
      </c>
      <c r="N2157" s="197">
        <f t="shared" si="1245"/>
        <v>0</v>
      </c>
    </row>
    <row r="2158" spans="1:14" ht="47.25" outlineLevel="1" x14ac:dyDescent="0.25">
      <c r="A2158" s="485">
        <f t="shared" ref="A2158:E2158" si="1296">A1681</f>
        <v>16.2</v>
      </c>
      <c r="B2158" s="417" t="str">
        <f t="shared" si="1296"/>
        <v>Scheme2:Procurement of SINTERCAST TABLE LINERS AND SINTERCAST ROLLER LINERS for coal mill MVM32R at 3x660 MW, KTPS, Koradi</v>
      </c>
      <c r="C2158" s="188">
        <f t="shared" si="1296"/>
        <v>0</v>
      </c>
      <c r="D2158" s="189" t="str">
        <f t="shared" si="1296"/>
        <v>-</v>
      </c>
      <c r="E2158" s="38">
        <f t="shared" si="1296"/>
        <v>0</v>
      </c>
      <c r="F2158" s="104">
        <f t="shared" si="1283"/>
        <v>0</v>
      </c>
      <c r="G2158" s="104">
        <f t="shared" si="1284"/>
        <v>0</v>
      </c>
      <c r="H2158" s="104">
        <f t="shared" si="1244"/>
        <v>0</v>
      </c>
      <c r="I2158" s="38">
        <f>'F4.2'!Y250</f>
        <v>0</v>
      </c>
      <c r="J2158" s="38">
        <f>'F4.2'!AX250</f>
        <v>0</v>
      </c>
      <c r="K2158" s="104"/>
      <c r="L2158" s="104"/>
      <c r="M2158" s="104">
        <f t="shared" si="1206"/>
        <v>0</v>
      </c>
      <c r="N2158" s="197">
        <f t="shared" si="1245"/>
        <v>0</v>
      </c>
    </row>
    <row r="2159" spans="1:14" ht="47.25" outlineLevel="1" x14ac:dyDescent="0.25">
      <c r="A2159" s="485">
        <f t="shared" ref="A2159:E2159" si="1297">A1682</f>
        <v>16.3</v>
      </c>
      <c r="B2159" s="417" t="str">
        <f t="shared" si="1297"/>
        <v>Scheme3:Procurement of Bearings for roller Journal Assembly &amp; Rotary Separator for coal mill MVM 32R at 3x660 MW, KTPS, Koradi</v>
      </c>
      <c r="C2159" s="188">
        <f t="shared" si="1297"/>
        <v>0</v>
      </c>
      <c r="D2159" s="189" t="str">
        <f t="shared" si="1297"/>
        <v>-</v>
      </c>
      <c r="E2159" s="38">
        <f t="shared" si="1297"/>
        <v>0</v>
      </c>
      <c r="F2159" s="104">
        <f t="shared" si="1283"/>
        <v>0</v>
      </c>
      <c r="G2159" s="104">
        <f t="shared" si="1284"/>
        <v>0</v>
      </c>
      <c r="H2159" s="104">
        <f t="shared" si="1244"/>
        <v>0</v>
      </c>
      <c r="I2159" s="38">
        <f>'F4.2'!Y251</f>
        <v>0</v>
      </c>
      <c r="J2159" s="38">
        <f>'F4.2'!AX251</f>
        <v>0</v>
      </c>
      <c r="K2159" s="104"/>
      <c r="L2159" s="104"/>
      <c r="M2159" s="104">
        <f t="shared" si="1206"/>
        <v>0</v>
      </c>
      <c r="N2159" s="197">
        <f t="shared" si="1245"/>
        <v>0</v>
      </c>
    </row>
    <row r="2160" spans="1:14" ht="31.5" outlineLevel="1" x14ac:dyDescent="0.25">
      <c r="A2160" s="485">
        <f t="shared" ref="A2160:E2160" si="1298">A1683</f>
        <v>16.399999999999999</v>
      </c>
      <c r="B2160" s="417" t="str">
        <f t="shared" si="1298"/>
        <v>Scheme4:Procurement of Coal Pipe Orifice for Unit9 at 3x660 MW, KTPS, Koradi</v>
      </c>
      <c r="C2160" s="188">
        <f t="shared" si="1298"/>
        <v>0</v>
      </c>
      <c r="D2160" s="189" t="str">
        <f t="shared" si="1298"/>
        <v>-</v>
      </c>
      <c r="E2160" s="38">
        <f t="shared" si="1298"/>
        <v>0</v>
      </c>
      <c r="F2160" s="104">
        <f t="shared" si="1283"/>
        <v>0</v>
      </c>
      <c r="G2160" s="104">
        <f t="shared" si="1284"/>
        <v>0</v>
      </c>
      <c r="H2160" s="104">
        <f t="shared" si="1244"/>
        <v>0</v>
      </c>
      <c r="I2160" s="38">
        <f>'F4.2'!Y252</f>
        <v>0</v>
      </c>
      <c r="J2160" s="38">
        <f>'F4.2'!AX252</f>
        <v>0</v>
      </c>
      <c r="K2160" s="104"/>
      <c r="L2160" s="104"/>
      <c r="M2160" s="104">
        <f t="shared" si="1206"/>
        <v>0</v>
      </c>
      <c r="N2160" s="197">
        <f t="shared" si="1245"/>
        <v>0</v>
      </c>
    </row>
    <row r="2161" spans="1:14" ht="31.5" outlineLevel="1" x14ac:dyDescent="0.25">
      <c r="A2161" s="369">
        <f t="shared" ref="A2161:E2161" si="1299">A1684</f>
        <v>17</v>
      </c>
      <c r="B2161" s="369" t="str">
        <f t="shared" si="1299"/>
        <v>Improvement in Boiler performance-IV at  3X660MW,KTPS,Koradi</v>
      </c>
      <c r="C2161" s="188">
        <f t="shared" si="1299"/>
        <v>0</v>
      </c>
      <c r="D2161" s="189" t="str">
        <f t="shared" si="1299"/>
        <v>-</v>
      </c>
      <c r="E2161" s="38">
        <f t="shared" si="1299"/>
        <v>0</v>
      </c>
      <c r="F2161" s="104">
        <f t="shared" si="1283"/>
        <v>0</v>
      </c>
      <c r="G2161" s="104">
        <f t="shared" si="1284"/>
        <v>0</v>
      </c>
      <c r="H2161" s="104">
        <f t="shared" si="1244"/>
        <v>0</v>
      </c>
      <c r="I2161" s="38">
        <f>'F4.2'!Y253</f>
        <v>0</v>
      </c>
      <c r="J2161" s="38">
        <f>'F4.2'!AX253</f>
        <v>0</v>
      </c>
      <c r="K2161" s="104"/>
      <c r="L2161" s="104"/>
      <c r="M2161" s="104">
        <f t="shared" si="1206"/>
        <v>0</v>
      </c>
      <c r="N2161" s="197">
        <f t="shared" si="1245"/>
        <v>0</v>
      </c>
    </row>
    <row r="2162" spans="1:14" ht="31.5" outlineLevel="1" x14ac:dyDescent="0.25">
      <c r="A2162" s="485">
        <f t="shared" ref="A2162:E2162" si="1300">A1685</f>
        <v>17.100000000000001</v>
      </c>
      <c r="B2162" s="421" t="str">
        <f t="shared" si="1300"/>
        <v xml:space="preserve">Scheme1:Procurement of Coal compartment assembly for Unit8 at 3x660MW KTPS, Koradi </v>
      </c>
      <c r="C2162" s="188">
        <f t="shared" si="1300"/>
        <v>0</v>
      </c>
      <c r="D2162" s="189" t="str">
        <f t="shared" si="1300"/>
        <v>-</v>
      </c>
      <c r="E2162" s="38">
        <f t="shared" si="1300"/>
        <v>0</v>
      </c>
      <c r="F2162" s="104">
        <f t="shared" si="1283"/>
        <v>0</v>
      </c>
      <c r="G2162" s="104">
        <f t="shared" si="1284"/>
        <v>0</v>
      </c>
      <c r="H2162" s="104">
        <f t="shared" si="1244"/>
        <v>0</v>
      </c>
      <c r="I2162" s="38">
        <f>'F4.2'!Y254</f>
        <v>0</v>
      </c>
      <c r="J2162" s="38">
        <f>'F4.2'!AX254</f>
        <v>0</v>
      </c>
      <c r="K2162" s="104"/>
      <c r="L2162" s="104"/>
      <c r="M2162" s="104">
        <f t="shared" si="1206"/>
        <v>0</v>
      </c>
      <c r="N2162" s="197">
        <f t="shared" si="1245"/>
        <v>0</v>
      </c>
    </row>
    <row r="2163" spans="1:14" ht="31.5" outlineLevel="1" x14ac:dyDescent="0.25">
      <c r="A2163" s="485">
        <f t="shared" ref="A2163:E2163" si="1301">A1686</f>
        <v>17.2</v>
      </c>
      <c r="B2163" s="417" t="str">
        <f t="shared" si="1301"/>
        <v>Scheme2:Procurement of blade sets for ID, FD &amp; PA Fan at 3x660 MW, Units at KTPS Koradi through OEM.</v>
      </c>
      <c r="C2163" s="188">
        <f t="shared" si="1301"/>
        <v>0</v>
      </c>
      <c r="D2163" s="189" t="str">
        <f t="shared" si="1301"/>
        <v>-</v>
      </c>
      <c r="E2163" s="38">
        <f t="shared" si="1301"/>
        <v>0</v>
      </c>
      <c r="F2163" s="104">
        <f t="shared" si="1283"/>
        <v>0</v>
      </c>
      <c r="G2163" s="104">
        <f t="shared" si="1284"/>
        <v>0</v>
      </c>
      <c r="H2163" s="104">
        <f t="shared" si="1244"/>
        <v>0</v>
      </c>
      <c r="I2163" s="38">
        <f>'F4.2'!Y255</f>
        <v>0</v>
      </c>
      <c r="J2163" s="38">
        <f>'F4.2'!AX255</f>
        <v>0</v>
      </c>
      <c r="K2163" s="104"/>
      <c r="L2163" s="104"/>
      <c r="M2163" s="104">
        <f t="shared" si="1206"/>
        <v>0</v>
      </c>
      <c r="N2163" s="197">
        <f t="shared" si="1245"/>
        <v>0</v>
      </c>
    </row>
    <row r="2164" spans="1:14" ht="47.25" outlineLevel="1" x14ac:dyDescent="0.25">
      <c r="A2164" s="485">
        <f t="shared" ref="A2164:E2164" si="1302">A1687</f>
        <v>17.3</v>
      </c>
      <c r="B2164" s="417" t="str">
        <f t="shared" si="1302"/>
        <v xml:space="preserve">Scheme3:Procurement of RAPH bottom support bearing assembly for 3X660MW units at KTPS Koradi through OEM  (Qty- 2 Sets) </v>
      </c>
      <c r="C2164" s="188">
        <f t="shared" si="1302"/>
        <v>0</v>
      </c>
      <c r="D2164" s="189" t="str">
        <f t="shared" si="1302"/>
        <v>-</v>
      </c>
      <c r="E2164" s="38">
        <f t="shared" si="1302"/>
        <v>0</v>
      </c>
      <c r="F2164" s="104">
        <f t="shared" si="1283"/>
        <v>0</v>
      </c>
      <c r="G2164" s="104">
        <f t="shared" si="1284"/>
        <v>0</v>
      </c>
      <c r="H2164" s="104">
        <f t="shared" si="1244"/>
        <v>0</v>
      </c>
      <c r="I2164" s="38">
        <f>'F4.2'!Y256</f>
        <v>0</v>
      </c>
      <c r="J2164" s="38">
        <f>'F4.2'!AX256</f>
        <v>0</v>
      </c>
      <c r="K2164" s="104"/>
      <c r="L2164" s="104"/>
      <c r="M2164" s="104">
        <f t="shared" si="1206"/>
        <v>0</v>
      </c>
      <c r="N2164" s="197">
        <f t="shared" si="1245"/>
        <v>0</v>
      </c>
    </row>
    <row r="2165" spans="1:14" ht="31.5" outlineLevel="1" x14ac:dyDescent="0.25">
      <c r="A2165" s="485">
        <f t="shared" ref="A2165:E2165" si="1303">A1688</f>
        <v>17.399999999999999</v>
      </c>
      <c r="B2165" s="417" t="str">
        <f t="shared" si="1303"/>
        <v>Scheme4:Procurement of RAPH top guide bearing assembly for 3X660MW units at KTPS Koradi</v>
      </c>
      <c r="C2165" s="188">
        <f t="shared" si="1303"/>
        <v>0</v>
      </c>
      <c r="D2165" s="189" t="str">
        <f t="shared" si="1303"/>
        <v>-</v>
      </c>
      <c r="E2165" s="38">
        <f t="shared" si="1303"/>
        <v>0</v>
      </c>
      <c r="F2165" s="104">
        <f t="shared" si="1283"/>
        <v>0</v>
      </c>
      <c r="G2165" s="104">
        <f t="shared" si="1284"/>
        <v>0</v>
      </c>
      <c r="H2165" s="104">
        <f t="shared" si="1244"/>
        <v>0</v>
      </c>
      <c r="I2165" s="38">
        <f>'F4.2'!Y257</f>
        <v>0</v>
      </c>
      <c r="J2165" s="38">
        <f>'F4.2'!AX257</f>
        <v>0</v>
      </c>
      <c r="K2165" s="104"/>
      <c r="L2165" s="104"/>
      <c r="M2165" s="104">
        <f t="shared" si="1206"/>
        <v>0</v>
      </c>
      <c r="N2165" s="197">
        <f t="shared" si="1245"/>
        <v>0</v>
      </c>
    </row>
    <row r="2166" spans="1:14" ht="31.5" outlineLevel="1" x14ac:dyDescent="0.25">
      <c r="A2166" s="485">
        <f t="shared" ref="A2166:E2166" si="1304">A1689</f>
        <v>17.5</v>
      </c>
      <c r="B2166" s="417" t="str">
        <f t="shared" si="1304"/>
        <v>Scheme5:Procurement of  RAPH Gear Box  for 3X660MW units at KTPS Koradi through OEM (Qty- 1 Sets)</v>
      </c>
      <c r="C2166" s="188">
        <f t="shared" si="1304"/>
        <v>0</v>
      </c>
      <c r="D2166" s="189" t="str">
        <f t="shared" si="1304"/>
        <v>-</v>
      </c>
      <c r="E2166" s="38">
        <f t="shared" si="1304"/>
        <v>0</v>
      </c>
      <c r="F2166" s="104">
        <f t="shared" si="1283"/>
        <v>0</v>
      </c>
      <c r="G2166" s="104">
        <f t="shared" si="1284"/>
        <v>0</v>
      </c>
      <c r="H2166" s="104">
        <f t="shared" si="1244"/>
        <v>0</v>
      </c>
      <c r="I2166" s="38">
        <f>'F4.2'!Y258</f>
        <v>0</v>
      </c>
      <c r="J2166" s="38">
        <f>'F4.2'!AX258</f>
        <v>0</v>
      </c>
      <c r="K2166" s="104"/>
      <c r="L2166" s="104"/>
      <c r="M2166" s="104">
        <f t="shared" si="1206"/>
        <v>0</v>
      </c>
      <c r="N2166" s="197">
        <f t="shared" si="1245"/>
        <v>0</v>
      </c>
    </row>
    <row r="2167" spans="1:14" ht="47.25" outlineLevel="1" x14ac:dyDescent="0.25">
      <c r="A2167" s="485">
        <f t="shared" ref="A2167:E2167" si="1305">A1690</f>
        <v>17.600000000000001</v>
      </c>
      <c r="B2167" s="417" t="str">
        <f t="shared" si="1305"/>
        <v>Scheme6:Procurement of RAPH Sector plate with Actuating mechanism assembly for Unit10 at 3 X 660MW Units at KTPS, Koradi.</v>
      </c>
      <c r="C2167" s="188">
        <f t="shared" si="1305"/>
        <v>0</v>
      </c>
      <c r="D2167" s="189" t="str">
        <f t="shared" si="1305"/>
        <v>-</v>
      </c>
      <c r="E2167" s="38">
        <f t="shared" si="1305"/>
        <v>0</v>
      </c>
      <c r="F2167" s="104">
        <f t="shared" si="1283"/>
        <v>0</v>
      </c>
      <c r="G2167" s="104">
        <f t="shared" si="1284"/>
        <v>0</v>
      </c>
      <c r="H2167" s="104">
        <f t="shared" si="1244"/>
        <v>0</v>
      </c>
      <c r="I2167" s="38">
        <f>'F4.2'!Y259</f>
        <v>0</v>
      </c>
      <c r="J2167" s="38">
        <f>'F4.2'!AX259</f>
        <v>0</v>
      </c>
      <c r="K2167" s="104"/>
      <c r="L2167" s="104"/>
      <c r="M2167" s="104">
        <f t="shared" si="1206"/>
        <v>0</v>
      </c>
      <c r="N2167" s="197">
        <f t="shared" si="1245"/>
        <v>0</v>
      </c>
    </row>
    <row r="2168" spans="1:14" ht="47.25" outlineLevel="1" x14ac:dyDescent="0.25">
      <c r="A2168" s="485">
        <f t="shared" ref="A2168:E2168" si="1306">A1691</f>
        <v>17.7</v>
      </c>
      <c r="B2168" s="417" t="str">
        <f t="shared" si="1306"/>
        <v>Scheme7:Procurement and replacement of heating elements for RAPH installed in Unit 10 (660MW) at KTPS Koradi THROUGH OEM/OES (Qty- 2 Sets)</v>
      </c>
      <c r="C2168" s="188">
        <f t="shared" si="1306"/>
        <v>0</v>
      </c>
      <c r="D2168" s="189" t="str">
        <f t="shared" si="1306"/>
        <v>-</v>
      </c>
      <c r="E2168" s="38">
        <f t="shared" si="1306"/>
        <v>0</v>
      </c>
      <c r="F2168" s="104">
        <f t="shared" si="1283"/>
        <v>0</v>
      </c>
      <c r="G2168" s="104">
        <f t="shared" si="1284"/>
        <v>0</v>
      </c>
      <c r="H2168" s="104">
        <f t="shared" si="1244"/>
        <v>0</v>
      </c>
      <c r="I2168" s="38">
        <f>'F4.2'!Y260</f>
        <v>0</v>
      </c>
      <c r="J2168" s="38">
        <f>'F4.2'!AX260</f>
        <v>0</v>
      </c>
      <c r="K2168" s="104"/>
      <c r="L2168" s="104"/>
      <c r="M2168" s="104">
        <f t="shared" si="1206"/>
        <v>0</v>
      </c>
      <c r="N2168" s="197">
        <f t="shared" si="1245"/>
        <v>0</v>
      </c>
    </row>
    <row r="2169" spans="1:14" ht="15.75" outlineLevel="1" x14ac:dyDescent="0.25">
      <c r="A2169" s="485">
        <f t="shared" ref="A2169:E2169" si="1307">A1692</f>
        <v>17.8</v>
      </c>
      <c r="B2169" s="417" t="str">
        <f t="shared" si="1307"/>
        <v>Scheme8:Procurement of  Boiler Circulating Pump  (1 Nos)</v>
      </c>
      <c r="C2169" s="188">
        <f t="shared" si="1307"/>
        <v>0</v>
      </c>
      <c r="D2169" s="189" t="str">
        <f t="shared" si="1307"/>
        <v>-</v>
      </c>
      <c r="E2169" s="38">
        <f t="shared" si="1307"/>
        <v>0</v>
      </c>
      <c r="F2169" s="104">
        <f t="shared" si="1283"/>
        <v>0</v>
      </c>
      <c r="G2169" s="104">
        <f t="shared" si="1284"/>
        <v>0</v>
      </c>
      <c r="H2169" s="104">
        <f t="shared" si="1244"/>
        <v>0</v>
      </c>
      <c r="I2169" s="38">
        <f>'F4.2'!Y261</f>
        <v>0</v>
      </c>
      <c r="J2169" s="38">
        <f>'F4.2'!AX261</f>
        <v>0</v>
      </c>
      <c r="K2169" s="104"/>
      <c r="L2169" s="104"/>
      <c r="M2169" s="104">
        <f t="shared" si="1206"/>
        <v>0</v>
      </c>
      <c r="N2169" s="197">
        <f t="shared" si="1245"/>
        <v>0</v>
      </c>
    </row>
    <row r="2170" spans="1:14" ht="31.5" outlineLevel="1" x14ac:dyDescent="0.25">
      <c r="A2170" s="369">
        <f t="shared" ref="A2170:E2170" si="1308">A1693</f>
        <v>18</v>
      </c>
      <c r="B2170" s="369" t="str">
        <f t="shared" si="1308"/>
        <v>Improvement in Coal Mill performance-VI at  3X660MW,KTPS,Koradi</v>
      </c>
      <c r="C2170" s="188">
        <f t="shared" si="1308"/>
        <v>0</v>
      </c>
      <c r="D2170" s="189" t="str">
        <f t="shared" si="1308"/>
        <v>-</v>
      </c>
      <c r="E2170" s="38">
        <f t="shared" si="1308"/>
        <v>0</v>
      </c>
      <c r="F2170" s="104">
        <f t="shared" si="1283"/>
        <v>0</v>
      </c>
      <c r="G2170" s="104">
        <f t="shared" si="1284"/>
        <v>0</v>
      </c>
      <c r="H2170" s="104">
        <f t="shared" si="1244"/>
        <v>0</v>
      </c>
      <c r="I2170" s="38">
        <f>'F4.2'!Y262</f>
        <v>0</v>
      </c>
      <c r="J2170" s="38">
        <f>'F4.2'!AX262</f>
        <v>0</v>
      </c>
      <c r="K2170" s="104"/>
      <c r="L2170" s="104"/>
      <c r="M2170" s="104">
        <f t="shared" si="1206"/>
        <v>0</v>
      </c>
      <c r="N2170" s="197">
        <f t="shared" si="1245"/>
        <v>0</v>
      </c>
    </row>
    <row r="2171" spans="1:14" ht="31.5" outlineLevel="1" x14ac:dyDescent="0.25">
      <c r="A2171" s="485">
        <f t="shared" ref="A2171:E2171" si="1309">A1694</f>
        <v>18.100000000000001</v>
      </c>
      <c r="B2171" s="421" t="str">
        <f t="shared" si="1309"/>
        <v>Scheme1:Procurement of Roller journal Assembly set for coal mill MVM 32R at 3x660 MW Units at KTPS, Koradi</v>
      </c>
      <c r="C2171" s="188">
        <f t="shared" si="1309"/>
        <v>0</v>
      </c>
      <c r="D2171" s="189" t="str">
        <f t="shared" si="1309"/>
        <v>-</v>
      </c>
      <c r="E2171" s="38">
        <f t="shared" si="1309"/>
        <v>0</v>
      </c>
      <c r="F2171" s="104">
        <f t="shared" si="1283"/>
        <v>0</v>
      </c>
      <c r="G2171" s="104">
        <f t="shared" si="1284"/>
        <v>0</v>
      </c>
      <c r="H2171" s="104">
        <f t="shared" si="1244"/>
        <v>0</v>
      </c>
      <c r="I2171" s="38">
        <f>'F4.2'!Y263</f>
        <v>0</v>
      </c>
      <c r="J2171" s="38">
        <f>'F4.2'!AX263</f>
        <v>0</v>
      </c>
      <c r="K2171" s="104"/>
      <c r="L2171" s="104"/>
      <c r="M2171" s="104">
        <f t="shared" si="1206"/>
        <v>0</v>
      </c>
      <c r="N2171" s="197">
        <f t="shared" si="1245"/>
        <v>0</v>
      </c>
    </row>
    <row r="2172" spans="1:14" ht="47.25" outlineLevel="1" x14ac:dyDescent="0.25">
      <c r="A2172" s="485">
        <f t="shared" ref="A2172:E2172" si="1310">A1695</f>
        <v>18.2</v>
      </c>
      <c r="B2172" s="417" t="str">
        <f t="shared" si="1310"/>
        <v>Scheme2:Procurement of SINTERCAST TABLE LINERS AND SINTERCAST ROLLER LINERS for coal mill MVM32R at 3x660 MW, KTPS, Koradi</v>
      </c>
      <c r="C2172" s="188">
        <f t="shared" si="1310"/>
        <v>0</v>
      </c>
      <c r="D2172" s="189" t="str">
        <f t="shared" si="1310"/>
        <v>-</v>
      </c>
      <c r="E2172" s="38">
        <f t="shared" si="1310"/>
        <v>0</v>
      </c>
      <c r="F2172" s="104">
        <f t="shared" si="1283"/>
        <v>0</v>
      </c>
      <c r="G2172" s="104">
        <f t="shared" si="1284"/>
        <v>0</v>
      </c>
      <c r="H2172" s="104">
        <f t="shared" si="1244"/>
        <v>0</v>
      </c>
      <c r="I2172" s="38">
        <f>'F4.2'!Y264</f>
        <v>0</v>
      </c>
      <c r="J2172" s="38">
        <f>'F4.2'!AX264</f>
        <v>0</v>
      </c>
      <c r="K2172" s="104"/>
      <c r="L2172" s="104"/>
      <c r="M2172" s="104">
        <f t="shared" si="1206"/>
        <v>0</v>
      </c>
      <c r="N2172" s="197">
        <f t="shared" si="1245"/>
        <v>0</v>
      </c>
    </row>
    <row r="2173" spans="1:14" ht="47.25" outlineLevel="1" x14ac:dyDescent="0.25">
      <c r="A2173" s="485">
        <f t="shared" ref="A2173:E2173" si="1311">A1696</f>
        <v>18.3</v>
      </c>
      <c r="B2173" s="417" t="str">
        <f t="shared" si="1311"/>
        <v>Scheme3:Procurement of Bearings for roller Journal Assembly &amp; Rotary Separator for coal mill MVM 32R at 3x660 MW, KTPS, Koradi</v>
      </c>
      <c r="C2173" s="188">
        <f t="shared" si="1311"/>
        <v>0</v>
      </c>
      <c r="D2173" s="189" t="str">
        <f t="shared" si="1311"/>
        <v>-</v>
      </c>
      <c r="E2173" s="38">
        <f t="shared" si="1311"/>
        <v>0</v>
      </c>
      <c r="F2173" s="104">
        <f t="shared" si="1283"/>
        <v>0</v>
      </c>
      <c r="G2173" s="104">
        <f t="shared" si="1284"/>
        <v>0</v>
      </c>
      <c r="H2173" s="104">
        <f t="shared" ref="H2173:H2236" si="1312">F2173-G2173</f>
        <v>0</v>
      </c>
      <c r="I2173" s="38">
        <f>'F4.2'!Y265</f>
        <v>0</v>
      </c>
      <c r="J2173" s="38">
        <f>'F4.2'!AX265</f>
        <v>0</v>
      </c>
      <c r="K2173" s="104"/>
      <c r="L2173" s="104"/>
      <c r="M2173" s="104">
        <f t="shared" si="1206"/>
        <v>0</v>
      </c>
      <c r="N2173" s="197">
        <f t="shared" ref="N2173:N2236" si="1313">H2173+I2173-M2173</f>
        <v>0</v>
      </c>
    </row>
    <row r="2174" spans="1:14" ht="31.5" outlineLevel="1" x14ac:dyDescent="0.25">
      <c r="A2174" s="485">
        <f t="shared" ref="A2174:E2174" si="1314">A1697</f>
        <v>18.399999999999999</v>
      </c>
      <c r="B2174" s="417" t="str">
        <f t="shared" si="1314"/>
        <v>Scheme4:Procurement of Coal Pipe Orifice for Unit9 at 3x660 MW, KTPS, Koradi</v>
      </c>
      <c r="C2174" s="188">
        <f t="shared" si="1314"/>
        <v>0</v>
      </c>
      <c r="D2174" s="189" t="str">
        <f t="shared" si="1314"/>
        <v>-</v>
      </c>
      <c r="E2174" s="38">
        <f t="shared" si="1314"/>
        <v>0</v>
      </c>
      <c r="F2174" s="104">
        <f t="shared" si="1283"/>
        <v>0</v>
      </c>
      <c r="G2174" s="104">
        <f t="shared" si="1284"/>
        <v>0</v>
      </c>
      <c r="H2174" s="104">
        <f t="shared" si="1312"/>
        <v>0</v>
      </c>
      <c r="I2174" s="38">
        <f>'F4.2'!Y266</f>
        <v>0</v>
      </c>
      <c r="J2174" s="38">
        <f>'F4.2'!AX266</f>
        <v>0</v>
      </c>
      <c r="K2174" s="104"/>
      <c r="L2174" s="104"/>
      <c r="M2174" s="104">
        <f t="shared" si="1206"/>
        <v>0</v>
      </c>
      <c r="N2174" s="197">
        <f t="shared" si="1313"/>
        <v>0</v>
      </c>
    </row>
    <row r="2175" spans="1:14" ht="31.5" outlineLevel="1" x14ac:dyDescent="0.25">
      <c r="A2175" s="369">
        <f t="shared" ref="A2175:E2175" si="1315">A1698</f>
        <v>19.3</v>
      </c>
      <c r="B2175" s="369" t="str">
        <f t="shared" si="1315"/>
        <v>Reliability Improvement schemes of generators at 3X660MW, KTPS, Koradi</v>
      </c>
      <c r="C2175" s="188">
        <f t="shared" si="1315"/>
        <v>0</v>
      </c>
      <c r="D2175" s="189" t="str">
        <f t="shared" si="1315"/>
        <v>-</v>
      </c>
      <c r="E2175" s="38">
        <f t="shared" si="1315"/>
        <v>0</v>
      </c>
      <c r="F2175" s="104">
        <f t="shared" si="1283"/>
        <v>0</v>
      </c>
      <c r="G2175" s="104">
        <f t="shared" si="1284"/>
        <v>0</v>
      </c>
      <c r="H2175" s="104">
        <f t="shared" si="1312"/>
        <v>0</v>
      </c>
      <c r="I2175" s="38">
        <f>'F4.2'!Y267</f>
        <v>0</v>
      </c>
      <c r="J2175" s="38">
        <f>'F4.2'!AX267</f>
        <v>0</v>
      </c>
      <c r="K2175" s="104"/>
      <c r="L2175" s="104"/>
      <c r="M2175" s="104">
        <f t="shared" si="1206"/>
        <v>0</v>
      </c>
      <c r="N2175" s="197">
        <f t="shared" si="1313"/>
        <v>0</v>
      </c>
    </row>
    <row r="2176" spans="1:14" ht="47.25" outlineLevel="1" x14ac:dyDescent="0.25">
      <c r="A2176" s="485">
        <f t="shared" ref="A2176:E2176" si="1316">A1699</f>
        <v>19.100000000000001</v>
      </c>
      <c r="B2176" s="421" t="str">
        <f t="shared" si="1316"/>
        <v>Scheme No. 1 :PROCUREMENT OF MELCO/LMTG MAKE GENERATOR ROTOR ASSEMBLY with excitation transformer AT 3X660MW KTPS, KORADI THROUGH OEM</v>
      </c>
      <c r="C2176" s="188">
        <f t="shared" si="1316"/>
        <v>0</v>
      </c>
      <c r="D2176" s="189" t="str">
        <f t="shared" si="1316"/>
        <v>-</v>
      </c>
      <c r="E2176" s="38">
        <f t="shared" si="1316"/>
        <v>0</v>
      </c>
      <c r="F2176" s="104">
        <f t="shared" si="1283"/>
        <v>45.39</v>
      </c>
      <c r="G2176" s="104">
        <f t="shared" si="1284"/>
        <v>45.39</v>
      </c>
      <c r="H2176" s="104">
        <f t="shared" si="1312"/>
        <v>0</v>
      </c>
      <c r="I2176" s="38">
        <f>'F4.2'!Y268</f>
        <v>0</v>
      </c>
      <c r="J2176" s="38">
        <f>'F4.2'!AX268</f>
        <v>0</v>
      </c>
      <c r="K2176" s="104"/>
      <c r="L2176" s="104"/>
      <c r="M2176" s="104">
        <f t="shared" si="1206"/>
        <v>0</v>
      </c>
      <c r="N2176" s="197">
        <f t="shared" si="1313"/>
        <v>0</v>
      </c>
    </row>
    <row r="2177" spans="1:14" ht="47.25" outlineLevel="1" x14ac:dyDescent="0.25">
      <c r="A2177" s="501">
        <f t="shared" ref="A2177:E2177" si="1317">A1700</f>
        <v>19.2</v>
      </c>
      <c r="B2177" s="502" t="str">
        <f t="shared" si="1317"/>
        <v>Scheme No. 2:PROCUREMENT OF ONE COMPLETE SET OF GENERATOR STATOR COILS FOR GENERATOR AT 3X660MW UNITS AT KTPS KORADI THROUGH OEM</v>
      </c>
      <c r="C2177" s="188">
        <f t="shared" si="1317"/>
        <v>0</v>
      </c>
      <c r="D2177" s="189" t="str">
        <f t="shared" si="1317"/>
        <v>-</v>
      </c>
      <c r="E2177" s="38">
        <f t="shared" si="1317"/>
        <v>0</v>
      </c>
      <c r="F2177" s="104">
        <f t="shared" si="1283"/>
        <v>35.4</v>
      </c>
      <c r="G2177" s="104">
        <f t="shared" si="1284"/>
        <v>35.4</v>
      </c>
      <c r="H2177" s="104">
        <f t="shared" si="1312"/>
        <v>0</v>
      </c>
      <c r="I2177" s="38">
        <f>'F4.2'!Y269</f>
        <v>0</v>
      </c>
      <c r="J2177" s="38">
        <f>'F4.2'!AX269</f>
        <v>0</v>
      </c>
      <c r="K2177" s="104"/>
      <c r="L2177" s="104"/>
      <c r="M2177" s="104">
        <f t="shared" si="1206"/>
        <v>0</v>
      </c>
      <c r="N2177" s="197">
        <f t="shared" si="1313"/>
        <v>0</v>
      </c>
    </row>
    <row r="2178" spans="1:14" ht="31.5" outlineLevel="1" x14ac:dyDescent="0.25">
      <c r="A2178" s="369">
        <f t="shared" ref="A2178:E2178" si="1318">A1701</f>
        <v>25</v>
      </c>
      <c r="B2178" s="369" t="str">
        <f t="shared" si="1318"/>
        <v>DPR on Procurement of Critical Speares for L&amp;T make Main Turbine(typeTC4F-30) installed at 3x660MW KTPS Koradi.</v>
      </c>
      <c r="C2178" s="188">
        <f t="shared" si="1318"/>
        <v>0</v>
      </c>
      <c r="D2178" s="189" t="str">
        <f t="shared" si="1318"/>
        <v>-</v>
      </c>
      <c r="E2178" s="38">
        <f t="shared" si="1318"/>
        <v>0</v>
      </c>
      <c r="F2178" s="104">
        <f t="shared" si="1283"/>
        <v>0</v>
      </c>
      <c r="G2178" s="104">
        <f t="shared" si="1284"/>
        <v>0</v>
      </c>
      <c r="H2178" s="104">
        <f t="shared" si="1312"/>
        <v>0</v>
      </c>
      <c r="I2178" s="38">
        <f>'F4.2'!Y270</f>
        <v>0</v>
      </c>
      <c r="J2178" s="38">
        <f>'F4.2'!AX270</f>
        <v>0</v>
      </c>
      <c r="K2178" s="104"/>
      <c r="L2178" s="104"/>
      <c r="M2178" s="104">
        <f t="shared" si="1206"/>
        <v>0</v>
      </c>
      <c r="N2178" s="197">
        <f t="shared" si="1313"/>
        <v>0</v>
      </c>
    </row>
    <row r="2179" spans="1:14" ht="31.5" outlineLevel="1" x14ac:dyDescent="0.25">
      <c r="A2179" s="515">
        <f t="shared" ref="A2179:E2179" si="1319">A1702</f>
        <v>25.1</v>
      </c>
      <c r="B2179" s="516" t="str">
        <f t="shared" si="1319"/>
        <v xml:space="preserve">Scheme No. 1 :Procurement of Critical Speares for L&amp;T make Main Turbine(typeTC4F-30) installed at 3x660MW KTPS Koradi.                                                                                                                                                                                                                                                                                                                                </v>
      </c>
      <c r="C2179" s="188">
        <f t="shared" si="1319"/>
        <v>0</v>
      </c>
      <c r="D2179" s="189" t="str">
        <f t="shared" si="1319"/>
        <v>-</v>
      </c>
      <c r="E2179" s="38">
        <f t="shared" si="1319"/>
        <v>0</v>
      </c>
      <c r="F2179" s="104">
        <f t="shared" si="1283"/>
        <v>126.41</v>
      </c>
      <c r="G2179" s="104">
        <f t="shared" si="1284"/>
        <v>126.41</v>
      </c>
      <c r="H2179" s="104">
        <f t="shared" si="1312"/>
        <v>0</v>
      </c>
      <c r="I2179" s="38">
        <f>'F4.2'!Y271</f>
        <v>0</v>
      </c>
      <c r="J2179" s="38">
        <f>'F4.2'!AX271</f>
        <v>0</v>
      </c>
      <c r="K2179" s="104"/>
      <c r="L2179" s="104"/>
      <c r="M2179" s="104">
        <f t="shared" si="1206"/>
        <v>0</v>
      </c>
      <c r="N2179" s="197">
        <f t="shared" si="1313"/>
        <v>0</v>
      </c>
    </row>
    <row r="2180" spans="1:14" ht="47.25" outlineLevel="1" x14ac:dyDescent="0.25">
      <c r="A2180" s="369">
        <f t="shared" ref="A2180:E2180" si="1320">A1703</f>
        <v>26</v>
      </c>
      <c r="B2180" s="369" t="str">
        <f t="shared" si="1320"/>
        <v xml:space="preserve">DPR for Coal Handling Plant Performance Improvement Schemes -II  at 3x660MW KTPS ,Koradi.
</v>
      </c>
      <c r="C2180" s="188">
        <f t="shared" si="1320"/>
        <v>0</v>
      </c>
      <c r="D2180" s="189" t="str">
        <f t="shared" si="1320"/>
        <v>-</v>
      </c>
      <c r="E2180" s="38">
        <f t="shared" si="1320"/>
        <v>0</v>
      </c>
      <c r="F2180" s="104">
        <f t="shared" si="1283"/>
        <v>0</v>
      </c>
      <c r="G2180" s="104">
        <f t="shared" si="1284"/>
        <v>0</v>
      </c>
      <c r="H2180" s="104">
        <f t="shared" si="1312"/>
        <v>0</v>
      </c>
      <c r="I2180" s="38">
        <f>'F4.2'!Y272</f>
        <v>0</v>
      </c>
      <c r="J2180" s="38">
        <f>'F4.2'!AX272</f>
        <v>0</v>
      </c>
      <c r="K2180" s="104"/>
      <c r="L2180" s="104"/>
      <c r="M2180" s="104">
        <f t="shared" si="1206"/>
        <v>0</v>
      </c>
      <c r="N2180" s="197">
        <f t="shared" si="1313"/>
        <v>0</v>
      </c>
    </row>
    <row r="2181" spans="1:14" ht="47.25" outlineLevel="1" x14ac:dyDescent="0.25">
      <c r="A2181" s="529">
        <f t="shared" ref="A2181:E2181" si="1321">A1704</f>
        <v>26.1</v>
      </c>
      <c r="B2181" s="530" t="str">
        <f t="shared" si="1321"/>
        <v xml:space="preserve">Scheme No. 1 : Performance Improvement of Unloading System Wagon Tipplers at CHP 3x660MW KTPS Koradi                                                                
 </v>
      </c>
      <c r="C2181" s="188">
        <f t="shared" si="1321"/>
        <v>0</v>
      </c>
      <c r="D2181" s="189" t="str">
        <f t="shared" si="1321"/>
        <v>-</v>
      </c>
      <c r="E2181" s="38">
        <f t="shared" si="1321"/>
        <v>0</v>
      </c>
      <c r="F2181" s="104">
        <f t="shared" si="1283"/>
        <v>5.8</v>
      </c>
      <c r="G2181" s="104">
        <f t="shared" si="1284"/>
        <v>5.8</v>
      </c>
      <c r="H2181" s="104">
        <f t="shared" si="1312"/>
        <v>0</v>
      </c>
      <c r="I2181" s="38">
        <f>'F4.2'!Y273</f>
        <v>0</v>
      </c>
      <c r="J2181" s="38">
        <f>'F4.2'!AX273</f>
        <v>0</v>
      </c>
      <c r="K2181" s="104"/>
      <c r="L2181" s="104"/>
      <c r="M2181" s="104">
        <f t="shared" si="1206"/>
        <v>0</v>
      </c>
      <c r="N2181" s="197">
        <f t="shared" si="1313"/>
        <v>0</v>
      </c>
    </row>
    <row r="2182" spans="1:14" ht="157.5" outlineLevel="1" x14ac:dyDescent="0.25">
      <c r="A2182" s="485">
        <f t="shared" ref="A2182:E2182" si="1322">A1705</f>
        <v>26.2</v>
      </c>
      <c r="B2182" s="421" t="str">
        <f t="shared" si="1322"/>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2182" s="188">
        <f t="shared" si="1322"/>
        <v>0</v>
      </c>
      <c r="D2182" s="189" t="str">
        <f t="shared" si="1322"/>
        <v>-</v>
      </c>
      <c r="E2182" s="38">
        <f t="shared" si="1322"/>
        <v>0</v>
      </c>
      <c r="F2182" s="104">
        <f t="shared" si="1283"/>
        <v>2.8</v>
      </c>
      <c r="G2182" s="104">
        <f t="shared" si="1284"/>
        <v>2.8</v>
      </c>
      <c r="H2182" s="104">
        <f t="shared" si="1312"/>
        <v>0</v>
      </c>
      <c r="I2182" s="38">
        <f>'F4.2'!Y274</f>
        <v>0</v>
      </c>
      <c r="J2182" s="38">
        <f>'F4.2'!AX274</f>
        <v>0</v>
      </c>
      <c r="K2182" s="104"/>
      <c r="L2182" s="104"/>
      <c r="M2182" s="104">
        <f t="shared" si="1206"/>
        <v>0</v>
      </c>
      <c r="N2182" s="197">
        <f t="shared" si="1313"/>
        <v>0</v>
      </c>
    </row>
    <row r="2183" spans="1:14" ht="157.5" outlineLevel="1" x14ac:dyDescent="0.25">
      <c r="A2183" s="485">
        <f t="shared" ref="A2183:E2183" si="1323">A1706</f>
        <v>26.3</v>
      </c>
      <c r="B2183" s="421" t="str">
        <f t="shared" si="1323"/>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183" s="188">
        <f t="shared" si="1323"/>
        <v>0</v>
      </c>
      <c r="D2183" s="189" t="str">
        <f t="shared" si="1323"/>
        <v>-</v>
      </c>
      <c r="E2183" s="38">
        <f t="shared" si="1323"/>
        <v>0</v>
      </c>
      <c r="F2183" s="104">
        <f t="shared" si="1283"/>
        <v>3.2</v>
      </c>
      <c r="G2183" s="104">
        <f t="shared" si="1284"/>
        <v>3.2</v>
      </c>
      <c r="H2183" s="104">
        <f t="shared" si="1312"/>
        <v>0</v>
      </c>
      <c r="I2183" s="38">
        <f>'F4.2'!Y275</f>
        <v>0</v>
      </c>
      <c r="J2183" s="38">
        <f>'F4.2'!AX275</f>
        <v>0</v>
      </c>
      <c r="K2183" s="104"/>
      <c r="L2183" s="104"/>
      <c r="M2183" s="104">
        <f t="shared" si="1206"/>
        <v>0</v>
      </c>
      <c r="N2183" s="197">
        <f t="shared" si="1313"/>
        <v>0</v>
      </c>
    </row>
    <row r="2184" spans="1:14" ht="157.5" outlineLevel="1" x14ac:dyDescent="0.25">
      <c r="A2184" s="485">
        <f t="shared" ref="A2184:E2184" si="1324">A1707</f>
        <v>26.4</v>
      </c>
      <c r="B2184" s="426" t="str">
        <f t="shared" si="1324"/>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2184" s="188">
        <f t="shared" si="1324"/>
        <v>0</v>
      </c>
      <c r="D2184" s="189" t="str">
        <f t="shared" si="1324"/>
        <v>-</v>
      </c>
      <c r="E2184" s="38">
        <f t="shared" si="1324"/>
        <v>0</v>
      </c>
      <c r="F2184" s="104">
        <f t="shared" si="1283"/>
        <v>6.5</v>
      </c>
      <c r="G2184" s="104">
        <f t="shared" si="1284"/>
        <v>6.5</v>
      </c>
      <c r="H2184" s="104">
        <f t="shared" si="1312"/>
        <v>0</v>
      </c>
      <c r="I2184" s="38">
        <f>'F4.2'!Y276</f>
        <v>0</v>
      </c>
      <c r="J2184" s="38">
        <f>'F4.2'!AX276</f>
        <v>0</v>
      </c>
      <c r="K2184" s="104"/>
      <c r="L2184" s="104"/>
      <c r="M2184" s="104">
        <f t="shared" si="1206"/>
        <v>0</v>
      </c>
      <c r="N2184" s="197">
        <f t="shared" si="1313"/>
        <v>0</v>
      </c>
    </row>
    <row r="2185" spans="1:14" ht="157.5" outlineLevel="1" x14ac:dyDescent="0.25">
      <c r="A2185" s="485">
        <f t="shared" ref="A2185:E2185" si="1325">A1708</f>
        <v>26.5</v>
      </c>
      <c r="B2185" s="421" t="str">
        <f t="shared" si="1325"/>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2185" s="188">
        <f t="shared" si="1325"/>
        <v>0</v>
      </c>
      <c r="D2185" s="189" t="str">
        <f t="shared" si="1325"/>
        <v>-</v>
      </c>
      <c r="E2185" s="38">
        <f t="shared" si="1325"/>
        <v>0</v>
      </c>
      <c r="F2185" s="104">
        <f t="shared" si="1283"/>
        <v>8.5</v>
      </c>
      <c r="G2185" s="104">
        <f t="shared" si="1284"/>
        <v>8.5</v>
      </c>
      <c r="H2185" s="104">
        <f t="shared" si="1312"/>
        <v>0</v>
      </c>
      <c r="I2185" s="38">
        <f>'F4.2'!Y277</f>
        <v>0</v>
      </c>
      <c r="J2185" s="38">
        <f>'F4.2'!AX277</f>
        <v>0</v>
      </c>
      <c r="K2185" s="104"/>
      <c r="L2185" s="104"/>
      <c r="M2185" s="104">
        <f t="shared" si="1206"/>
        <v>0</v>
      </c>
      <c r="N2185" s="197">
        <f t="shared" si="1313"/>
        <v>0</v>
      </c>
    </row>
    <row r="2186" spans="1:14" ht="189" outlineLevel="1" x14ac:dyDescent="0.25">
      <c r="A2186" s="501">
        <f t="shared" ref="A2186:E2186" si="1326">A1709</f>
        <v>26.6</v>
      </c>
      <c r="B2186" s="502" t="str">
        <f t="shared" si="1326"/>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2186" s="188">
        <f t="shared" si="1326"/>
        <v>0</v>
      </c>
      <c r="D2186" s="189" t="str">
        <f t="shared" si="1326"/>
        <v>-</v>
      </c>
      <c r="E2186" s="38">
        <f t="shared" si="1326"/>
        <v>0</v>
      </c>
      <c r="F2186" s="104">
        <f t="shared" si="1283"/>
        <v>1</v>
      </c>
      <c r="G2186" s="104">
        <f t="shared" si="1284"/>
        <v>1</v>
      </c>
      <c r="H2186" s="104">
        <f t="shared" si="1312"/>
        <v>0</v>
      </c>
      <c r="I2186" s="38">
        <f>'F4.2'!Y278</f>
        <v>0</v>
      </c>
      <c r="J2186" s="38">
        <f>'F4.2'!AX278</f>
        <v>0</v>
      </c>
      <c r="K2186" s="104"/>
      <c r="L2186" s="104"/>
      <c r="M2186" s="104">
        <f t="shared" si="1206"/>
        <v>0</v>
      </c>
      <c r="N2186" s="197">
        <f t="shared" si="1313"/>
        <v>0</v>
      </c>
    </row>
    <row r="2187" spans="1:14" ht="31.5" outlineLevel="1" x14ac:dyDescent="0.25">
      <c r="A2187" s="369">
        <f t="shared" ref="A2187:E2187" si="1327">A1710</f>
        <v>27</v>
      </c>
      <c r="B2187" s="369" t="str">
        <f t="shared" si="1327"/>
        <v>DPR for Coal Handling Plant Performance Improvement Schemes -III  at 3x660MW KTPS ,Koradi.</v>
      </c>
      <c r="C2187" s="188">
        <f t="shared" si="1327"/>
        <v>0</v>
      </c>
      <c r="D2187" s="189" t="str">
        <f t="shared" si="1327"/>
        <v>-</v>
      </c>
      <c r="E2187" s="38">
        <f t="shared" si="1327"/>
        <v>0</v>
      </c>
      <c r="F2187" s="104">
        <f t="shared" si="1283"/>
        <v>0</v>
      </c>
      <c r="G2187" s="104">
        <f t="shared" si="1284"/>
        <v>0</v>
      </c>
      <c r="H2187" s="104">
        <f t="shared" si="1312"/>
        <v>0</v>
      </c>
      <c r="I2187" s="38">
        <f>'F4.2'!Y279</f>
        <v>0</v>
      </c>
      <c r="J2187" s="38">
        <f>'F4.2'!AX279</f>
        <v>0</v>
      </c>
      <c r="K2187" s="104"/>
      <c r="L2187" s="104"/>
      <c r="M2187" s="104">
        <f t="shared" si="1206"/>
        <v>0</v>
      </c>
      <c r="N2187" s="197">
        <f t="shared" si="1313"/>
        <v>0</v>
      </c>
    </row>
    <row r="2188" spans="1:14" ht="173.25" outlineLevel="1" x14ac:dyDescent="0.25">
      <c r="A2188" s="529">
        <f t="shared" ref="A2188:E2188" si="1328">A1711</f>
        <v>27.1</v>
      </c>
      <c r="B2188" s="530" t="str">
        <f t="shared" si="1328"/>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2188" s="188">
        <f t="shared" si="1328"/>
        <v>0</v>
      </c>
      <c r="D2188" s="189" t="str">
        <f t="shared" si="1328"/>
        <v>-</v>
      </c>
      <c r="E2188" s="38">
        <f t="shared" si="1328"/>
        <v>0</v>
      </c>
      <c r="F2188" s="104">
        <f t="shared" si="1283"/>
        <v>10.5</v>
      </c>
      <c r="G2188" s="104">
        <f t="shared" si="1284"/>
        <v>10.5</v>
      </c>
      <c r="H2188" s="104">
        <f t="shared" si="1312"/>
        <v>0</v>
      </c>
      <c r="I2188" s="38">
        <f>'F4.2'!Y280</f>
        <v>0</v>
      </c>
      <c r="J2188" s="38">
        <f>'F4.2'!AX280</f>
        <v>0</v>
      </c>
      <c r="K2188" s="104"/>
      <c r="L2188" s="104"/>
      <c r="M2188" s="104">
        <f t="shared" si="1206"/>
        <v>0</v>
      </c>
      <c r="N2188" s="197">
        <f t="shared" si="1313"/>
        <v>0</v>
      </c>
    </row>
    <row r="2189" spans="1:14" ht="189" outlineLevel="1" x14ac:dyDescent="0.25">
      <c r="A2189" s="485">
        <f t="shared" ref="A2189:E2189" si="1329">A1712</f>
        <v>27.2</v>
      </c>
      <c r="B2189" s="421" t="str">
        <f t="shared" si="1329"/>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2189" s="188">
        <f t="shared" si="1329"/>
        <v>0</v>
      </c>
      <c r="D2189" s="189" t="str">
        <f t="shared" si="1329"/>
        <v>-</v>
      </c>
      <c r="E2189" s="38">
        <f t="shared" si="1329"/>
        <v>0</v>
      </c>
      <c r="F2189" s="104">
        <f t="shared" si="1283"/>
        <v>3.2</v>
      </c>
      <c r="G2189" s="104">
        <f t="shared" si="1284"/>
        <v>3.2</v>
      </c>
      <c r="H2189" s="104">
        <f t="shared" si="1312"/>
        <v>0</v>
      </c>
      <c r="I2189" s="38">
        <f>'F4.2'!Y281</f>
        <v>0</v>
      </c>
      <c r="J2189" s="38">
        <f>'F4.2'!AX281</f>
        <v>0</v>
      </c>
      <c r="K2189" s="104"/>
      <c r="L2189" s="104"/>
      <c r="M2189" s="104">
        <f t="shared" si="1206"/>
        <v>0</v>
      </c>
      <c r="N2189" s="197">
        <f t="shared" si="1313"/>
        <v>0</v>
      </c>
    </row>
    <row r="2190" spans="1:14" ht="173.25" outlineLevel="1" x14ac:dyDescent="0.25">
      <c r="A2190" s="485">
        <f t="shared" ref="A2190:E2190" si="1330">A1713</f>
        <v>27.3</v>
      </c>
      <c r="B2190" s="426" t="str">
        <f t="shared" si="1330"/>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2190" s="188">
        <f t="shared" si="1330"/>
        <v>0</v>
      </c>
      <c r="D2190" s="189" t="str">
        <f t="shared" si="1330"/>
        <v>-</v>
      </c>
      <c r="E2190" s="38">
        <f t="shared" si="1330"/>
        <v>0</v>
      </c>
      <c r="F2190" s="104">
        <f t="shared" si="1283"/>
        <v>1</v>
      </c>
      <c r="G2190" s="104">
        <f t="shared" si="1284"/>
        <v>1</v>
      </c>
      <c r="H2190" s="104">
        <f t="shared" si="1312"/>
        <v>0</v>
      </c>
      <c r="I2190" s="38">
        <f>'F4.2'!Y282</f>
        <v>0</v>
      </c>
      <c r="J2190" s="38">
        <f>'F4.2'!AX282</f>
        <v>0</v>
      </c>
      <c r="K2190" s="104"/>
      <c r="L2190" s="104"/>
      <c r="M2190" s="104">
        <f t="shared" si="1206"/>
        <v>0</v>
      </c>
      <c r="N2190" s="197">
        <f t="shared" si="1313"/>
        <v>0</v>
      </c>
    </row>
    <row r="2191" spans="1:14" ht="157.5" outlineLevel="1" x14ac:dyDescent="0.25">
      <c r="A2191" s="485">
        <f t="shared" ref="A2191:E2191" si="1331">A1714</f>
        <v>27.4</v>
      </c>
      <c r="B2191" s="421" t="str">
        <f t="shared" si="1331"/>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2191" s="188">
        <f t="shared" si="1331"/>
        <v>0</v>
      </c>
      <c r="D2191" s="189" t="str">
        <f t="shared" si="1331"/>
        <v>-</v>
      </c>
      <c r="E2191" s="38">
        <f t="shared" si="1331"/>
        <v>0</v>
      </c>
      <c r="F2191" s="104">
        <f t="shared" si="1283"/>
        <v>0.9</v>
      </c>
      <c r="G2191" s="104">
        <f t="shared" si="1284"/>
        <v>0.9</v>
      </c>
      <c r="H2191" s="104">
        <f t="shared" si="1312"/>
        <v>0</v>
      </c>
      <c r="I2191" s="38">
        <f>'F4.2'!Y283</f>
        <v>0</v>
      </c>
      <c r="J2191" s="38">
        <f>'F4.2'!AX283</f>
        <v>0</v>
      </c>
      <c r="K2191" s="104"/>
      <c r="L2191" s="104"/>
      <c r="M2191" s="104">
        <f t="shared" si="1206"/>
        <v>0</v>
      </c>
      <c r="N2191" s="197">
        <f t="shared" si="1313"/>
        <v>0</v>
      </c>
    </row>
    <row r="2192" spans="1:14" ht="157.5" outlineLevel="1" x14ac:dyDescent="0.25">
      <c r="A2192" s="485">
        <f t="shared" ref="A2192:E2192" si="1332">A1715</f>
        <v>27.5</v>
      </c>
      <c r="B2192" s="421" t="str">
        <f t="shared" si="1332"/>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2192" s="188">
        <f t="shared" si="1332"/>
        <v>0</v>
      </c>
      <c r="D2192" s="189" t="str">
        <f t="shared" si="1332"/>
        <v>-</v>
      </c>
      <c r="E2192" s="38">
        <f t="shared" si="1332"/>
        <v>0</v>
      </c>
      <c r="F2192" s="104">
        <f t="shared" si="1283"/>
        <v>3.75</v>
      </c>
      <c r="G2192" s="104">
        <f t="shared" si="1284"/>
        <v>3.75</v>
      </c>
      <c r="H2192" s="104">
        <f t="shared" si="1312"/>
        <v>0</v>
      </c>
      <c r="I2192" s="38">
        <f>'F4.2'!Y284</f>
        <v>0</v>
      </c>
      <c r="J2192" s="38">
        <f>'F4.2'!AX284</f>
        <v>0</v>
      </c>
      <c r="K2192" s="104"/>
      <c r="L2192" s="104"/>
      <c r="M2192" s="104">
        <f t="shared" si="1206"/>
        <v>0</v>
      </c>
      <c r="N2192" s="197">
        <f t="shared" si="1313"/>
        <v>0</v>
      </c>
    </row>
    <row r="2193" spans="1:14" ht="141.75" outlineLevel="1" x14ac:dyDescent="0.25">
      <c r="A2193" s="485">
        <f t="shared" ref="A2193:E2193" si="1333">A1716</f>
        <v>27.6</v>
      </c>
      <c r="B2193" s="426" t="str">
        <f t="shared" si="1333"/>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2193" s="188">
        <f t="shared" si="1333"/>
        <v>0</v>
      </c>
      <c r="D2193" s="189" t="str">
        <f t="shared" si="1333"/>
        <v>-</v>
      </c>
      <c r="E2193" s="38">
        <f t="shared" si="1333"/>
        <v>0</v>
      </c>
      <c r="F2193" s="104">
        <f t="shared" si="1283"/>
        <v>1.2</v>
      </c>
      <c r="G2193" s="104">
        <f t="shared" si="1284"/>
        <v>1.2</v>
      </c>
      <c r="H2193" s="104">
        <f t="shared" si="1312"/>
        <v>0</v>
      </c>
      <c r="I2193" s="38">
        <f>'F4.2'!Y285</f>
        <v>0</v>
      </c>
      <c r="J2193" s="38">
        <f>'F4.2'!AX285</f>
        <v>0</v>
      </c>
      <c r="K2193" s="104"/>
      <c r="L2193" s="104"/>
      <c r="M2193" s="104">
        <f t="shared" si="1206"/>
        <v>0</v>
      </c>
      <c r="N2193" s="197">
        <f t="shared" si="1313"/>
        <v>0</v>
      </c>
    </row>
    <row r="2194" spans="1:14" ht="173.25" outlineLevel="1" x14ac:dyDescent="0.25">
      <c r="A2194" s="485">
        <f t="shared" ref="A2194:E2194" si="1334">A1717</f>
        <v>27.7</v>
      </c>
      <c r="B2194" s="421" t="str">
        <f t="shared" si="1334"/>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2194" s="188">
        <f t="shared" si="1334"/>
        <v>0</v>
      </c>
      <c r="D2194" s="189" t="str">
        <f t="shared" si="1334"/>
        <v>-</v>
      </c>
      <c r="E2194" s="38">
        <f t="shared" si="1334"/>
        <v>0</v>
      </c>
      <c r="F2194" s="104">
        <f t="shared" si="1283"/>
        <v>9.6</v>
      </c>
      <c r="G2194" s="104">
        <f t="shared" si="1284"/>
        <v>9.6</v>
      </c>
      <c r="H2194" s="104">
        <f t="shared" si="1312"/>
        <v>0</v>
      </c>
      <c r="I2194" s="38">
        <f>'F4.2'!Y286</f>
        <v>0</v>
      </c>
      <c r="J2194" s="38">
        <f>'F4.2'!AX286</f>
        <v>0</v>
      </c>
      <c r="K2194" s="104"/>
      <c r="L2194" s="104"/>
      <c r="M2194" s="104">
        <f t="shared" si="1206"/>
        <v>0</v>
      </c>
      <c r="N2194" s="197">
        <f t="shared" si="1313"/>
        <v>0</v>
      </c>
    </row>
    <row r="2195" spans="1:14" ht="157.5" outlineLevel="1" x14ac:dyDescent="0.25">
      <c r="A2195" s="485">
        <f t="shared" ref="A2195:E2195" si="1335">A1718</f>
        <v>27.8</v>
      </c>
      <c r="B2195" s="421" t="str">
        <f t="shared" si="1335"/>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2195" s="188">
        <f t="shared" si="1335"/>
        <v>0</v>
      </c>
      <c r="D2195" s="189" t="str">
        <f t="shared" si="1335"/>
        <v>-</v>
      </c>
      <c r="E2195" s="38">
        <f t="shared" si="1335"/>
        <v>0</v>
      </c>
      <c r="F2195" s="104">
        <f t="shared" si="1283"/>
        <v>8.6</v>
      </c>
      <c r="G2195" s="104">
        <f t="shared" si="1284"/>
        <v>8.6</v>
      </c>
      <c r="H2195" s="104">
        <f t="shared" si="1312"/>
        <v>0</v>
      </c>
      <c r="I2195" s="38">
        <f>'F4.2'!Y287</f>
        <v>0</v>
      </c>
      <c r="J2195" s="38">
        <f>'F4.2'!AX287</f>
        <v>0</v>
      </c>
      <c r="K2195" s="104"/>
      <c r="L2195" s="104"/>
      <c r="M2195" s="104">
        <f t="shared" si="1206"/>
        <v>0</v>
      </c>
      <c r="N2195" s="197">
        <f t="shared" si="1313"/>
        <v>0</v>
      </c>
    </row>
    <row r="2196" spans="1:14" ht="173.25" outlineLevel="1" x14ac:dyDescent="0.25">
      <c r="A2196" s="485">
        <f t="shared" ref="A2196:E2196" si="1336">A1719</f>
        <v>27.9</v>
      </c>
      <c r="B2196" s="426" t="str">
        <f t="shared" si="1336"/>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2196" s="188">
        <f t="shared" si="1336"/>
        <v>0</v>
      </c>
      <c r="D2196" s="189" t="str">
        <f t="shared" si="1336"/>
        <v>-</v>
      </c>
      <c r="E2196" s="38">
        <f t="shared" si="1336"/>
        <v>0</v>
      </c>
      <c r="F2196" s="104">
        <f t="shared" si="1283"/>
        <v>1.5</v>
      </c>
      <c r="G2196" s="104">
        <f t="shared" si="1284"/>
        <v>1.5</v>
      </c>
      <c r="H2196" s="104">
        <f t="shared" si="1312"/>
        <v>0</v>
      </c>
      <c r="I2196" s="38">
        <f>'F4.2'!Y288</f>
        <v>0</v>
      </c>
      <c r="J2196" s="38">
        <f>'F4.2'!AX288</f>
        <v>0</v>
      </c>
      <c r="K2196" s="104"/>
      <c r="L2196" s="104"/>
      <c r="M2196" s="104">
        <f t="shared" si="1206"/>
        <v>0</v>
      </c>
      <c r="N2196" s="197">
        <f t="shared" si="1313"/>
        <v>0</v>
      </c>
    </row>
    <row r="2197" spans="1:14" ht="173.25" outlineLevel="1" x14ac:dyDescent="0.25">
      <c r="A2197" s="544">
        <f t="shared" ref="A2197:E2197" si="1337">A1720</f>
        <v>27.1</v>
      </c>
      <c r="B2197" s="421" t="str">
        <f t="shared" si="1337"/>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2197" s="188">
        <f t="shared" si="1337"/>
        <v>0</v>
      </c>
      <c r="D2197" s="189" t="str">
        <f t="shared" si="1337"/>
        <v>-</v>
      </c>
      <c r="E2197" s="38">
        <f t="shared" si="1337"/>
        <v>0</v>
      </c>
      <c r="F2197" s="104">
        <f t="shared" si="1283"/>
        <v>2</v>
      </c>
      <c r="G2197" s="104">
        <f t="shared" si="1284"/>
        <v>2</v>
      </c>
      <c r="H2197" s="104">
        <f t="shared" si="1312"/>
        <v>0</v>
      </c>
      <c r="I2197" s="38">
        <f>'F4.2'!Y289</f>
        <v>0</v>
      </c>
      <c r="J2197" s="38">
        <f>'F4.2'!AX289</f>
        <v>0</v>
      </c>
      <c r="K2197" s="104"/>
      <c r="L2197" s="104"/>
      <c r="M2197" s="104">
        <f t="shared" si="1206"/>
        <v>0</v>
      </c>
      <c r="N2197" s="197">
        <f t="shared" si="1313"/>
        <v>0</v>
      </c>
    </row>
    <row r="2198" spans="1:14" ht="173.25" outlineLevel="1" x14ac:dyDescent="0.25">
      <c r="A2198" s="544">
        <f t="shared" ref="A2198:E2198" si="1338">A1721</f>
        <v>27.11</v>
      </c>
      <c r="B2198" s="421" t="str">
        <f t="shared" si="1338"/>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2198" s="188">
        <f t="shared" si="1338"/>
        <v>0</v>
      </c>
      <c r="D2198" s="189" t="str">
        <f t="shared" si="1338"/>
        <v>-</v>
      </c>
      <c r="E2198" s="38">
        <f t="shared" si="1338"/>
        <v>0</v>
      </c>
      <c r="F2198" s="104">
        <f t="shared" si="1283"/>
        <v>1.2</v>
      </c>
      <c r="G2198" s="104">
        <f t="shared" si="1284"/>
        <v>1.2</v>
      </c>
      <c r="H2198" s="104">
        <f t="shared" si="1312"/>
        <v>0</v>
      </c>
      <c r="I2198" s="38">
        <f>'F4.2'!Y290</f>
        <v>0</v>
      </c>
      <c r="J2198" s="38">
        <f>'F4.2'!AX290</f>
        <v>0</v>
      </c>
      <c r="K2198" s="104"/>
      <c r="L2198" s="104"/>
      <c r="M2198" s="104">
        <f t="shared" si="1206"/>
        <v>0</v>
      </c>
      <c r="N2198" s="197">
        <f t="shared" si="1313"/>
        <v>0</v>
      </c>
    </row>
    <row r="2199" spans="1:14" ht="157.5" outlineLevel="1" x14ac:dyDescent="0.25">
      <c r="A2199" s="544">
        <f t="shared" ref="A2199:E2199" si="1339">A1722</f>
        <v>27.12</v>
      </c>
      <c r="B2199" s="426" t="str">
        <f t="shared" si="1339"/>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199" s="188">
        <f t="shared" si="1339"/>
        <v>0</v>
      </c>
      <c r="D2199" s="189" t="str">
        <f t="shared" si="1339"/>
        <v>-</v>
      </c>
      <c r="E2199" s="38">
        <f t="shared" si="1339"/>
        <v>0</v>
      </c>
      <c r="F2199" s="104">
        <f t="shared" si="1283"/>
        <v>1.2</v>
      </c>
      <c r="G2199" s="104">
        <f t="shared" si="1284"/>
        <v>1.2</v>
      </c>
      <c r="H2199" s="104">
        <f t="shared" si="1312"/>
        <v>0</v>
      </c>
      <c r="I2199" s="38">
        <f>'F4.2'!Y291</f>
        <v>0</v>
      </c>
      <c r="J2199" s="38">
        <f>'F4.2'!AX291</f>
        <v>0</v>
      </c>
      <c r="K2199" s="104"/>
      <c r="L2199" s="104"/>
      <c r="M2199" s="104">
        <f t="shared" si="1206"/>
        <v>0</v>
      </c>
      <c r="N2199" s="197">
        <f t="shared" si="1313"/>
        <v>0</v>
      </c>
    </row>
    <row r="2200" spans="1:14" ht="173.25" outlineLevel="1" x14ac:dyDescent="0.25">
      <c r="A2200" s="544">
        <f t="shared" ref="A2200:E2200" si="1340">A1723</f>
        <v>27.13</v>
      </c>
      <c r="B2200" s="421" t="str">
        <f t="shared" si="1340"/>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2200" s="188">
        <f t="shared" si="1340"/>
        <v>0</v>
      </c>
      <c r="D2200" s="189" t="str">
        <f t="shared" si="1340"/>
        <v>-</v>
      </c>
      <c r="E2200" s="38">
        <f t="shared" si="1340"/>
        <v>0</v>
      </c>
      <c r="F2200" s="104">
        <f t="shared" si="1283"/>
        <v>0.9</v>
      </c>
      <c r="G2200" s="104">
        <f t="shared" si="1284"/>
        <v>0.9</v>
      </c>
      <c r="H2200" s="104">
        <f t="shared" si="1312"/>
        <v>0</v>
      </c>
      <c r="I2200" s="38">
        <f>'F4.2'!Y292</f>
        <v>0</v>
      </c>
      <c r="J2200" s="38">
        <f>'F4.2'!AX292</f>
        <v>0</v>
      </c>
      <c r="K2200" s="104"/>
      <c r="L2200" s="104"/>
      <c r="M2200" s="104">
        <f t="shared" si="1206"/>
        <v>0</v>
      </c>
      <c r="N2200" s="197">
        <f t="shared" si="1313"/>
        <v>0</v>
      </c>
    </row>
    <row r="2201" spans="1:14" ht="173.25" outlineLevel="1" x14ac:dyDescent="0.25">
      <c r="A2201" s="544">
        <f t="shared" ref="A2201:E2201" si="1341">A1724</f>
        <v>27.14</v>
      </c>
      <c r="B2201" s="421" t="str">
        <f t="shared" si="1341"/>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2201" s="188">
        <f t="shared" si="1341"/>
        <v>0</v>
      </c>
      <c r="D2201" s="189" t="str">
        <f t="shared" si="1341"/>
        <v>-</v>
      </c>
      <c r="E2201" s="38">
        <f t="shared" si="1341"/>
        <v>0</v>
      </c>
      <c r="F2201" s="104">
        <f t="shared" si="1283"/>
        <v>1</v>
      </c>
      <c r="G2201" s="104">
        <f t="shared" si="1284"/>
        <v>1</v>
      </c>
      <c r="H2201" s="104">
        <f t="shared" si="1312"/>
        <v>0</v>
      </c>
      <c r="I2201" s="38">
        <f>'F4.2'!Y293</f>
        <v>0</v>
      </c>
      <c r="J2201" s="38">
        <f>'F4.2'!AX293</f>
        <v>0</v>
      </c>
      <c r="K2201" s="104"/>
      <c r="L2201" s="104"/>
      <c r="M2201" s="104">
        <f t="shared" si="1206"/>
        <v>0</v>
      </c>
      <c r="N2201" s="197">
        <f t="shared" si="1313"/>
        <v>0</v>
      </c>
    </row>
    <row r="2202" spans="1:14" ht="173.25" outlineLevel="1" x14ac:dyDescent="0.25">
      <c r="A2202" s="544">
        <f t="shared" ref="A2202:E2202" si="1342">A1725</f>
        <v>27.15</v>
      </c>
      <c r="B2202" s="426" t="str">
        <f t="shared" si="1342"/>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2202" s="188">
        <f t="shared" si="1342"/>
        <v>0</v>
      </c>
      <c r="D2202" s="189" t="str">
        <f t="shared" si="1342"/>
        <v>-</v>
      </c>
      <c r="E2202" s="38">
        <f t="shared" si="1342"/>
        <v>0</v>
      </c>
      <c r="F2202" s="104">
        <f t="shared" si="1283"/>
        <v>1.5</v>
      </c>
      <c r="G2202" s="104">
        <f t="shared" si="1284"/>
        <v>1.5</v>
      </c>
      <c r="H2202" s="104">
        <f t="shared" si="1312"/>
        <v>0</v>
      </c>
      <c r="I2202" s="38">
        <f>'F4.2'!Y294</f>
        <v>0</v>
      </c>
      <c r="J2202" s="38">
        <f>'F4.2'!AX294</f>
        <v>0</v>
      </c>
      <c r="K2202" s="104"/>
      <c r="L2202" s="104"/>
      <c r="M2202" s="104">
        <f t="shared" si="1206"/>
        <v>0</v>
      </c>
      <c r="N2202" s="197">
        <f t="shared" si="1313"/>
        <v>0</v>
      </c>
    </row>
    <row r="2203" spans="1:14" ht="173.25" outlineLevel="1" x14ac:dyDescent="0.25">
      <c r="A2203" s="544">
        <f t="shared" ref="A2203:E2203" si="1343">A1726</f>
        <v>27.16</v>
      </c>
      <c r="B2203" s="421" t="str">
        <f t="shared" si="1343"/>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203" s="188">
        <f t="shared" si="1343"/>
        <v>0</v>
      </c>
      <c r="D2203" s="189" t="str">
        <f t="shared" si="1343"/>
        <v>-</v>
      </c>
      <c r="E2203" s="38">
        <f t="shared" si="1343"/>
        <v>0</v>
      </c>
      <c r="F2203" s="104">
        <f t="shared" si="1283"/>
        <v>0.6</v>
      </c>
      <c r="G2203" s="104">
        <f t="shared" si="1284"/>
        <v>0.6</v>
      </c>
      <c r="H2203" s="104">
        <f t="shared" si="1312"/>
        <v>0</v>
      </c>
      <c r="I2203" s="38">
        <f>'F4.2'!Y295</f>
        <v>0</v>
      </c>
      <c r="J2203" s="38">
        <f>'F4.2'!AX295</f>
        <v>0</v>
      </c>
      <c r="K2203" s="104"/>
      <c r="L2203" s="104"/>
      <c r="M2203" s="104">
        <f t="shared" si="1206"/>
        <v>0</v>
      </c>
      <c r="N2203" s="197">
        <f t="shared" si="1313"/>
        <v>0</v>
      </c>
    </row>
    <row r="2204" spans="1:14" ht="157.5" outlineLevel="1" x14ac:dyDescent="0.25">
      <c r="A2204" s="544">
        <f t="shared" ref="A2204:E2204" si="1344">A1727</f>
        <v>27.17</v>
      </c>
      <c r="B2204" s="421" t="str">
        <f t="shared" si="1344"/>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204" s="188">
        <f t="shared" si="1344"/>
        <v>0</v>
      </c>
      <c r="D2204" s="189" t="str">
        <f t="shared" si="1344"/>
        <v>-</v>
      </c>
      <c r="E2204" s="38">
        <f t="shared" si="1344"/>
        <v>0</v>
      </c>
      <c r="F2204" s="104">
        <f t="shared" si="1283"/>
        <v>1.6</v>
      </c>
      <c r="G2204" s="104">
        <f t="shared" si="1284"/>
        <v>1.6</v>
      </c>
      <c r="H2204" s="104">
        <f t="shared" si="1312"/>
        <v>0</v>
      </c>
      <c r="I2204" s="38">
        <f>'F4.2'!Y296</f>
        <v>0</v>
      </c>
      <c r="J2204" s="38">
        <f>'F4.2'!AX296</f>
        <v>0</v>
      </c>
      <c r="K2204" s="104"/>
      <c r="L2204" s="104"/>
      <c r="M2204" s="104">
        <f t="shared" si="1206"/>
        <v>0</v>
      </c>
      <c r="N2204" s="197">
        <f t="shared" si="1313"/>
        <v>0</v>
      </c>
    </row>
    <row r="2205" spans="1:14" ht="31.5" outlineLevel="1" x14ac:dyDescent="0.25">
      <c r="A2205" s="369">
        <f t="shared" ref="A2205:E2205" si="1345">A1728</f>
        <v>28</v>
      </c>
      <c r="B2205" s="369" t="str">
        <f t="shared" si="1345"/>
        <v>DPR for Coal Handling Plant Performance Improvement Schemes -IV at 3x660MW KTPS ,Koradi.</v>
      </c>
      <c r="C2205" s="188">
        <f t="shared" si="1345"/>
        <v>0</v>
      </c>
      <c r="D2205" s="189" t="str">
        <f t="shared" si="1345"/>
        <v>-</v>
      </c>
      <c r="E2205" s="38">
        <f t="shared" si="1345"/>
        <v>0</v>
      </c>
      <c r="F2205" s="104">
        <f t="shared" si="1283"/>
        <v>0</v>
      </c>
      <c r="G2205" s="104">
        <f t="shared" si="1284"/>
        <v>0</v>
      </c>
      <c r="H2205" s="104">
        <f t="shared" si="1312"/>
        <v>0</v>
      </c>
      <c r="I2205" s="38">
        <f>'F4.2'!Y297</f>
        <v>0</v>
      </c>
      <c r="J2205" s="38">
        <f>'F4.2'!AX297</f>
        <v>0</v>
      </c>
      <c r="K2205" s="104"/>
      <c r="L2205" s="104"/>
      <c r="M2205" s="104">
        <f t="shared" si="1206"/>
        <v>0</v>
      </c>
      <c r="N2205" s="197">
        <f t="shared" si="1313"/>
        <v>0</v>
      </c>
    </row>
    <row r="2206" spans="1:14" ht="173.25" outlineLevel="1" x14ac:dyDescent="0.25">
      <c r="A2206" s="485">
        <f t="shared" ref="A2206:E2206" si="1346">A1729</f>
        <v>28.1</v>
      </c>
      <c r="B2206" s="421" t="str">
        <f t="shared" si="1346"/>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2206" s="188">
        <f t="shared" si="1346"/>
        <v>0</v>
      </c>
      <c r="D2206" s="189" t="str">
        <f t="shared" si="1346"/>
        <v>-</v>
      </c>
      <c r="E2206" s="38">
        <f t="shared" si="1346"/>
        <v>0</v>
      </c>
      <c r="F2206" s="104">
        <f t="shared" si="1283"/>
        <v>14</v>
      </c>
      <c r="G2206" s="104">
        <f t="shared" si="1284"/>
        <v>14</v>
      </c>
      <c r="H2206" s="104">
        <f t="shared" si="1312"/>
        <v>0</v>
      </c>
      <c r="I2206" s="38">
        <f>'F4.2'!Y298</f>
        <v>0</v>
      </c>
      <c r="J2206" s="38">
        <f>'F4.2'!AX298</f>
        <v>0</v>
      </c>
      <c r="K2206" s="104"/>
      <c r="L2206" s="104"/>
      <c r="M2206" s="104">
        <f t="shared" si="1206"/>
        <v>0</v>
      </c>
      <c r="N2206" s="197">
        <f t="shared" si="1313"/>
        <v>0</v>
      </c>
    </row>
    <row r="2207" spans="1:14" ht="141.75" outlineLevel="1" x14ac:dyDescent="0.25">
      <c r="A2207" s="485">
        <f t="shared" ref="A2207:E2207" si="1347">A1730</f>
        <v>28.2</v>
      </c>
      <c r="B2207" s="421" t="str">
        <f t="shared" si="1347"/>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2207" s="188">
        <f t="shared" si="1347"/>
        <v>0</v>
      </c>
      <c r="D2207" s="189" t="str">
        <f t="shared" si="1347"/>
        <v>-</v>
      </c>
      <c r="E2207" s="38">
        <f t="shared" si="1347"/>
        <v>0</v>
      </c>
      <c r="F2207" s="104">
        <f t="shared" si="1283"/>
        <v>2.6</v>
      </c>
      <c r="G2207" s="104">
        <f t="shared" si="1284"/>
        <v>2.6</v>
      </c>
      <c r="H2207" s="104">
        <f t="shared" si="1312"/>
        <v>0</v>
      </c>
      <c r="I2207" s="38">
        <f>'F4.2'!Y299</f>
        <v>0</v>
      </c>
      <c r="J2207" s="38">
        <f>'F4.2'!AX299</f>
        <v>0</v>
      </c>
      <c r="K2207" s="104"/>
      <c r="L2207" s="104"/>
      <c r="M2207" s="104">
        <f t="shared" si="1206"/>
        <v>0</v>
      </c>
      <c r="N2207" s="197">
        <f t="shared" si="1313"/>
        <v>0</v>
      </c>
    </row>
    <row r="2208" spans="1:14" ht="173.25" outlineLevel="1" x14ac:dyDescent="0.25">
      <c r="A2208" s="485">
        <f t="shared" ref="A2208:E2208" si="1348">A1731</f>
        <v>28.3</v>
      </c>
      <c r="B2208" s="421" t="str">
        <f t="shared" si="1348"/>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2208" s="188">
        <f t="shared" si="1348"/>
        <v>0</v>
      </c>
      <c r="D2208" s="189" t="str">
        <f t="shared" si="1348"/>
        <v>-</v>
      </c>
      <c r="E2208" s="38">
        <f t="shared" si="1348"/>
        <v>0</v>
      </c>
      <c r="F2208" s="104">
        <f t="shared" si="1283"/>
        <v>2.4</v>
      </c>
      <c r="G2208" s="104">
        <f t="shared" si="1284"/>
        <v>2.4</v>
      </c>
      <c r="H2208" s="104">
        <f t="shared" si="1312"/>
        <v>0</v>
      </c>
      <c r="I2208" s="38">
        <f>'F4.2'!Y300</f>
        <v>0</v>
      </c>
      <c r="J2208" s="38">
        <f>'F4.2'!AX300</f>
        <v>0</v>
      </c>
      <c r="K2208" s="104"/>
      <c r="L2208" s="104"/>
      <c r="M2208" s="104">
        <f t="shared" si="1206"/>
        <v>0</v>
      </c>
      <c r="N2208" s="197">
        <f t="shared" si="1313"/>
        <v>0</v>
      </c>
    </row>
    <row r="2209" spans="1:14" ht="173.25" outlineLevel="1" x14ac:dyDescent="0.25">
      <c r="A2209" s="485">
        <f t="shared" ref="A2209:E2209" si="1349">A1732</f>
        <v>28.4</v>
      </c>
      <c r="B2209" s="421" t="str">
        <f t="shared" si="1349"/>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2209" s="188">
        <f t="shared" si="1349"/>
        <v>0</v>
      </c>
      <c r="D2209" s="189" t="str">
        <f t="shared" si="1349"/>
        <v>-</v>
      </c>
      <c r="E2209" s="38">
        <f t="shared" si="1349"/>
        <v>0</v>
      </c>
      <c r="F2209" s="104">
        <f t="shared" si="1283"/>
        <v>1.6</v>
      </c>
      <c r="G2209" s="104">
        <f t="shared" si="1284"/>
        <v>1.6</v>
      </c>
      <c r="H2209" s="104">
        <f t="shared" si="1312"/>
        <v>0</v>
      </c>
      <c r="I2209" s="38">
        <f>'F4.2'!Y301</f>
        <v>0</v>
      </c>
      <c r="J2209" s="38">
        <f>'F4.2'!AX301</f>
        <v>0</v>
      </c>
      <c r="K2209" s="104"/>
      <c r="L2209" s="104"/>
      <c r="M2209" s="104">
        <f t="shared" si="1206"/>
        <v>0</v>
      </c>
      <c r="N2209" s="197">
        <f t="shared" si="1313"/>
        <v>0</v>
      </c>
    </row>
    <row r="2210" spans="1:14" ht="157.5" outlineLevel="1" x14ac:dyDescent="0.25">
      <c r="A2210" s="485">
        <f t="shared" ref="A2210:E2210" si="1350">A1733</f>
        <v>28.5</v>
      </c>
      <c r="B2210" s="421" t="str">
        <f t="shared" si="1350"/>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2210" s="188">
        <f t="shared" si="1350"/>
        <v>0</v>
      </c>
      <c r="D2210" s="189" t="str">
        <f t="shared" si="1350"/>
        <v>-</v>
      </c>
      <c r="E2210" s="38">
        <f t="shared" si="1350"/>
        <v>0</v>
      </c>
      <c r="F2210" s="104">
        <f t="shared" ref="F2210:F2273" si="1351">F1733+I1733</f>
        <v>4.5</v>
      </c>
      <c r="G2210" s="104">
        <f t="shared" ref="G2210:G2273" si="1352">G1733+M1733</f>
        <v>4.5</v>
      </c>
      <c r="H2210" s="104">
        <f t="shared" si="1312"/>
        <v>0</v>
      </c>
      <c r="I2210" s="38">
        <f>'F4.2'!Y302</f>
        <v>0</v>
      </c>
      <c r="J2210" s="38">
        <f>'F4.2'!AX302</f>
        <v>0</v>
      </c>
      <c r="K2210" s="104"/>
      <c r="L2210" s="104"/>
      <c r="M2210" s="104">
        <f t="shared" si="1206"/>
        <v>0</v>
      </c>
      <c r="N2210" s="197">
        <f t="shared" si="1313"/>
        <v>0</v>
      </c>
    </row>
    <row r="2211" spans="1:14" ht="31.5" outlineLevel="1" x14ac:dyDescent="0.25">
      <c r="A2211" s="369">
        <f t="shared" ref="A2211:E2211" si="1353">A1734</f>
        <v>29</v>
      </c>
      <c r="B2211" s="369" t="str">
        <f t="shared" si="1353"/>
        <v>DPR for Procurment of various Heavy Vehicles at CHP 3x660MW KTPS ,Koradi.</v>
      </c>
      <c r="C2211" s="188">
        <f t="shared" si="1353"/>
        <v>0</v>
      </c>
      <c r="D2211" s="189" t="str">
        <f t="shared" si="1353"/>
        <v>-</v>
      </c>
      <c r="E2211" s="38">
        <f t="shared" si="1353"/>
        <v>0</v>
      </c>
      <c r="F2211" s="104">
        <f t="shared" si="1351"/>
        <v>0</v>
      </c>
      <c r="G2211" s="104">
        <f t="shared" si="1352"/>
        <v>0</v>
      </c>
      <c r="H2211" s="104">
        <f t="shared" si="1312"/>
        <v>0</v>
      </c>
      <c r="I2211" s="38">
        <f>'F4.2'!Y303</f>
        <v>0</v>
      </c>
      <c r="J2211" s="38">
        <f>'F4.2'!AX303</f>
        <v>0</v>
      </c>
      <c r="K2211" s="104"/>
      <c r="L2211" s="104"/>
      <c r="M2211" s="104">
        <f t="shared" si="1206"/>
        <v>0</v>
      </c>
      <c r="N2211" s="197">
        <f t="shared" si="1313"/>
        <v>0</v>
      </c>
    </row>
    <row r="2212" spans="1:14" ht="173.25" outlineLevel="1" x14ac:dyDescent="0.25">
      <c r="A2212" s="485">
        <f t="shared" ref="A2212:E2212" si="1354">A1735</f>
        <v>29.1</v>
      </c>
      <c r="B2212" s="421" t="str">
        <f t="shared" si="1354"/>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2212" s="188">
        <f t="shared" si="1354"/>
        <v>0</v>
      </c>
      <c r="D2212" s="189" t="str">
        <f t="shared" si="1354"/>
        <v>-</v>
      </c>
      <c r="E2212" s="38">
        <f t="shared" si="1354"/>
        <v>0</v>
      </c>
      <c r="F2212" s="104">
        <f t="shared" si="1351"/>
        <v>30</v>
      </c>
      <c r="G2212" s="104">
        <f t="shared" si="1352"/>
        <v>30</v>
      </c>
      <c r="H2212" s="104">
        <f t="shared" si="1312"/>
        <v>0</v>
      </c>
      <c r="I2212" s="38">
        <f>'F4.2'!Y304</f>
        <v>0</v>
      </c>
      <c r="J2212" s="38">
        <f>'F4.2'!AX304</f>
        <v>0</v>
      </c>
      <c r="K2212" s="104"/>
      <c r="L2212" s="104"/>
      <c r="M2212" s="104">
        <f t="shared" si="1206"/>
        <v>0</v>
      </c>
      <c r="N2212" s="197">
        <f t="shared" si="1313"/>
        <v>0</v>
      </c>
    </row>
    <row r="2213" spans="1:14" ht="141.75" outlineLevel="1" x14ac:dyDescent="0.25">
      <c r="A2213" s="485">
        <f t="shared" ref="A2213:E2213" si="1355">A1736</f>
        <v>29.2</v>
      </c>
      <c r="B2213" s="421" t="str">
        <f t="shared" si="1355"/>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2213" s="188">
        <f t="shared" si="1355"/>
        <v>0</v>
      </c>
      <c r="D2213" s="189" t="str">
        <f t="shared" si="1355"/>
        <v>-</v>
      </c>
      <c r="E2213" s="38">
        <f t="shared" si="1355"/>
        <v>0</v>
      </c>
      <c r="F2213" s="104">
        <f t="shared" si="1351"/>
        <v>2.2000000000000002</v>
      </c>
      <c r="G2213" s="104">
        <f t="shared" si="1352"/>
        <v>2.2000000000000002</v>
      </c>
      <c r="H2213" s="104">
        <f t="shared" si="1312"/>
        <v>0</v>
      </c>
      <c r="I2213" s="38">
        <f>'F4.2'!Y305</f>
        <v>0</v>
      </c>
      <c r="J2213" s="38">
        <f>'F4.2'!AX305</f>
        <v>0</v>
      </c>
      <c r="K2213" s="104"/>
      <c r="L2213" s="104"/>
      <c r="M2213" s="104">
        <f t="shared" si="1206"/>
        <v>0</v>
      </c>
      <c r="N2213" s="197">
        <f t="shared" si="1313"/>
        <v>0</v>
      </c>
    </row>
    <row r="2214" spans="1:14" ht="157.5" outlineLevel="1" x14ac:dyDescent="0.25">
      <c r="A2214" s="485">
        <f t="shared" ref="A2214:E2214" si="1356">A1737</f>
        <v>29.3</v>
      </c>
      <c r="B2214" s="421" t="str">
        <f t="shared" si="1356"/>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2214" s="188">
        <f t="shared" si="1356"/>
        <v>0</v>
      </c>
      <c r="D2214" s="189" t="str">
        <f t="shared" si="1356"/>
        <v>-</v>
      </c>
      <c r="E2214" s="38">
        <f t="shared" si="1356"/>
        <v>0</v>
      </c>
      <c r="F2214" s="104">
        <f t="shared" si="1351"/>
        <v>0.8</v>
      </c>
      <c r="G2214" s="104">
        <f t="shared" si="1352"/>
        <v>0.8</v>
      </c>
      <c r="H2214" s="104">
        <f t="shared" si="1312"/>
        <v>0</v>
      </c>
      <c r="I2214" s="38">
        <f>'F4.2'!Y306</f>
        <v>0</v>
      </c>
      <c r="J2214" s="38">
        <f>'F4.2'!AX306</f>
        <v>0</v>
      </c>
      <c r="K2214" s="104"/>
      <c r="L2214" s="104"/>
      <c r="M2214" s="104">
        <f t="shared" si="1206"/>
        <v>0</v>
      </c>
      <c r="N2214" s="197">
        <f t="shared" si="1313"/>
        <v>0</v>
      </c>
    </row>
    <row r="2215" spans="1:14" ht="31.5" outlineLevel="1" x14ac:dyDescent="0.25">
      <c r="A2215" s="369">
        <f t="shared" ref="A2215:E2215" si="1357">A1738</f>
        <v>30</v>
      </c>
      <c r="B2215" s="369" t="str">
        <f t="shared" si="1357"/>
        <v>DPR for Coal Handling Plant Performance Improvement Schemes -V at 3x660MW KTPS ,Koradi.</v>
      </c>
      <c r="C2215" s="188">
        <f t="shared" si="1357"/>
        <v>0</v>
      </c>
      <c r="D2215" s="189" t="str">
        <f t="shared" si="1357"/>
        <v>-</v>
      </c>
      <c r="E2215" s="38">
        <f t="shared" si="1357"/>
        <v>0</v>
      </c>
      <c r="F2215" s="104">
        <f t="shared" si="1351"/>
        <v>0</v>
      </c>
      <c r="G2215" s="104">
        <f t="shared" si="1352"/>
        <v>0</v>
      </c>
      <c r="H2215" s="104">
        <f t="shared" si="1312"/>
        <v>0</v>
      </c>
      <c r="I2215" s="38">
        <f>'F4.2'!Y307</f>
        <v>0</v>
      </c>
      <c r="J2215" s="38">
        <f>'F4.2'!AX307</f>
        <v>0</v>
      </c>
      <c r="K2215" s="104"/>
      <c r="L2215" s="104"/>
      <c r="M2215" s="104">
        <f t="shared" si="1206"/>
        <v>0</v>
      </c>
      <c r="N2215" s="197">
        <f t="shared" si="1313"/>
        <v>0</v>
      </c>
    </row>
    <row r="2216" spans="1:14" ht="157.5" outlineLevel="1" x14ac:dyDescent="0.25">
      <c r="A2216" s="485">
        <f t="shared" ref="A2216:E2216" si="1358">A1739</f>
        <v>30.1</v>
      </c>
      <c r="B2216" s="421" t="str">
        <f t="shared" si="1358"/>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216" s="188">
        <f t="shared" si="1358"/>
        <v>0</v>
      </c>
      <c r="D2216" s="189" t="str">
        <f t="shared" si="1358"/>
        <v>-</v>
      </c>
      <c r="E2216" s="38">
        <f t="shared" si="1358"/>
        <v>0</v>
      </c>
      <c r="F2216" s="104">
        <f t="shared" si="1351"/>
        <v>0</v>
      </c>
      <c r="G2216" s="104">
        <f t="shared" si="1352"/>
        <v>0</v>
      </c>
      <c r="H2216" s="104">
        <f t="shared" si="1312"/>
        <v>0</v>
      </c>
      <c r="I2216" s="38">
        <f>'F4.2'!Y308</f>
        <v>3.2</v>
      </c>
      <c r="J2216" s="38">
        <f>'F4.2'!AX308</f>
        <v>3.2</v>
      </c>
      <c r="K2216" s="104"/>
      <c r="L2216" s="104"/>
      <c r="M2216" s="104">
        <f t="shared" si="1206"/>
        <v>3.2</v>
      </c>
      <c r="N2216" s="197">
        <f t="shared" si="1313"/>
        <v>0</v>
      </c>
    </row>
    <row r="2217" spans="1:14" ht="173.25" outlineLevel="1" x14ac:dyDescent="0.25">
      <c r="A2217" s="485">
        <f t="shared" ref="A2217:E2217" si="1359">A1740</f>
        <v>30.2</v>
      </c>
      <c r="B2217" s="421" t="str">
        <f t="shared" si="1359"/>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2217" s="188">
        <f t="shared" si="1359"/>
        <v>0</v>
      </c>
      <c r="D2217" s="189" t="str">
        <f t="shared" si="1359"/>
        <v>-</v>
      </c>
      <c r="E2217" s="38">
        <f t="shared" si="1359"/>
        <v>0</v>
      </c>
      <c r="F2217" s="104">
        <f t="shared" si="1351"/>
        <v>0</v>
      </c>
      <c r="G2217" s="104">
        <f t="shared" si="1352"/>
        <v>0</v>
      </c>
      <c r="H2217" s="104">
        <f t="shared" si="1312"/>
        <v>0</v>
      </c>
      <c r="I2217" s="38">
        <f>'F4.2'!Y309</f>
        <v>10</v>
      </c>
      <c r="J2217" s="38">
        <f>'F4.2'!AX309</f>
        <v>10</v>
      </c>
      <c r="K2217" s="104"/>
      <c r="L2217" s="104"/>
      <c r="M2217" s="104">
        <f t="shared" si="1206"/>
        <v>10</v>
      </c>
      <c r="N2217" s="197">
        <f t="shared" si="1313"/>
        <v>0</v>
      </c>
    </row>
    <row r="2218" spans="1:14" ht="141.75" outlineLevel="1" x14ac:dyDescent="0.25">
      <c r="A2218" s="485">
        <f t="shared" ref="A2218:E2218" si="1360">A1741</f>
        <v>30.3</v>
      </c>
      <c r="B2218" s="421" t="str">
        <f t="shared" si="1360"/>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2218" s="188">
        <f t="shared" si="1360"/>
        <v>0</v>
      </c>
      <c r="D2218" s="189" t="str">
        <f t="shared" si="1360"/>
        <v>-</v>
      </c>
      <c r="E2218" s="38">
        <f t="shared" si="1360"/>
        <v>0</v>
      </c>
      <c r="F2218" s="104">
        <f t="shared" si="1351"/>
        <v>0</v>
      </c>
      <c r="G2218" s="104">
        <f t="shared" si="1352"/>
        <v>0</v>
      </c>
      <c r="H2218" s="104">
        <f t="shared" si="1312"/>
        <v>0</v>
      </c>
      <c r="I2218" s="38">
        <f>'F4.2'!Y310</f>
        <v>1.5</v>
      </c>
      <c r="J2218" s="38">
        <f>'F4.2'!AX310</f>
        <v>1.5</v>
      </c>
      <c r="K2218" s="104"/>
      <c r="L2218" s="104"/>
      <c r="M2218" s="104">
        <f t="shared" si="1206"/>
        <v>1.5</v>
      </c>
      <c r="N2218" s="197">
        <f t="shared" si="1313"/>
        <v>0</v>
      </c>
    </row>
    <row r="2219" spans="1:14" ht="141.75" outlineLevel="1" x14ac:dyDescent="0.25">
      <c r="A2219" s="485">
        <f t="shared" ref="A2219:E2219" si="1361">A1742</f>
        <v>30.4</v>
      </c>
      <c r="B2219" s="421" t="str">
        <f t="shared" si="1361"/>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2219" s="188">
        <f t="shared" si="1361"/>
        <v>0</v>
      </c>
      <c r="D2219" s="189" t="str">
        <f t="shared" si="1361"/>
        <v>-</v>
      </c>
      <c r="E2219" s="38">
        <f t="shared" si="1361"/>
        <v>0</v>
      </c>
      <c r="F2219" s="104">
        <f t="shared" si="1351"/>
        <v>0</v>
      </c>
      <c r="G2219" s="104">
        <f t="shared" si="1352"/>
        <v>0</v>
      </c>
      <c r="H2219" s="104">
        <f t="shared" si="1312"/>
        <v>0</v>
      </c>
      <c r="I2219" s="38">
        <f>'F4.2'!Y311</f>
        <v>0.8</v>
      </c>
      <c r="J2219" s="38">
        <f>'F4.2'!AX311</f>
        <v>0.8</v>
      </c>
      <c r="K2219" s="104"/>
      <c r="L2219" s="104"/>
      <c r="M2219" s="104">
        <f t="shared" si="1206"/>
        <v>0.8</v>
      </c>
      <c r="N2219" s="197">
        <f t="shared" si="1313"/>
        <v>0</v>
      </c>
    </row>
    <row r="2220" spans="1:14" ht="173.25" outlineLevel="1" x14ac:dyDescent="0.25">
      <c r="A2220" s="485">
        <f t="shared" ref="A2220:E2220" si="1362">A1743</f>
        <v>30.5</v>
      </c>
      <c r="B2220" s="421" t="str">
        <f t="shared" si="1362"/>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2220" s="188">
        <f t="shared" si="1362"/>
        <v>0</v>
      </c>
      <c r="D2220" s="189" t="str">
        <f t="shared" si="1362"/>
        <v>-</v>
      </c>
      <c r="E2220" s="38">
        <f t="shared" si="1362"/>
        <v>0</v>
      </c>
      <c r="F2220" s="104">
        <f t="shared" si="1351"/>
        <v>0</v>
      </c>
      <c r="G2220" s="104">
        <f t="shared" si="1352"/>
        <v>0</v>
      </c>
      <c r="H2220" s="104">
        <f t="shared" si="1312"/>
        <v>0</v>
      </c>
      <c r="I2220" s="38">
        <f>'F4.2'!Y312</f>
        <v>2.5</v>
      </c>
      <c r="J2220" s="38">
        <f>'F4.2'!AX312</f>
        <v>2.5</v>
      </c>
      <c r="K2220" s="104"/>
      <c r="L2220" s="104"/>
      <c r="M2220" s="104">
        <f t="shared" si="1206"/>
        <v>2.5</v>
      </c>
      <c r="N2220" s="197">
        <f t="shared" si="1313"/>
        <v>0</v>
      </c>
    </row>
    <row r="2221" spans="1:14" ht="173.25" outlineLevel="1" x14ac:dyDescent="0.25">
      <c r="A2221" s="485">
        <f t="shared" ref="A2221:E2221" si="1363">A1744</f>
        <v>30.6</v>
      </c>
      <c r="B2221" s="421" t="str">
        <f t="shared" si="1363"/>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2221" s="188">
        <f t="shared" si="1363"/>
        <v>0</v>
      </c>
      <c r="D2221" s="189" t="str">
        <f t="shared" si="1363"/>
        <v>-</v>
      </c>
      <c r="E2221" s="38">
        <f t="shared" si="1363"/>
        <v>0</v>
      </c>
      <c r="F2221" s="104">
        <f t="shared" si="1351"/>
        <v>0</v>
      </c>
      <c r="G2221" s="104">
        <f t="shared" si="1352"/>
        <v>0</v>
      </c>
      <c r="H2221" s="104">
        <f t="shared" si="1312"/>
        <v>0</v>
      </c>
      <c r="I2221" s="38">
        <f>'F4.2'!Y313</f>
        <v>5</v>
      </c>
      <c r="J2221" s="38">
        <f>'F4.2'!AX313</f>
        <v>5</v>
      </c>
      <c r="K2221" s="104"/>
      <c r="L2221" s="104"/>
      <c r="M2221" s="104">
        <f t="shared" si="1206"/>
        <v>5</v>
      </c>
      <c r="N2221" s="197">
        <f t="shared" si="1313"/>
        <v>0</v>
      </c>
    </row>
    <row r="2222" spans="1:14" ht="173.25" outlineLevel="1" x14ac:dyDescent="0.25">
      <c r="A2222" s="485">
        <f t="shared" ref="A2222:E2222" si="1364">A1745</f>
        <v>30.7</v>
      </c>
      <c r="B2222" s="421" t="str">
        <f t="shared" si="1364"/>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2222" s="188">
        <f t="shared" si="1364"/>
        <v>0</v>
      </c>
      <c r="D2222" s="189" t="str">
        <f t="shared" si="1364"/>
        <v>-</v>
      </c>
      <c r="E2222" s="38">
        <f t="shared" si="1364"/>
        <v>0</v>
      </c>
      <c r="F2222" s="104">
        <f t="shared" si="1351"/>
        <v>0</v>
      </c>
      <c r="G2222" s="104">
        <f t="shared" si="1352"/>
        <v>0</v>
      </c>
      <c r="H2222" s="104">
        <f t="shared" si="1312"/>
        <v>0</v>
      </c>
      <c r="I2222" s="38">
        <f>'F4.2'!Y314</f>
        <v>2.35</v>
      </c>
      <c r="J2222" s="38">
        <f>'F4.2'!AX314</f>
        <v>2.35</v>
      </c>
      <c r="K2222" s="104"/>
      <c r="L2222" s="104"/>
      <c r="M2222" s="104">
        <f t="shared" si="1206"/>
        <v>2.35</v>
      </c>
      <c r="N2222" s="197">
        <f t="shared" si="1313"/>
        <v>0</v>
      </c>
    </row>
    <row r="2223" spans="1:14" ht="31.5" outlineLevel="1" x14ac:dyDescent="0.25">
      <c r="A2223" s="369">
        <f t="shared" ref="A2223:E2223" si="1365">A1746</f>
        <v>31</v>
      </c>
      <c r="B2223" s="369" t="str">
        <f t="shared" si="1365"/>
        <v>DPR for Coal Handling Plant Performance Improvement Schemes -VI at 3x660MW KTPS ,Koradi.</v>
      </c>
      <c r="C2223" s="188">
        <f t="shared" si="1365"/>
        <v>0</v>
      </c>
      <c r="D2223" s="189" t="str">
        <f t="shared" si="1365"/>
        <v>-</v>
      </c>
      <c r="E2223" s="38">
        <f t="shared" si="1365"/>
        <v>0</v>
      </c>
      <c r="F2223" s="104">
        <f t="shared" si="1351"/>
        <v>0</v>
      </c>
      <c r="G2223" s="104">
        <f t="shared" si="1352"/>
        <v>0</v>
      </c>
      <c r="H2223" s="104">
        <f t="shared" si="1312"/>
        <v>0</v>
      </c>
      <c r="I2223" s="38">
        <f>'F4.2'!Y315</f>
        <v>0</v>
      </c>
      <c r="J2223" s="38">
        <f>'F4.2'!AX315</f>
        <v>0</v>
      </c>
      <c r="K2223" s="104"/>
      <c r="L2223" s="104"/>
      <c r="M2223" s="104">
        <f t="shared" si="1206"/>
        <v>0</v>
      </c>
      <c r="N2223" s="197">
        <f t="shared" si="1313"/>
        <v>0</v>
      </c>
    </row>
    <row r="2224" spans="1:14" ht="173.25" outlineLevel="1" x14ac:dyDescent="0.25">
      <c r="A2224" s="485">
        <f t="shared" ref="A2224:E2224" si="1366">A1747</f>
        <v>31.1</v>
      </c>
      <c r="B2224" s="421" t="str">
        <f t="shared" si="1366"/>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2224" s="188">
        <f t="shared" si="1366"/>
        <v>0</v>
      </c>
      <c r="D2224" s="189" t="str">
        <f t="shared" si="1366"/>
        <v>-</v>
      </c>
      <c r="E2224" s="38">
        <f t="shared" si="1366"/>
        <v>0</v>
      </c>
      <c r="F2224" s="104">
        <f t="shared" si="1351"/>
        <v>0</v>
      </c>
      <c r="G2224" s="104">
        <f t="shared" si="1352"/>
        <v>0</v>
      </c>
      <c r="H2224" s="104">
        <f t="shared" si="1312"/>
        <v>0</v>
      </c>
      <c r="I2224" s="38">
        <f>'F4.2'!Y316</f>
        <v>11.5</v>
      </c>
      <c r="J2224" s="38">
        <f>'F4.2'!AX316</f>
        <v>11.5</v>
      </c>
      <c r="K2224" s="104"/>
      <c r="L2224" s="104"/>
      <c r="M2224" s="104">
        <f t="shared" si="1206"/>
        <v>11.5</v>
      </c>
      <c r="N2224" s="197">
        <f t="shared" si="1313"/>
        <v>0</v>
      </c>
    </row>
    <row r="2225" spans="1:14" ht="141.75" outlineLevel="1" x14ac:dyDescent="0.25">
      <c r="A2225" s="485">
        <f t="shared" ref="A2225:E2225" si="1367">A1748</f>
        <v>31.2</v>
      </c>
      <c r="B2225" s="421" t="str">
        <f t="shared" si="1367"/>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2225" s="188">
        <f t="shared" si="1367"/>
        <v>0</v>
      </c>
      <c r="D2225" s="189" t="str">
        <f t="shared" si="1367"/>
        <v>-</v>
      </c>
      <c r="E2225" s="38">
        <f t="shared" si="1367"/>
        <v>0</v>
      </c>
      <c r="F2225" s="104">
        <f t="shared" si="1351"/>
        <v>0</v>
      </c>
      <c r="G2225" s="104">
        <f t="shared" si="1352"/>
        <v>0</v>
      </c>
      <c r="H2225" s="104">
        <f t="shared" si="1312"/>
        <v>0</v>
      </c>
      <c r="I2225" s="38">
        <f>'F4.2'!Y317</f>
        <v>8</v>
      </c>
      <c r="J2225" s="38">
        <f>'F4.2'!AX317</f>
        <v>8</v>
      </c>
      <c r="K2225" s="104"/>
      <c r="L2225" s="104"/>
      <c r="M2225" s="104">
        <f t="shared" si="1206"/>
        <v>8</v>
      </c>
      <c r="N2225" s="197">
        <f t="shared" si="1313"/>
        <v>0</v>
      </c>
    </row>
    <row r="2226" spans="1:14" ht="173.25" outlineLevel="1" x14ac:dyDescent="0.25">
      <c r="A2226" s="485">
        <f t="shared" ref="A2226:E2226" si="1368">A1749</f>
        <v>31.3</v>
      </c>
      <c r="B2226" s="421" t="str">
        <f t="shared" si="1368"/>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2226" s="188">
        <f t="shared" si="1368"/>
        <v>0</v>
      </c>
      <c r="D2226" s="189" t="str">
        <f t="shared" si="1368"/>
        <v>-</v>
      </c>
      <c r="E2226" s="38">
        <f t="shared" si="1368"/>
        <v>0</v>
      </c>
      <c r="F2226" s="104">
        <f t="shared" si="1351"/>
        <v>0</v>
      </c>
      <c r="G2226" s="104">
        <f t="shared" si="1352"/>
        <v>0</v>
      </c>
      <c r="H2226" s="104">
        <f t="shared" si="1312"/>
        <v>0</v>
      </c>
      <c r="I2226" s="38">
        <f>'F4.2'!Y318</f>
        <v>0.9</v>
      </c>
      <c r="J2226" s="38">
        <f>'F4.2'!AX318</f>
        <v>0.9</v>
      </c>
      <c r="K2226" s="104"/>
      <c r="L2226" s="104"/>
      <c r="M2226" s="104">
        <f t="shared" si="1206"/>
        <v>0.9</v>
      </c>
      <c r="N2226" s="197">
        <f t="shared" si="1313"/>
        <v>0</v>
      </c>
    </row>
    <row r="2227" spans="1:14" ht="157.5" outlineLevel="1" x14ac:dyDescent="0.25">
      <c r="A2227" s="485">
        <f t="shared" ref="A2227:E2227" si="1369">A1750</f>
        <v>31.4</v>
      </c>
      <c r="B2227" s="421" t="str">
        <f t="shared" si="1369"/>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2227" s="188">
        <f t="shared" si="1369"/>
        <v>0</v>
      </c>
      <c r="D2227" s="189" t="str">
        <f t="shared" si="1369"/>
        <v>-</v>
      </c>
      <c r="E2227" s="38">
        <f t="shared" si="1369"/>
        <v>0</v>
      </c>
      <c r="F2227" s="104">
        <f t="shared" si="1351"/>
        <v>0</v>
      </c>
      <c r="G2227" s="104">
        <f t="shared" si="1352"/>
        <v>0</v>
      </c>
      <c r="H2227" s="104">
        <f t="shared" si="1312"/>
        <v>0</v>
      </c>
      <c r="I2227" s="38">
        <f>'F4.2'!Y319</f>
        <v>0.9</v>
      </c>
      <c r="J2227" s="38">
        <f>'F4.2'!AX319</f>
        <v>0.9</v>
      </c>
      <c r="K2227" s="104"/>
      <c r="L2227" s="104"/>
      <c r="M2227" s="104">
        <f t="shared" si="1206"/>
        <v>0.9</v>
      </c>
      <c r="N2227" s="197">
        <f t="shared" si="1313"/>
        <v>0</v>
      </c>
    </row>
    <row r="2228" spans="1:14" ht="157.5" outlineLevel="1" x14ac:dyDescent="0.25">
      <c r="A2228" s="485">
        <f t="shared" ref="A2228:E2228" si="1370">A1751</f>
        <v>31.5</v>
      </c>
      <c r="B2228" s="421" t="str">
        <f t="shared" si="1370"/>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228" s="188">
        <f t="shared" si="1370"/>
        <v>0</v>
      </c>
      <c r="D2228" s="189" t="str">
        <f t="shared" si="1370"/>
        <v>-</v>
      </c>
      <c r="E2228" s="38">
        <f t="shared" si="1370"/>
        <v>0</v>
      </c>
      <c r="F2228" s="104">
        <f t="shared" si="1351"/>
        <v>0</v>
      </c>
      <c r="G2228" s="104">
        <f t="shared" si="1352"/>
        <v>0</v>
      </c>
      <c r="H2228" s="104">
        <f t="shared" si="1312"/>
        <v>0</v>
      </c>
      <c r="I2228" s="38">
        <f>'F4.2'!Y320</f>
        <v>1</v>
      </c>
      <c r="J2228" s="38">
        <f>'F4.2'!AX320</f>
        <v>1</v>
      </c>
      <c r="K2228" s="104"/>
      <c r="L2228" s="104"/>
      <c r="M2228" s="104">
        <f t="shared" si="1206"/>
        <v>1</v>
      </c>
      <c r="N2228" s="197">
        <f t="shared" si="1313"/>
        <v>0</v>
      </c>
    </row>
    <row r="2229" spans="1:14" ht="157.5" outlineLevel="1" x14ac:dyDescent="0.25">
      <c r="A2229" s="485">
        <f t="shared" ref="A2229:E2229" si="1371">A1752</f>
        <v>31.6</v>
      </c>
      <c r="B2229" s="421" t="str">
        <f t="shared" si="1371"/>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2229" s="188">
        <f t="shared" si="1371"/>
        <v>0</v>
      </c>
      <c r="D2229" s="189" t="str">
        <f t="shared" si="1371"/>
        <v>-</v>
      </c>
      <c r="E2229" s="38">
        <f t="shared" si="1371"/>
        <v>0</v>
      </c>
      <c r="F2229" s="104">
        <f t="shared" si="1351"/>
        <v>0</v>
      </c>
      <c r="G2229" s="104">
        <f t="shared" si="1352"/>
        <v>0</v>
      </c>
      <c r="H2229" s="104">
        <f t="shared" si="1312"/>
        <v>0</v>
      </c>
      <c r="I2229" s="38">
        <f>'F4.2'!Y321</f>
        <v>1.6</v>
      </c>
      <c r="J2229" s="38">
        <f>'F4.2'!AX321</f>
        <v>1.6</v>
      </c>
      <c r="K2229" s="104"/>
      <c r="L2229" s="104"/>
      <c r="M2229" s="104">
        <f t="shared" si="1206"/>
        <v>1.6</v>
      </c>
      <c r="N2229" s="197">
        <f t="shared" si="1313"/>
        <v>0</v>
      </c>
    </row>
    <row r="2230" spans="1:14" ht="173.25" outlineLevel="1" x14ac:dyDescent="0.25">
      <c r="A2230" s="485">
        <f t="shared" ref="A2230:E2230" si="1372">A1753</f>
        <v>31.7</v>
      </c>
      <c r="B2230" s="421" t="str">
        <f t="shared" si="1372"/>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230" s="188">
        <f t="shared" si="1372"/>
        <v>0</v>
      </c>
      <c r="D2230" s="189" t="str">
        <f t="shared" si="1372"/>
        <v>-</v>
      </c>
      <c r="E2230" s="38">
        <f t="shared" si="1372"/>
        <v>0</v>
      </c>
      <c r="F2230" s="104">
        <f t="shared" si="1351"/>
        <v>0</v>
      </c>
      <c r="G2230" s="104">
        <f t="shared" si="1352"/>
        <v>0</v>
      </c>
      <c r="H2230" s="104">
        <f t="shared" si="1312"/>
        <v>0</v>
      </c>
      <c r="I2230" s="38">
        <f>'F4.2'!Y322</f>
        <v>0.6</v>
      </c>
      <c r="J2230" s="38">
        <f>'F4.2'!AX322</f>
        <v>0.6</v>
      </c>
      <c r="K2230" s="104"/>
      <c r="L2230" s="104"/>
      <c r="M2230" s="104">
        <f t="shared" si="1206"/>
        <v>0.6</v>
      </c>
      <c r="N2230" s="197">
        <f t="shared" si="1313"/>
        <v>0</v>
      </c>
    </row>
    <row r="2231" spans="1:14" ht="157.5" outlineLevel="1" x14ac:dyDescent="0.25">
      <c r="A2231" s="485">
        <f t="shared" ref="A2231:E2231" si="1373">A1754</f>
        <v>31.8</v>
      </c>
      <c r="B2231" s="421" t="str">
        <f t="shared" si="1373"/>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231" s="188">
        <f t="shared" si="1373"/>
        <v>0</v>
      </c>
      <c r="D2231" s="189" t="str">
        <f t="shared" si="1373"/>
        <v>-</v>
      </c>
      <c r="E2231" s="38">
        <f t="shared" si="1373"/>
        <v>0</v>
      </c>
      <c r="F2231" s="104">
        <f t="shared" si="1351"/>
        <v>0</v>
      </c>
      <c r="G2231" s="104">
        <f t="shared" si="1352"/>
        <v>0</v>
      </c>
      <c r="H2231" s="104">
        <f t="shared" si="1312"/>
        <v>0</v>
      </c>
      <c r="I2231" s="38">
        <f>'F4.2'!Y323</f>
        <v>1.6</v>
      </c>
      <c r="J2231" s="38">
        <f>'F4.2'!AX323</f>
        <v>1.6</v>
      </c>
      <c r="K2231" s="104"/>
      <c r="L2231" s="104"/>
      <c r="M2231" s="104">
        <f t="shared" si="1206"/>
        <v>1.6</v>
      </c>
      <c r="N2231" s="197">
        <f t="shared" si="1313"/>
        <v>0</v>
      </c>
    </row>
    <row r="2232" spans="1:14" ht="31.5" outlineLevel="1" x14ac:dyDescent="0.25">
      <c r="A2232" s="369">
        <f t="shared" ref="A2232:E2232" si="1374">A1755</f>
        <v>32</v>
      </c>
      <c r="B2232" s="369" t="str">
        <f t="shared" si="1374"/>
        <v>DPR for Coal Handling Plant Performance Improvement Schemes -VII at 3x660MW KTPS ,Koradi.</v>
      </c>
      <c r="C2232" s="188">
        <f t="shared" si="1374"/>
        <v>0</v>
      </c>
      <c r="D2232" s="189" t="str">
        <f t="shared" si="1374"/>
        <v>-</v>
      </c>
      <c r="E2232" s="38">
        <f t="shared" si="1374"/>
        <v>0</v>
      </c>
      <c r="F2232" s="104">
        <f t="shared" si="1351"/>
        <v>0</v>
      </c>
      <c r="G2232" s="104">
        <f t="shared" si="1352"/>
        <v>0</v>
      </c>
      <c r="H2232" s="104">
        <f t="shared" si="1312"/>
        <v>0</v>
      </c>
      <c r="I2232" s="38">
        <f>'F4.2'!Y324</f>
        <v>0</v>
      </c>
      <c r="J2232" s="38">
        <f>'F4.2'!AX324</f>
        <v>0</v>
      </c>
      <c r="K2232" s="104"/>
      <c r="L2232" s="104"/>
      <c r="M2232" s="104">
        <f t="shared" si="1206"/>
        <v>0</v>
      </c>
      <c r="N2232" s="197">
        <f t="shared" si="1313"/>
        <v>0</v>
      </c>
    </row>
    <row r="2233" spans="1:14" ht="173.25" outlineLevel="1" x14ac:dyDescent="0.25">
      <c r="A2233" s="485">
        <f t="shared" ref="A2233:E2233" si="1375">A1756</f>
        <v>32.1</v>
      </c>
      <c r="B2233" s="421" t="str">
        <f t="shared" si="1375"/>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2233" s="188">
        <f t="shared" si="1375"/>
        <v>0</v>
      </c>
      <c r="D2233" s="189" t="str">
        <f t="shared" si="1375"/>
        <v>-</v>
      </c>
      <c r="E2233" s="38">
        <f t="shared" si="1375"/>
        <v>0</v>
      </c>
      <c r="F2233" s="104">
        <f t="shared" si="1351"/>
        <v>0</v>
      </c>
      <c r="G2233" s="104">
        <f t="shared" si="1352"/>
        <v>0</v>
      </c>
      <c r="H2233" s="104">
        <f t="shared" si="1312"/>
        <v>0</v>
      </c>
      <c r="I2233" s="38">
        <f>'F4.2'!Y325</f>
        <v>13</v>
      </c>
      <c r="J2233" s="38">
        <f>'F4.2'!AX325</f>
        <v>13</v>
      </c>
      <c r="K2233" s="104"/>
      <c r="L2233" s="104"/>
      <c r="M2233" s="104">
        <f t="shared" si="1206"/>
        <v>13</v>
      </c>
      <c r="N2233" s="197">
        <f t="shared" si="1313"/>
        <v>0</v>
      </c>
    </row>
    <row r="2234" spans="1:14" ht="141.75" outlineLevel="1" x14ac:dyDescent="0.25">
      <c r="A2234" s="485">
        <f t="shared" ref="A2234:E2234" si="1376">A1757</f>
        <v>32.200000000000003</v>
      </c>
      <c r="B2234" s="421" t="str">
        <f t="shared" si="1376"/>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2234" s="188">
        <f t="shared" si="1376"/>
        <v>0</v>
      </c>
      <c r="D2234" s="189" t="str">
        <f t="shared" si="1376"/>
        <v>-</v>
      </c>
      <c r="E2234" s="38">
        <f t="shared" si="1376"/>
        <v>0</v>
      </c>
      <c r="F2234" s="104">
        <f t="shared" si="1351"/>
        <v>0</v>
      </c>
      <c r="G2234" s="104">
        <f t="shared" si="1352"/>
        <v>0</v>
      </c>
      <c r="H2234" s="104">
        <f t="shared" si="1312"/>
        <v>0</v>
      </c>
      <c r="I2234" s="38">
        <f>'F4.2'!Y326</f>
        <v>3.2</v>
      </c>
      <c r="J2234" s="38">
        <f>'F4.2'!AX326</f>
        <v>3.2</v>
      </c>
      <c r="K2234" s="104"/>
      <c r="L2234" s="104"/>
      <c r="M2234" s="104">
        <f t="shared" si="1206"/>
        <v>3.2</v>
      </c>
      <c r="N2234" s="197">
        <f t="shared" si="1313"/>
        <v>0</v>
      </c>
    </row>
    <row r="2235" spans="1:14" ht="157.5" outlineLevel="1" x14ac:dyDescent="0.25">
      <c r="A2235" s="485">
        <f t="shared" ref="A2235:E2235" si="1377">A1758</f>
        <v>32.299999999999997</v>
      </c>
      <c r="B2235" s="421" t="str">
        <f t="shared" si="1377"/>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2235" s="188">
        <f t="shared" si="1377"/>
        <v>0</v>
      </c>
      <c r="D2235" s="189" t="str">
        <f t="shared" si="1377"/>
        <v>-</v>
      </c>
      <c r="E2235" s="38">
        <f t="shared" si="1377"/>
        <v>0</v>
      </c>
      <c r="F2235" s="104">
        <f t="shared" si="1351"/>
        <v>0</v>
      </c>
      <c r="G2235" s="104">
        <f t="shared" si="1352"/>
        <v>0</v>
      </c>
      <c r="H2235" s="104">
        <f t="shared" si="1312"/>
        <v>0</v>
      </c>
      <c r="I2235" s="38">
        <f>'F4.2'!Y327</f>
        <v>0.8</v>
      </c>
      <c r="J2235" s="38">
        <f>'F4.2'!AX327</f>
        <v>0.8</v>
      </c>
      <c r="K2235" s="104"/>
      <c r="L2235" s="104"/>
      <c r="M2235" s="104">
        <f t="shared" si="1206"/>
        <v>0.8</v>
      </c>
      <c r="N2235" s="197">
        <f t="shared" si="1313"/>
        <v>0</v>
      </c>
    </row>
    <row r="2236" spans="1:14" ht="141.75" outlineLevel="1" x14ac:dyDescent="0.25">
      <c r="A2236" s="485">
        <f t="shared" ref="A2236:E2236" si="1378">A1759</f>
        <v>32.4</v>
      </c>
      <c r="B2236" s="421" t="str">
        <f t="shared" si="1378"/>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2236" s="188">
        <f t="shared" si="1378"/>
        <v>0</v>
      </c>
      <c r="D2236" s="189" t="str">
        <f t="shared" si="1378"/>
        <v>-</v>
      </c>
      <c r="E2236" s="38">
        <f t="shared" si="1378"/>
        <v>0</v>
      </c>
      <c r="F2236" s="104">
        <f t="shared" si="1351"/>
        <v>0</v>
      </c>
      <c r="G2236" s="104">
        <f t="shared" si="1352"/>
        <v>0</v>
      </c>
      <c r="H2236" s="104">
        <f t="shared" si="1312"/>
        <v>0</v>
      </c>
      <c r="I2236" s="38">
        <f>'F4.2'!Y328</f>
        <v>3.2</v>
      </c>
      <c r="J2236" s="38">
        <f>'F4.2'!AX328</f>
        <v>3.2</v>
      </c>
      <c r="K2236" s="104"/>
      <c r="L2236" s="104"/>
      <c r="M2236" s="104">
        <f t="shared" si="1206"/>
        <v>3.2</v>
      </c>
      <c r="N2236" s="197">
        <f t="shared" si="1313"/>
        <v>0</v>
      </c>
    </row>
    <row r="2237" spans="1:14" ht="141.75" outlineLevel="1" x14ac:dyDescent="0.25">
      <c r="A2237" s="485">
        <f t="shared" ref="A2237:E2237" si="1379">A1760</f>
        <v>32.5</v>
      </c>
      <c r="B2237" s="421" t="str">
        <f t="shared" si="1379"/>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237" s="188">
        <f t="shared" si="1379"/>
        <v>0</v>
      </c>
      <c r="D2237" s="189" t="str">
        <f t="shared" si="1379"/>
        <v>-</v>
      </c>
      <c r="E2237" s="38">
        <f t="shared" si="1379"/>
        <v>0</v>
      </c>
      <c r="F2237" s="104">
        <f t="shared" si="1351"/>
        <v>0</v>
      </c>
      <c r="G2237" s="104">
        <f t="shared" si="1352"/>
        <v>0</v>
      </c>
      <c r="H2237" s="104">
        <f t="shared" ref="H2237:H2300" si="1380">F2237-G2237</f>
        <v>0</v>
      </c>
      <c r="I2237" s="38">
        <f>'F4.2'!Y329</f>
        <v>0.8</v>
      </c>
      <c r="J2237" s="38">
        <f>'F4.2'!AX329</f>
        <v>0.8</v>
      </c>
      <c r="K2237" s="104"/>
      <c r="L2237" s="104"/>
      <c r="M2237" s="104">
        <f t="shared" si="1206"/>
        <v>0.8</v>
      </c>
      <c r="N2237" s="197">
        <f t="shared" ref="N2237:N2300" si="1381">H2237+I2237-M2237</f>
        <v>0</v>
      </c>
    </row>
    <row r="2238" spans="1:14" ht="173.25" outlineLevel="1" x14ac:dyDescent="0.25">
      <c r="A2238" s="485">
        <f t="shared" ref="A2238:E2238" si="1382">A1761</f>
        <v>32.6</v>
      </c>
      <c r="B2238" s="421" t="str">
        <f t="shared" si="1382"/>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2238" s="188">
        <f t="shared" si="1382"/>
        <v>0</v>
      </c>
      <c r="D2238" s="189" t="str">
        <f t="shared" si="1382"/>
        <v>-</v>
      </c>
      <c r="E2238" s="38">
        <f t="shared" si="1382"/>
        <v>0</v>
      </c>
      <c r="F2238" s="104">
        <f t="shared" si="1351"/>
        <v>0</v>
      </c>
      <c r="G2238" s="104">
        <f t="shared" si="1352"/>
        <v>0</v>
      </c>
      <c r="H2238" s="104">
        <f t="shared" si="1380"/>
        <v>0</v>
      </c>
      <c r="I2238" s="38">
        <f>'F4.2'!Y330</f>
        <v>6.2</v>
      </c>
      <c r="J2238" s="38">
        <f>'F4.2'!AX330</f>
        <v>6.2</v>
      </c>
      <c r="K2238" s="104"/>
      <c r="L2238" s="104"/>
      <c r="M2238" s="104">
        <f t="shared" si="1206"/>
        <v>6.2</v>
      </c>
      <c r="N2238" s="197">
        <f t="shared" si="1381"/>
        <v>0</v>
      </c>
    </row>
    <row r="2239" spans="1:14" ht="31.5" outlineLevel="1" x14ac:dyDescent="0.25">
      <c r="A2239" s="369">
        <f t="shared" ref="A2239:E2239" si="1383">A1762</f>
        <v>33</v>
      </c>
      <c r="B2239" s="369" t="str">
        <f t="shared" si="1383"/>
        <v>DPR for Coal Handling Plant Performance Improvement Schemes -VIII at 3x660MW KTPS ,Koradi.</v>
      </c>
      <c r="C2239" s="188">
        <f t="shared" si="1383"/>
        <v>0</v>
      </c>
      <c r="D2239" s="189" t="str">
        <f t="shared" si="1383"/>
        <v>-</v>
      </c>
      <c r="E2239" s="38">
        <f t="shared" si="1383"/>
        <v>0</v>
      </c>
      <c r="F2239" s="104">
        <f t="shared" si="1351"/>
        <v>0</v>
      </c>
      <c r="G2239" s="104">
        <f t="shared" si="1352"/>
        <v>0</v>
      </c>
      <c r="H2239" s="104">
        <f t="shared" si="1380"/>
        <v>0</v>
      </c>
      <c r="I2239" s="38">
        <f>'F4.2'!Y331</f>
        <v>0</v>
      </c>
      <c r="J2239" s="38">
        <f>'F4.2'!AX331</f>
        <v>0</v>
      </c>
      <c r="K2239" s="104"/>
      <c r="L2239" s="104"/>
      <c r="M2239" s="104">
        <f t="shared" si="1206"/>
        <v>0</v>
      </c>
      <c r="N2239" s="197">
        <f t="shared" si="1381"/>
        <v>0</v>
      </c>
    </row>
    <row r="2240" spans="1:14" ht="63" outlineLevel="1" x14ac:dyDescent="0.25">
      <c r="A2240" s="485">
        <f t="shared" ref="A2240:E2240" si="1384">A1763</f>
        <v>33.1</v>
      </c>
      <c r="B2240" s="421" t="str">
        <f t="shared" si="1384"/>
        <v xml:space="preserve">Scheme No. 1 : Performance Improvement of Unloading System Wagon Tipplers at CHP 3x660MW KTPS Koradi                                                                
  Estimated Cost : 3.6 Cr.                                                                                 
</v>
      </c>
      <c r="C2240" s="188">
        <f t="shared" si="1384"/>
        <v>0</v>
      </c>
      <c r="D2240" s="189" t="str">
        <f t="shared" si="1384"/>
        <v>-</v>
      </c>
      <c r="E2240" s="38">
        <f t="shared" si="1384"/>
        <v>0</v>
      </c>
      <c r="F2240" s="104">
        <f t="shared" si="1351"/>
        <v>0</v>
      </c>
      <c r="G2240" s="104">
        <f t="shared" si="1352"/>
        <v>0</v>
      </c>
      <c r="H2240" s="104">
        <f t="shared" si="1380"/>
        <v>0</v>
      </c>
      <c r="I2240" s="38">
        <f>'F4.2'!Y332</f>
        <v>0</v>
      </c>
      <c r="J2240" s="38">
        <f>'F4.2'!AX332</f>
        <v>0</v>
      </c>
      <c r="K2240" s="104"/>
      <c r="L2240" s="104"/>
      <c r="M2240" s="104">
        <f t="shared" si="1206"/>
        <v>0</v>
      </c>
      <c r="N2240" s="197">
        <f t="shared" si="1381"/>
        <v>0</v>
      </c>
    </row>
    <row r="2241" spans="1:14" ht="157.5" outlineLevel="1" x14ac:dyDescent="0.25">
      <c r="A2241" s="485">
        <f t="shared" ref="A2241:E2241" si="1385">A1764</f>
        <v>33.200000000000003</v>
      </c>
      <c r="B2241" s="421" t="str">
        <f t="shared" si="1385"/>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2241" s="188">
        <f t="shared" si="1385"/>
        <v>0</v>
      </c>
      <c r="D2241" s="189" t="str">
        <f t="shared" si="1385"/>
        <v>-</v>
      </c>
      <c r="E2241" s="38">
        <f t="shared" si="1385"/>
        <v>0</v>
      </c>
      <c r="F2241" s="104">
        <f t="shared" si="1351"/>
        <v>0</v>
      </c>
      <c r="G2241" s="104">
        <f t="shared" si="1352"/>
        <v>0</v>
      </c>
      <c r="H2241" s="104">
        <f t="shared" si="1380"/>
        <v>0</v>
      </c>
      <c r="I2241" s="38">
        <f>'F4.2'!Y333</f>
        <v>0</v>
      </c>
      <c r="J2241" s="38">
        <f>'F4.2'!AX333</f>
        <v>0</v>
      </c>
      <c r="K2241" s="104"/>
      <c r="L2241" s="104"/>
      <c r="M2241" s="104">
        <f t="shared" si="1206"/>
        <v>0</v>
      </c>
      <c r="N2241" s="197">
        <f t="shared" si="1381"/>
        <v>0</v>
      </c>
    </row>
    <row r="2242" spans="1:14" ht="157.5" outlineLevel="1" x14ac:dyDescent="0.25">
      <c r="A2242" s="485">
        <f t="shared" ref="A2242:E2242" si="1386">A1765</f>
        <v>33.299999999999997</v>
      </c>
      <c r="B2242" s="421" t="str">
        <f t="shared" si="1386"/>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242" s="188">
        <f t="shared" si="1386"/>
        <v>0</v>
      </c>
      <c r="D2242" s="189" t="str">
        <f t="shared" si="1386"/>
        <v>-</v>
      </c>
      <c r="E2242" s="38">
        <f t="shared" si="1386"/>
        <v>0</v>
      </c>
      <c r="F2242" s="104">
        <f t="shared" si="1351"/>
        <v>0</v>
      </c>
      <c r="G2242" s="104">
        <f t="shared" si="1352"/>
        <v>0</v>
      </c>
      <c r="H2242" s="104">
        <f t="shared" si="1380"/>
        <v>0</v>
      </c>
      <c r="I2242" s="38">
        <f>'F4.2'!Y334</f>
        <v>0</v>
      </c>
      <c r="J2242" s="38">
        <f>'F4.2'!AX334</f>
        <v>0</v>
      </c>
      <c r="K2242" s="104"/>
      <c r="L2242" s="104"/>
      <c r="M2242" s="104">
        <f t="shared" si="1206"/>
        <v>0</v>
      </c>
      <c r="N2242" s="197">
        <f t="shared" si="1381"/>
        <v>0</v>
      </c>
    </row>
    <row r="2243" spans="1:14" ht="157.5" outlineLevel="1" x14ac:dyDescent="0.25">
      <c r="A2243" s="485">
        <f t="shared" ref="A2243:E2243" si="1387">A1766</f>
        <v>33.4</v>
      </c>
      <c r="B2243" s="421" t="str">
        <f t="shared" si="1387"/>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2243" s="188">
        <f t="shared" si="1387"/>
        <v>0</v>
      </c>
      <c r="D2243" s="189" t="str">
        <f t="shared" si="1387"/>
        <v>-</v>
      </c>
      <c r="E2243" s="38">
        <f t="shared" si="1387"/>
        <v>0</v>
      </c>
      <c r="F2243" s="104">
        <f t="shared" si="1351"/>
        <v>0</v>
      </c>
      <c r="G2243" s="104">
        <f t="shared" si="1352"/>
        <v>0</v>
      </c>
      <c r="H2243" s="104">
        <f t="shared" si="1380"/>
        <v>0</v>
      </c>
      <c r="I2243" s="38">
        <f>'F4.2'!Y335</f>
        <v>0</v>
      </c>
      <c r="J2243" s="38">
        <f>'F4.2'!AX335</f>
        <v>0</v>
      </c>
      <c r="K2243" s="104"/>
      <c r="L2243" s="104"/>
      <c r="M2243" s="104">
        <f t="shared" si="1206"/>
        <v>0</v>
      </c>
      <c r="N2243" s="197">
        <f t="shared" si="1381"/>
        <v>0</v>
      </c>
    </row>
    <row r="2244" spans="1:14" ht="157.5" outlineLevel="1" x14ac:dyDescent="0.25">
      <c r="A2244" s="485">
        <f t="shared" ref="A2244:E2244" si="1388">A1767</f>
        <v>33.5</v>
      </c>
      <c r="B2244" s="421" t="str">
        <f t="shared" si="1388"/>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2244" s="188">
        <f t="shared" si="1388"/>
        <v>0</v>
      </c>
      <c r="D2244" s="189" t="str">
        <f t="shared" si="1388"/>
        <v>-</v>
      </c>
      <c r="E2244" s="38">
        <f t="shared" si="1388"/>
        <v>0</v>
      </c>
      <c r="F2244" s="104">
        <f t="shared" si="1351"/>
        <v>0</v>
      </c>
      <c r="G2244" s="104">
        <f t="shared" si="1352"/>
        <v>0</v>
      </c>
      <c r="H2244" s="104">
        <f t="shared" si="1380"/>
        <v>0</v>
      </c>
      <c r="I2244" s="38">
        <f>'F4.2'!Y336</f>
        <v>0</v>
      </c>
      <c r="J2244" s="38">
        <f>'F4.2'!AX336</f>
        <v>0</v>
      </c>
      <c r="K2244" s="104"/>
      <c r="L2244" s="104"/>
      <c r="M2244" s="104">
        <f t="shared" si="1206"/>
        <v>0</v>
      </c>
      <c r="N2244" s="197">
        <f t="shared" si="1381"/>
        <v>0</v>
      </c>
    </row>
    <row r="2245" spans="1:14" ht="189" outlineLevel="1" x14ac:dyDescent="0.25">
      <c r="A2245" s="485">
        <f t="shared" ref="A2245:E2245" si="1389">A1768</f>
        <v>33.6</v>
      </c>
      <c r="B2245" s="421" t="str">
        <f t="shared" si="1389"/>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2245" s="188">
        <f t="shared" si="1389"/>
        <v>0</v>
      </c>
      <c r="D2245" s="189" t="str">
        <f t="shared" si="1389"/>
        <v>-</v>
      </c>
      <c r="E2245" s="38">
        <f t="shared" si="1389"/>
        <v>0</v>
      </c>
      <c r="F2245" s="104">
        <f t="shared" si="1351"/>
        <v>0</v>
      </c>
      <c r="G2245" s="104">
        <f t="shared" si="1352"/>
        <v>0</v>
      </c>
      <c r="H2245" s="104">
        <f t="shared" si="1380"/>
        <v>0</v>
      </c>
      <c r="I2245" s="38">
        <f>'F4.2'!Y337</f>
        <v>0</v>
      </c>
      <c r="J2245" s="38">
        <f>'F4.2'!AX337</f>
        <v>0</v>
      </c>
      <c r="K2245" s="104"/>
      <c r="L2245" s="104"/>
      <c r="M2245" s="104">
        <f t="shared" si="1206"/>
        <v>0</v>
      </c>
      <c r="N2245" s="197">
        <f t="shared" si="1381"/>
        <v>0</v>
      </c>
    </row>
    <row r="2246" spans="1:14" ht="141.75" outlineLevel="1" x14ac:dyDescent="0.25">
      <c r="A2246" s="485">
        <f t="shared" ref="A2246:E2246" si="1390">A1769</f>
        <v>33.700000000000003</v>
      </c>
      <c r="B2246" s="421" t="str">
        <f t="shared" si="1390"/>
        <v xml:space="preserve">Scheme No.  7 : Other Mislenious Schemes  at CHP 3x660MW KTPS Koradi                                                             
 A) Brief scope of work:   
Other Mislenious   works                                                                            Justification  
1. Increase in useful life of entire project/scheme/assets
2. Renovation and Modernisation for life extension of entire project.
</v>
      </c>
      <c r="C2246" s="188">
        <f t="shared" si="1390"/>
        <v>0</v>
      </c>
      <c r="D2246" s="189" t="str">
        <f t="shared" si="1390"/>
        <v>-</v>
      </c>
      <c r="E2246" s="38">
        <f t="shared" si="1390"/>
        <v>0</v>
      </c>
      <c r="F2246" s="104">
        <f t="shared" si="1351"/>
        <v>0</v>
      </c>
      <c r="G2246" s="104">
        <f t="shared" si="1352"/>
        <v>0</v>
      </c>
      <c r="H2246" s="104">
        <f t="shared" si="1380"/>
        <v>0</v>
      </c>
      <c r="I2246" s="38">
        <f>'F4.2'!Y338</f>
        <v>0</v>
      </c>
      <c r="J2246" s="38">
        <f>'F4.2'!AX338</f>
        <v>0</v>
      </c>
      <c r="K2246" s="104"/>
      <c r="L2246" s="104"/>
      <c r="M2246" s="104">
        <f t="shared" si="1206"/>
        <v>0</v>
      </c>
      <c r="N2246" s="197">
        <f t="shared" si="1381"/>
        <v>0</v>
      </c>
    </row>
    <row r="2247" spans="1:14" ht="157.5" outlineLevel="1" x14ac:dyDescent="0.25">
      <c r="A2247" s="485">
        <f t="shared" ref="A2247:E2247" si="1391">A1770</f>
        <v>33.799999999999997</v>
      </c>
      <c r="B2247" s="421" t="str">
        <f t="shared" si="1391"/>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247" s="188">
        <f t="shared" si="1391"/>
        <v>0</v>
      </c>
      <c r="D2247" s="189" t="str">
        <f t="shared" si="1391"/>
        <v>-</v>
      </c>
      <c r="E2247" s="38">
        <f t="shared" si="1391"/>
        <v>0</v>
      </c>
      <c r="F2247" s="104">
        <f t="shared" si="1351"/>
        <v>0</v>
      </c>
      <c r="G2247" s="104">
        <f t="shared" si="1352"/>
        <v>0</v>
      </c>
      <c r="H2247" s="104">
        <f t="shared" si="1380"/>
        <v>0</v>
      </c>
      <c r="I2247" s="38">
        <f>'F4.2'!Y339</f>
        <v>0</v>
      </c>
      <c r="J2247" s="38">
        <f>'F4.2'!AX339</f>
        <v>0</v>
      </c>
      <c r="K2247" s="104"/>
      <c r="L2247" s="104"/>
      <c r="M2247" s="104">
        <f t="shared" si="1206"/>
        <v>0</v>
      </c>
      <c r="N2247" s="197">
        <f t="shared" si="1381"/>
        <v>0</v>
      </c>
    </row>
    <row r="2248" spans="1:14" ht="141.75" outlineLevel="1" x14ac:dyDescent="0.25">
      <c r="A2248" s="485">
        <f t="shared" ref="A2248:E2248" si="1392">A1771</f>
        <v>33.9</v>
      </c>
      <c r="B2248" s="421" t="str">
        <f t="shared" si="1392"/>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248" s="188">
        <f t="shared" si="1392"/>
        <v>0</v>
      </c>
      <c r="D2248" s="189" t="str">
        <f t="shared" si="1392"/>
        <v>-</v>
      </c>
      <c r="E2248" s="38">
        <f t="shared" si="1392"/>
        <v>0</v>
      </c>
      <c r="F2248" s="104">
        <f t="shared" si="1351"/>
        <v>0</v>
      </c>
      <c r="G2248" s="104">
        <f t="shared" si="1352"/>
        <v>0</v>
      </c>
      <c r="H2248" s="104">
        <f t="shared" si="1380"/>
        <v>0</v>
      </c>
      <c r="I2248" s="38">
        <f>'F4.2'!Y340</f>
        <v>0</v>
      </c>
      <c r="J2248" s="38">
        <f>'F4.2'!AX340</f>
        <v>0</v>
      </c>
      <c r="K2248" s="104"/>
      <c r="L2248" s="104"/>
      <c r="M2248" s="104">
        <f t="shared" si="1206"/>
        <v>0</v>
      </c>
      <c r="N2248" s="197">
        <f t="shared" si="1381"/>
        <v>0</v>
      </c>
    </row>
    <row r="2249" spans="1:14" ht="31.5" outlineLevel="1" x14ac:dyDescent="0.25">
      <c r="A2249" s="369">
        <f t="shared" ref="A2249:E2249" si="1393">A1772</f>
        <v>34</v>
      </c>
      <c r="B2249" s="369" t="str">
        <f t="shared" si="1393"/>
        <v>DPR for Coal Handling Plant Performance Improvement Schemes -IX at 3x660MW KTPS ,Koradi.</v>
      </c>
      <c r="C2249" s="188">
        <f t="shared" si="1393"/>
        <v>0</v>
      </c>
      <c r="D2249" s="189" t="str">
        <f t="shared" si="1393"/>
        <v>-</v>
      </c>
      <c r="E2249" s="38">
        <f t="shared" si="1393"/>
        <v>0</v>
      </c>
      <c r="F2249" s="104">
        <f t="shared" si="1351"/>
        <v>0</v>
      </c>
      <c r="G2249" s="104">
        <f t="shared" si="1352"/>
        <v>0</v>
      </c>
      <c r="H2249" s="104">
        <f t="shared" si="1380"/>
        <v>0</v>
      </c>
      <c r="I2249" s="38">
        <f>'F4.2'!Y341</f>
        <v>0</v>
      </c>
      <c r="J2249" s="38">
        <f>'F4.2'!AX341</f>
        <v>0</v>
      </c>
      <c r="K2249" s="104"/>
      <c r="L2249" s="104"/>
      <c r="M2249" s="104">
        <f t="shared" si="1206"/>
        <v>0</v>
      </c>
      <c r="N2249" s="197">
        <f t="shared" si="1381"/>
        <v>0</v>
      </c>
    </row>
    <row r="2250" spans="1:14" ht="157.5" outlineLevel="1" x14ac:dyDescent="0.25">
      <c r="A2250" s="485">
        <f t="shared" ref="A2250:E2250" si="1394">A1773</f>
        <v>34.1</v>
      </c>
      <c r="B2250" s="421" t="str">
        <f t="shared" si="1394"/>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250" s="188">
        <f t="shared" si="1394"/>
        <v>0</v>
      </c>
      <c r="D2250" s="189" t="str">
        <f t="shared" si="1394"/>
        <v>-</v>
      </c>
      <c r="E2250" s="38">
        <f t="shared" si="1394"/>
        <v>0</v>
      </c>
      <c r="F2250" s="104">
        <f t="shared" si="1351"/>
        <v>0</v>
      </c>
      <c r="G2250" s="104">
        <f t="shared" si="1352"/>
        <v>0</v>
      </c>
      <c r="H2250" s="104">
        <f t="shared" si="1380"/>
        <v>0</v>
      </c>
      <c r="I2250" s="38">
        <f>'F4.2'!Y342</f>
        <v>0</v>
      </c>
      <c r="J2250" s="38">
        <f>'F4.2'!AX342</f>
        <v>0</v>
      </c>
      <c r="K2250" s="104"/>
      <c r="L2250" s="104"/>
      <c r="M2250" s="104">
        <f t="shared" si="1206"/>
        <v>0</v>
      </c>
      <c r="N2250" s="197">
        <f t="shared" si="1381"/>
        <v>0</v>
      </c>
    </row>
    <row r="2251" spans="1:14" ht="157.5" outlineLevel="1" x14ac:dyDescent="0.25">
      <c r="A2251" s="485">
        <f t="shared" ref="A2251:E2251" si="1395">A1774</f>
        <v>34.200000000000003</v>
      </c>
      <c r="B2251" s="421" t="str">
        <f t="shared" si="1395"/>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251" s="188">
        <f t="shared" si="1395"/>
        <v>0</v>
      </c>
      <c r="D2251" s="189" t="str">
        <f t="shared" si="1395"/>
        <v>-</v>
      </c>
      <c r="E2251" s="38">
        <f t="shared" si="1395"/>
        <v>0</v>
      </c>
      <c r="F2251" s="104">
        <f t="shared" si="1351"/>
        <v>0</v>
      </c>
      <c r="G2251" s="104">
        <f t="shared" si="1352"/>
        <v>0</v>
      </c>
      <c r="H2251" s="104">
        <f t="shared" si="1380"/>
        <v>0</v>
      </c>
      <c r="I2251" s="38">
        <f>'F4.2'!Y343</f>
        <v>0</v>
      </c>
      <c r="J2251" s="38">
        <f>'F4.2'!AX343</f>
        <v>0</v>
      </c>
      <c r="K2251" s="104"/>
      <c r="L2251" s="104"/>
      <c r="M2251" s="104">
        <f t="shared" si="1206"/>
        <v>0</v>
      </c>
      <c r="N2251" s="197">
        <f t="shared" si="1381"/>
        <v>0</v>
      </c>
    </row>
    <row r="2252" spans="1:14" ht="141.75" outlineLevel="1" x14ac:dyDescent="0.25">
      <c r="A2252" s="485">
        <f t="shared" ref="A2252:E2252" si="1396">A1775</f>
        <v>34.299999999999997</v>
      </c>
      <c r="B2252" s="421" t="str">
        <f t="shared" si="1396"/>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2252" s="188">
        <f t="shared" si="1396"/>
        <v>0</v>
      </c>
      <c r="D2252" s="189" t="str">
        <f t="shared" si="1396"/>
        <v>-</v>
      </c>
      <c r="E2252" s="38">
        <f t="shared" si="1396"/>
        <v>0</v>
      </c>
      <c r="F2252" s="104">
        <f t="shared" si="1351"/>
        <v>0</v>
      </c>
      <c r="G2252" s="104">
        <f t="shared" si="1352"/>
        <v>0</v>
      </c>
      <c r="H2252" s="104">
        <f t="shared" si="1380"/>
        <v>0</v>
      </c>
      <c r="I2252" s="38">
        <f>'F4.2'!Y344</f>
        <v>0</v>
      </c>
      <c r="J2252" s="38">
        <f>'F4.2'!AX344</f>
        <v>0</v>
      </c>
      <c r="K2252" s="104"/>
      <c r="L2252" s="104"/>
      <c r="M2252" s="104">
        <f t="shared" si="1206"/>
        <v>0</v>
      </c>
      <c r="N2252" s="197">
        <f t="shared" si="1381"/>
        <v>0</v>
      </c>
    </row>
    <row r="2253" spans="1:14" ht="141.75" outlineLevel="1" x14ac:dyDescent="0.25">
      <c r="A2253" s="485">
        <f t="shared" ref="A2253:E2253" si="1397">A1776</f>
        <v>34.4</v>
      </c>
      <c r="B2253" s="421" t="str">
        <f t="shared" si="1397"/>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253" s="188">
        <f t="shared" si="1397"/>
        <v>0</v>
      </c>
      <c r="D2253" s="189" t="str">
        <f t="shared" si="1397"/>
        <v>-</v>
      </c>
      <c r="E2253" s="38">
        <f t="shared" si="1397"/>
        <v>0</v>
      </c>
      <c r="F2253" s="104">
        <f t="shared" si="1351"/>
        <v>0</v>
      </c>
      <c r="G2253" s="104">
        <f t="shared" si="1352"/>
        <v>0</v>
      </c>
      <c r="H2253" s="104">
        <f t="shared" si="1380"/>
        <v>0</v>
      </c>
      <c r="I2253" s="38">
        <f>'F4.2'!Y345</f>
        <v>0</v>
      </c>
      <c r="J2253" s="38">
        <f>'F4.2'!AX345</f>
        <v>0</v>
      </c>
      <c r="K2253" s="104"/>
      <c r="L2253" s="104"/>
      <c r="M2253" s="104">
        <f t="shared" si="1206"/>
        <v>0</v>
      </c>
      <c r="N2253" s="197">
        <f t="shared" si="1381"/>
        <v>0</v>
      </c>
    </row>
    <row r="2254" spans="1:14" ht="173.25" outlineLevel="1" x14ac:dyDescent="0.25">
      <c r="A2254" s="485">
        <f t="shared" ref="A2254:E2254" si="1398">A1777</f>
        <v>34.5</v>
      </c>
      <c r="B2254" s="421" t="str">
        <f t="shared" si="1398"/>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2254" s="188">
        <f t="shared" si="1398"/>
        <v>0</v>
      </c>
      <c r="D2254" s="189" t="str">
        <f t="shared" si="1398"/>
        <v>-</v>
      </c>
      <c r="E2254" s="38">
        <f t="shared" si="1398"/>
        <v>0</v>
      </c>
      <c r="F2254" s="104">
        <f t="shared" si="1351"/>
        <v>0</v>
      </c>
      <c r="G2254" s="104">
        <f t="shared" si="1352"/>
        <v>0</v>
      </c>
      <c r="H2254" s="104">
        <f t="shared" si="1380"/>
        <v>0</v>
      </c>
      <c r="I2254" s="38">
        <f>'F4.2'!Y346</f>
        <v>0</v>
      </c>
      <c r="J2254" s="38">
        <f>'F4.2'!AX346</f>
        <v>0</v>
      </c>
      <c r="K2254" s="104"/>
      <c r="L2254" s="104"/>
      <c r="M2254" s="104">
        <f t="shared" si="1206"/>
        <v>0</v>
      </c>
      <c r="N2254" s="197">
        <f t="shared" si="1381"/>
        <v>0</v>
      </c>
    </row>
    <row r="2255" spans="1:14" ht="47.25" outlineLevel="1" x14ac:dyDescent="0.25">
      <c r="A2255" s="369">
        <f t="shared" ref="A2255:E2255" si="1399">A1778</f>
        <v>35</v>
      </c>
      <c r="B2255" s="369" t="str">
        <f t="shared" si="1399"/>
        <v>Design &amp; engineering, procurement, supply, installation &amp; commissioning of Ozone Generator system of capacity 45.0 Kg/hr for CW system</v>
      </c>
      <c r="C2255" s="188">
        <f t="shared" si="1399"/>
        <v>0</v>
      </c>
      <c r="D2255" s="189" t="str">
        <f t="shared" si="1399"/>
        <v>-</v>
      </c>
      <c r="E2255" s="38">
        <f t="shared" si="1399"/>
        <v>0</v>
      </c>
      <c r="F2255" s="104">
        <f t="shared" si="1351"/>
        <v>0</v>
      </c>
      <c r="G2255" s="104">
        <f t="shared" si="1352"/>
        <v>0</v>
      </c>
      <c r="H2255" s="104">
        <f t="shared" si="1380"/>
        <v>0</v>
      </c>
      <c r="I2255" s="38">
        <f>'F4.2'!Y347</f>
        <v>0</v>
      </c>
      <c r="J2255" s="38">
        <f>'F4.2'!AX347</f>
        <v>0</v>
      </c>
      <c r="K2255" s="104"/>
      <c r="L2255" s="104"/>
      <c r="M2255" s="104">
        <f t="shared" si="1206"/>
        <v>0</v>
      </c>
      <c r="N2255" s="197">
        <f t="shared" si="1381"/>
        <v>0</v>
      </c>
    </row>
    <row r="2256" spans="1:14" ht="47.25" outlineLevel="1" x14ac:dyDescent="0.25">
      <c r="A2256" s="485">
        <f t="shared" ref="A2256:E2256" si="1400">A1779</f>
        <v>35.1</v>
      </c>
      <c r="B2256" s="421" t="str">
        <f t="shared" si="1400"/>
        <v>Scheme1:Design &amp; engineering, procurement, supply, installation &amp; commissioning of Ozone Generator system of capacity 45.0 Kg/hr for CW system</v>
      </c>
      <c r="C2256" s="188">
        <f t="shared" si="1400"/>
        <v>0</v>
      </c>
      <c r="D2256" s="189" t="str">
        <f t="shared" si="1400"/>
        <v>-</v>
      </c>
      <c r="E2256" s="38">
        <f t="shared" si="1400"/>
        <v>0</v>
      </c>
      <c r="F2256" s="104">
        <f t="shared" si="1351"/>
        <v>0</v>
      </c>
      <c r="G2256" s="104">
        <f t="shared" si="1352"/>
        <v>0</v>
      </c>
      <c r="H2256" s="104">
        <f t="shared" si="1380"/>
        <v>0</v>
      </c>
      <c r="I2256" s="38">
        <f>'F4.2'!Y348</f>
        <v>45</v>
      </c>
      <c r="J2256" s="38">
        <f>'F4.2'!AX348</f>
        <v>45</v>
      </c>
      <c r="K2256" s="104"/>
      <c r="L2256" s="104"/>
      <c r="M2256" s="104">
        <f t="shared" si="1206"/>
        <v>45</v>
      </c>
      <c r="N2256" s="197">
        <f t="shared" si="1381"/>
        <v>0</v>
      </c>
    </row>
    <row r="2257" spans="1:14" ht="15.75" outlineLevel="1" x14ac:dyDescent="0.25">
      <c r="A2257" s="369">
        <f t="shared" ref="A2257:E2257" si="1401">A1780</f>
        <v>36</v>
      </c>
      <c r="B2257" s="369" t="str">
        <f t="shared" si="1401"/>
        <v>Pipeline expansion to improve dry ash evacuation system</v>
      </c>
      <c r="C2257" s="188">
        <f t="shared" si="1401"/>
        <v>0</v>
      </c>
      <c r="D2257" s="189" t="str">
        <f t="shared" si="1401"/>
        <v>-</v>
      </c>
      <c r="E2257" s="38">
        <f t="shared" si="1401"/>
        <v>0</v>
      </c>
      <c r="F2257" s="104">
        <f t="shared" si="1351"/>
        <v>0</v>
      </c>
      <c r="G2257" s="104">
        <f t="shared" si="1352"/>
        <v>0</v>
      </c>
      <c r="H2257" s="104">
        <f t="shared" si="1380"/>
        <v>0</v>
      </c>
      <c r="I2257" s="38">
        <f>'F4.2'!Y349</f>
        <v>0</v>
      </c>
      <c r="J2257" s="38">
        <f>'F4.2'!AX349</f>
        <v>0</v>
      </c>
      <c r="K2257" s="104"/>
      <c r="L2257" s="104"/>
      <c r="M2257" s="104">
        <f t="shared" si="1206"/>
        <v>0</v>
      </c>
      <c r="N2257" s="197">
        <f t="shared" si="1381"/>
        <v>0</v>
      </c>
    </row>
    <row r="2258" spans="1:14" ht="47.25" outlineLevel="1" x14ac:dyDescent="0.25">
      <c r="A2258" s="485">
        <f t="shared" ref="A2258:E2258" si="1402">A1781</f>
        <v>36.1</v>
      </c>
      <c r="B2258" s="417" t="str">
        <f t="shared" si="1402"/>
        <v>Scheme1: Pipeline expansion to improve dry ash evacuation system along with target box modification and also to erect &amp; commission dry ash evacuation directly to remote silo.</v>
      </c>
      <c r="C2258" s="188">
        <f t="shared" si="1402"/>
        <v>0</v>
      </c>
      <c r="D2258" s="189" t="str">
        <f t="shared" si="1402"/>
        <v>-</v>
      </c>
      <c r="E2258" s="38">
        <f t="shared" si="1402"/>
        <v>0</v>
      </c>
      <c r="F2258" s="104">
        <f t="shared" si="1351"/>
        <v>75</v>
      </c>
      <c r="G2258" s="104">
        <f t="shared" si="1352"/>
        <v>75</v>
      </c>
      <c r="H2258" s="104">
        <f t="shared" si="1380"/>
        <v>0</v>
      </c>
      <c r="I2258" s="38">
        <f>'F4.2'!Y350</f>
        <v>0</v>
      </c>
      <c r="J2258" s="38">
        <f>'F4.2'!AX350</f>
        <v>0</v>
      </c>
      <c r="K2258" s="104"/>
      <c r="L2258" s="104"/>
      <c r="M2258" s="104">
        <f t="shared" si="1206"/>
        <v>0</v>
      </c>
      <c r="N2258" s="197">
        <f t="shared" si="1381"/>
        <v>0</v>
      </c>
    </row>
    <row r="2259" spans="1:14" ht="15.75" outlineLevel="1" x14ac:dyDescent="0.25">
      <c r="A2259" s="369">
        <f t="shared" ref="A2259:E2259" si="1403">A1782</f>
        <v>37</v>
      </c>
      <c r="B2259" s="369" t="str">
        <f t="shared" si="1403"/>
        <v>Modification at intermediate silo and HCSD system</v>
      </c>
      <c r="C2259" s="188">
        <f t="shared" si="1403"/>
        <v>0</v>
      </c>
      <c r="D2259" s="189" t="str">
        <f t="shared" si="1403"/>
        <v>-</v>
      </c>
      <c r="E2259" s="38">
        <f t="shared" si="1403"/>
        <v>0</v>
      </c>
      <c r="F2259" s="104">
        <f t="shared" si="1351"/>
        <v>0</v>
      </c>
      <c r="G2259" s="104">
        <f t="shared" si="1352"/>
        <v>0</v>
      </c>
      <c r="H2259" s="104">
        <f t="shared" si="1380"/>
        <v>0</v>
      </c>
      <c r="I2259" s="38">
        <f>'F4.2'!Y351</f>
        <v>0</v>
      </c>
      <c r="J2259" s="38">
        <f>'F4.2'!AX351</f>
        <v>0</v>
      </c>
      <c r="K2259" s="104"/>
      <c r="L2259" s="104"/>
      <c r="M2259" s="104">
        <f t="shared" si="1206"/>
        <v>0</v>
      </c>
      <c r="N2259" s="197">
        <f t="shared" si="1381"/>
        <v>0</v>
      </c>
    </row>
    <row r="2260" spans="1:14" ht="15.75" outlineLevel="1" x14ac:dyDescent="0.25">
      <c r="A2260" s="485">
        <f t="shared" ref="A2260:E2260" si="1404">A1783</f>
        <v>37.1</v>
      </c>
      <c r="B2260" s="417" t="str">
        <f t="shared" si="1404"/>
        <v>Scheme1: Additional charge pump.</v>
      </c>
      <c r="C2260" s="188">
        <f t="shared" si="1404"/>
        <v>0</v>
      </c>
      <c r="D2260" s="189" t="str">
        <f t="shared" si="1404"/>
        <v>-</v>
      </c>
      <c r="E2260" s="38">
        <f t="shared" si="1404"/>
        <v>0</v>
      </c>
      <c r="F2260" s="104">
        <f t="shared" si="1351"/>
        <v>3</v>
      </c>
      <c r="G2260" s="104">
        <f t="shared" si="1352"/>
        <v>3</v>
      </c>
      <c r="H2260" s="104">
        <f t="shared" si="1380"/>
        <v>0</v>
      </c>
      <c r="I2260" s="38">
        <f>'F4.2'!Y352</f>
        <v>0</v>
      </c>
      <c r="J2260" s="38">
        <f>'F4.2'!AX352</f>
        <v>0</v>
      </c>
      <c r="K2260" s="104"/>
      <c r="L2260" s="104"/>
      <c r="M2260" s="104">
        <f t="shared" si="1206"/>
        <v>0</v>
      </c>
      <c r="N2260" s="197">
        <f t="shared" si="1381"/>
        <v>0</v>
      </c>
    </row>
    <row r="2261" spans="1:14" ht="15.75" outlineLevel="1" x14ac:dyDescent="0.25">
      <c r="A2261" s="485">
        <f t="shared" ref="A2261:E2261" si="1405">A1784</f>
        <v>37.200000000000003</v>
      </c>
      <c r="B2261" s="417" t="str">
        <f t="shared" si="1405"/>
        <v>Scheme 2: Supply &amp; Installation Air washery at silo top.</v>
      </c>
      <c r="C2261" s="188">
        <f t="shared" si="1405"/>
        <v>0</v>
      </c>
      <c r="D2261" s="189" t="str">
        <f t="shared" si="1405"/>
        <v>-</v>
      </c>
      <c r="E2261" s="38">
        <f t="shared" si="1405"/>
        <v>0</v>
      </c>
      <c r="F2261" s="104">
        <f t="shared" si="1351"/>
        <v>3</v>
      </c>
      <c r="G2261" s="104">
        <f t="shared" si="1352"/>
        <v>3</v>
      </c>
      <c r="H2261" s="104">
        <f t="shared" si="1380"/>
        <v>0</v>
      </c>
      <c r="I2261" s="38">
        <f>'F4.2'!Y353</f>
        <v>0</v>
      </c>
      <c r="J2261" s="38">
        <f>'F4.2'!AX353</f>
        <v>0</v>
      </c>
      <c r="K2261" s="104"/>
      <c r="L2261" s="104"/>
      <c r="M2261" s="104">
        <f t="shared" si="1206"/>
        <v>0</v>
      </c>
      <c r="N2261" s="197">
        <f t="shared" si="1381"/>
        <v>0</v>
      </c>
    </row>
    <row r="2262" spans="1:14" ht="15.75" outlineLevel="1" x14ac:dyDescent="0.25">
      <c r="A2262" s="485">
        <f t="shared" ref="A2262:E2262" si="1406">A1785</f>
        <v>37.299999999999997</v>
      </c>
      <c r="B2262" s="417" t="str">
        <f t="shared" si="1406"/>
        <v>Scheme 3: Shed above silo top.</v>
      </c>
      <c r="C2262" s="188">
        <f t="shared" si="1406"/>
        <v>0</v>
      </c>
      <c r="D2262" s="189" t="str">
        <f t="shared" si="1406"/>
        <v>-</v>
      </c>
      <c r="E2262" s="38">
        <f t="shared" si="1406"/>
        <v>0</v>
      </c>
      <c r="F2262" s="104">
        <f t="shared" si="1351"/>
        <v>3</v>
      </c>
      <c r="G2262" s="104">
        <f t="shared" si="1352"/>
        <v>3</v>
      </c>
      <c r="H2262" s="104">
        <f t="shared" si="1380"/>
        <v>0</v>
      </c>
      <c r="I2262" s="38">
        <f>'F4.2'!Y354</f>
        <v>0</v>
      </c>
      <c r="J2262" s="38">
        <f>'F4.2'!AX354</f>
        <v>0</v>
      </c>
      <c r="K2262" s="104"/>
      <c r="L2262" s="104"/>
      <c r="M2262" s="104">
        <f t="shared" si="1206"/>
        <v>0</v>
      </c>
      <c r="N2262" s="197">
        <f t="shared" si="1381"/>
        <v>0</v>
      </c>
    </row>
    <row r="2263" spans="1:14" ht="31.5" outlineLevel="1" x14ac:dyDescent="0.25">
      <c r="A2263" s="485">
        <f t="shared" ref="A2263:E2263" si="1407">A1786</f>
        <v>37.4</v>
      </c>
      <c r="B2263" s="417" t="str">
        <f t="shared" si="1407"/>
        <v>Scheme 4: Supply &amp; Installation Construction of platform at pipe rack up to Remote silo.</v>
      </c>
      <c r="C2263" s="188">
        <f t="shared" si="1407"/>
        <v>0</v>
      </c>
      <c r="D2263" s="189" t="str">
        <f t="shared" si="1407"/>
        <v>-</v>
      </c>
      <c r="E2263" s="38">
        <f t="shared" si="1407"/>
        <v>0</v>
      </c>
      <c r="F2263" s="104">
        <f t="shared" si="1351"/>
        <v>7</v>
      </c>
      <c r="G2263" s="104">
        <f t="shared" si="1352"/>
        <v>7</v>
      </c>
      <c r="H2263" s="104">
        <f t="shared" si="1380"/>
        <v>0</v>
      </c>
      <c r="I2263" s="38">
        <f>'F4.2'!Y355</f>
        <v>0</v>
      </c>
      <c r="J2263" s="38">
        <f>'F4.2'!AX355</f>
        <v>0</v>
      </c>
      <c r="K2263" s="104"/>
      <c r="L2263" s="104"/>
      <c r="M2263" s="104">
        <f t="shared" si="1206"/>
        <v>0</v>
      </c>
      <c r="N2263" s="197">
        <f t="shared" si="1381"/>
        <v>0</v>
      </c>
    </row>
    <row r="2264" spans="1:14" ht="15.75" outlineLevel="1" x14ac:dyDescent="0.25">
      <c r="A2264" s="485">
        <f t="shared" ref="A2264:E2264" si="1408">A1787</f>
        <v>37.5</v>
      </c>
      <c r="B2264" s="417" t="str">
        <f t="shared" si="1408"/>
        <v>Scheme 5: Shifting of pipeline above pipe rack.</v>
      </c>
      <c r="C2264" s="188">
        <f t="shared" si="1408"/>
        <v>0</v>
      </c>
      <c r="D2264" s="189" t="str">
        <f t="shared" si="1408"/>
        <v>-</v>
      </c>
      <c r="E2264" s="38">
        <f t="shared" si="1408"/>
        <v>0</v>
      </c>
      <c r="F2264" s="104">
        <f t="shared" si="1351"/>
        <v>10</v>
      </c>
      <c r="G2264" s="104">
        <f t="shared" si="1352"/>
        <v>10</v>
      </c>
      <c r="H2264" s="104">
        <f t="shared" si="1380"/>
        <v>0</v>
      </c>
      <c r="I2264" s="38">
        <f>'F4.2'!Y356</f>
        <v>0</v>
      </c>
      <c r="J2264" s="38">
        <f>'F4.2'!AX356</f>
        <v>0</v>
      </c>
      <c r="K2264" s="104"/>
      <c r="L2264" s="104"/>
      <c r="M2264" s="104">
        <f t="shared" si="1206"/>
        <v>0</v>
      </c>
      <c r="N2264" s="197">
        <f t="shared" si="1381"/>
        <v>0</v>
      </c>
    </row>
    <row r="2265" spans="1:14" ht="15.75" outlineLevel="1" x14ac:dyDescent="0.25">
      <c r="A2265" s="485">
        <f t="shared" ref="A2265:E2265" si="1409">A1788</f>
        <v>37.6</v>
      </c>
      <c r="B2265" s="417" t="str">
        <f t="shared" si="1409"/>
        <v>Scheme 6: Supply &amp; Installation ART sub assemblies.</v>
      </c>
      <c r="C2265" s="188">
        <f t="shared" si="1409"/>
        <v>0</v>
      </c>
      <c r="D2265" s="189" t="str">
        <f t="shared" si="1409"/>
        <v>-</v>
      </c>
      <c r="E2265" s="38">
        <f t="shared" si="1409"/>
        <v>0</v>
      </c>
      <c r="F2265" s="104">
        <f t="shared" si="1351"/>
        <v>3</v>
      </c>
      <c r="G2265" s="104">
        <f t="shared" si="1352"/>
        <v>3</v>
      </c>
      <c r="H2265" s="104">
        <f t="shared" si="1380"/>
        <v>0</v>
      </c>
      <c r="I2265" s="38">
        <f>'F4.2'!Y357</f>
        <v>0</v>
      </c>
      <c r="J2265" s="38">
        <f>'F4.2'!AX357</f>
        <v>0</v>
      </c>
      <c r="K2265" s="104"/>
      <c r="L2265" s="104"/>
      <c r="M2265" s="104">
        <f t="shared" si="1206"/>
        <v>0</v>
      </c>
      <c r="N2265" s="197">
        <f t="shared" si="1381"/>
        <v>0</v>
      </c>
    </row>
    <row r="2266" spans="1:14" ht="15.75" outlineLevel="1" x14ac:dyDescent="0.25">
      <c r="A2266" s="369">
        <f t="shared" ref="A2266:E2266" si="1410">A1789</f>
        <v>38</v>
      </c>
      <c r="B2266" s="369" t="str">
        <f t="shared" si="1410"/>
        <v>ESP field strengthening at U#8</v>
      </c>
      <c r="C2266" s="188">
        <f t="shared" si="1410"/>
        <v>0</v>
      </c>
      <c r="D2266" s="189" t="str">
        <f t="shared" si="1410"/>
        <v>-</v>
      </c>
      <c r="E2266" s="38">
        <f t="shared" si="1410"/>
        <v>0</v>
      </c>
      <c r="F2266" s="104">
        <f t="shared" si="1351"/>
        <v>0</v>
      </c>
      <c r="G2266" s="104">
        <f t="shared" si="1352"/>
        <v>0</v>
      </c>
      <c r="H2266" s="104">
        <f t="shared" si="1380"/>
        <v>0</v>
      </c>
      <c r="I2266" s="38">
        <f>'F4.2'!Y358</f>
        <v>0</v>
      </c>
      <c r="J2266" s="38">
        <f>'F4.2'!AX358</f>
        <v>0</v>
      </c>
      <c r="K2266" s="104"/>
      <c r="L2266" s="104"/>
      <c r="M2266" s="104">
        <f t="shared" si="1206"/>
        <v>0</v>
      </c>
      <c r="N2266" s="197">
        <f t="shared" si="1381"/>
        <v>0</v>
      </c>
    </row>
    <row r="2267" spans="1:14" ht="15.75" outlineLevel="1" x14ac:dyDescent="0.25">
      <c r="A2267" s="485">
        <f t="shared" ref="A2267:E2267" si="1411">A1790</f>
        <v>38.1</v>
      </c>
      <c r="B2267" s="417" t="str">
        <f t="shared" si="1411"/>
        <v>Scheme1: ESP field strengthening at U#8</v>
      </c>
      <c r="C2267" s="188">
        <f t="shared" si="1411"/>
        <v>0</v>
      </c>
      <c r="D2267" s="189" t="str">
        <f t="shared" si="1411"/>
        <v>-</v>
      </c>
      <c r="E2267" s="38">
        <f t="shared" si="1411"/>
        <v>0</v>
      </c>
      <c r="F2267" s="104">
        <f t="shared" si="1351"/>
        <v>120</v>
      </c>
      <c r="G2267" s="104">
        <f t="shared" si="1352"/>
        <v>120</v>
      </c>
      <c r="H2267" s="104">
        <f t="shared" si="1380"/>
        <v>0</v>
      </c>
      <c r="I2267" s="38">
        <f>'F4.2'!Y359</f>
        <v>0</v>
      </c>
      <c r="J2267" s="38">
        <f>'F4.2'!AX359</f>
        <v>0</v>
      </c>
      <c r="K2267" s="104"/>
      <c r="L2267" s="104"/>
      <c r="M2267" s="104">
        <f t="shared" si="1206"/>
        <v>0</v>
      </c>
      <c r="N2267" s="197">
        <f t="shared" si="1381"/>
        <v>0</v>
      </c>
    </row>
    <row r="2268" spans="1:14" ht="31.5" outlineLevel="1" x14ac:dyDescent="0.25">
      <c r="A2268" s="369">
        <f t="shared" ref="A2268:E2268" si="1412">A1791</f>
        <v>39</v>
      </c>
      <c r="B2268" s="369" t="str">
        <f t="shared" si="1412"/>
        <v>Procurement of various pumps for AHP performance improvement</v>
      </c>
      <c r="C2268" s="188">
        <f t="shared" si="1412"/>
        <v>0</v>
      </c>
      <c r="D2268" s="189" t="str">
        <f t="shared" si="1412"/>
        <v>-</v>
      </c>
      <c r="E2268" s="38">
        <f t="shared" si="1412"/>
        <v>0</v>
      </c>
      <c r="F2268" s="104">
        <f t="shared" si="1351"/>
        <v>0</v>
      </c>
      <c r="G2268" s="104">
        <f t="shared" si="1352"/>
        <v>0</v>
      </c>
      <c r="H2268" s="104">
        <f t="shared" si="1380"/>
        <v>0</v>
      </c>
      <c r="I2268" s="38">
        <f>'F4.2'!Y360</f>
        <v>0</v>
      </c>
      <c r="J2268" s="38">
        <f>'F4.2'!AX360</f>
        <v>0</v>
      </c>
      <c r="K2268" s="104"/>
      <c r="L2268" s="104"/>
      <c r="M2268" s="104">
        <f t="shared" si="1206"/>
        <v>0</v>
      </c>
      <c r="N2268" s="197">
        <f t="shared" si="1381"/>
        <v>0</v>
      </c>
    </row>
    <row r="2269" spans="1:14" ht="31.5" outlineLevel="1" x14ac:dyDescent="0.25">
      <c r="A2269" s="485">
        <f t="shared" ref="A2269:E2269" si="1413">A1792</f>
        <v>39.1</v>
      </c>
      <c r="B2269" s="417" t="str">
        <f t="shared" si="1413"/>
        <v>Scheme1: Procurement of various pumps for AHP performance improvement.</v>
      </c>
      <c r="C2269" s="188">
        <f t="shared" si="1413"/>
        <v>0</v>
      </c>
      <c r="D2269" s="189" t="str">
        <f t="shared" si="1413"/>
        <v>-</v>
      </c>
      <c r="E2269" s="38">
        <f t="shared" si="1413"/>
        <v>0</v>
      </c>
      <c r="F2269" s="104">
        <f t="shared" si="1351"/>
        <v>28</v>
      </c>
      <c r="G2269" s="104">
        <f t="shared" si="1352"/>
        <v>28</v>
      </c>
      <c r="H2269" s="104">
        <f t="shared" si="1380"/>
        <v>0</v>
      </c>
      <c r="I2269" s="38">
        <f>'F4.2'!Y361</f>
        <v>0</v>
      </c>
      <c r="J2269" s="38">
        <f>'F4.2'!AX361</f>
        <v>0</v>
      </c>
      <c r="K2269" s="104"/>
      <c r="L2269" s="104"/>
      <c r="M2269" s="104">
        <f t="shared" si="1206"/>
        <v>0</v>
      </c>
      <c r="N2269" s="197">
        <f t="shared" si="1381"/>
        <v>0</v>
      </c>
    </row>
    <row r="2270" spans="1:14" ht="31.5" outlineLevel="1" x14ac:dyDescent="0.25">
      <c r="A2270" s="369">
        <f t="shared" ref="A2270:E2270" si="1414">A1793</f>
        <v>40</v>
      </c>
      <c r="B2270" s="369" t="str">
        <f t="shared" si="1414"/>
        <v>Modification in Dry Ash Evacuation System D/V Assemblies &amp; allied equipments to improve performance</v>
      </c>
      <c r="C2270" s="188">
        <f t="shared" si="1414"/>
        <v>0</v>
      </c>
      <c r="D2270" s="189" t="str">
        <f t="shared" si="1414"/>
        <v>-</v>
      </c>
      <c r="E2270" s="38">
        <f t="shared" si="1414"/>
        <v>0</v>
      </c>
      <c r="F2270" s="104">
        <f t="shared" si="1351"/>
        <v>0</v>
      </c>
      <c r="G2270" s="104">
        <f t="shared" si="1352"/>
        <v>0</v>
      </c>
      <c r="H2270" s="104">
        <f t="shared" si="1380"/>
        <v>0</v>
      </c>
      <c r="I2270" s="38">
        <f>'F4.2'!Y362</f>
        <v>0</v>
      </c>
      <c r="J2270" s="38">
        <f>'F4.2'!AX362</f>
        <v>0</v>
      </c>
      <c r="K2270" s="104"/>
      <c r="L2270" s="104"/>
      <c r="M2270" s="104">
        <f t="shared" si="1206"/>
        <v>0</v>
      </c>
      <c r="N2270" s="197">
        <f t="shared" si="1381"/>
        <v>0</v>
      </c>
    </row>
    <row r="2271" spans="1:14" ht="31.5" outlineLevel="1" x14ac:dyDescent="0.25">
      <c r="A2271" s="485">
        <f t="shared" ref="A2271:E2271" si="1415">A1794</f>
        <v>40.1</v>
      </c>
      <c r="B2271" s="417" t="str">
        <f t="shared" si="1415"/>
        <v>Scheme1: Procurement of D/V Assemblies &amp; allied equipments to improve performance.</v>
      </c>
      <c r="C2271" s="188">
        <f t="shared" si="1415"/>
        <v>0</v>
      </c>
      <c r="D2271" s="189" t="str">
        <f t="shared" si="1415"/>
        <v>-</v>
      </c>
      <c r="E2271" s="38">
        <f t="shared" si="1415"/>
        <v>0</v>
      </c>
      <c r="F2271" s="104">
        <f t="shared" si="1351"/>
        <v>35</v>
      </c>
      <c r="G2271" s="104">
        <f t="shared" si="1352"/>
        <v>35</v>
      </c>
      <c r="H2271" s="104">
        <f t="shared" si="1380"/>
        <v>0</v>
      </c>
      <c r="I2271" s="38">
        <f>'F4.2'!Y363</f>
        <v>0</v>
      </c>
      <c r="J2271" s="38">
        <f>'F4.2'!AX363</f>
        <v>0</v>
      </c>
      <c r="K2271" s="104"/>
      <c r="L2271" s="104"/>
      <c r="M2271" s="104">
        <f t="shared" si="1206"/>
        <v>0</v>
      </c>
      <c r="N2271" s="197">
        <f t="shared" si="1381"/>
        <v>0</v>
      </c>
    </row>
    <row r="2272" spans="1:14" ht="31.5" outlineLevel="1" x14ac:dyDescent="0.25">
      <c r="A2272" s="369">
        <f t="shared" ref="A2272:E2272" si="1416">A1795</f>
        <v>41</v>
      </c>
      <c r="B2272" s="369" t="str">
        <f t="shared" si="1416"/>
        <v>Additional IAC house for Intermediate silo and Remote silo along with erection of S.S. Pipeline</v>
      </c>
      <c r="C2272" s="188">
        <f t="shared" si="1416"/>
        <v>0</v>
      </c>
      <c r="D2272" s="189" t="str">
        <f t="shared" si="1416"/>
        <v>-</v>
      </c>
      <c r="E2272" s="38">
        <f t="shared" si="1416"/>
        <v>0</v>
      </c>
      <c r="F2272" s="104">
        <f t="shared" si="1351"/>
        <v>0</v>
      </c>
      <c r="G2272" s="104">
        <f t="shared" si="1352"/>
        <v>0</v>
      </c>
      <c r="H2272" s="104">
        <f t="shared" si="1380"/>
        <v>0</v>
      </c>
      <c r="I2272" s="38">
        <f>'F4.2'!Y364</f>
        <v>0</v>
      </c>
      <c r="J2272" s="38">
        <f>'F4.2'!AX364</f>
        <v>0</v>
      </c>
      <c r="K2272" s="104"/>
      <c r="L2272" s="104"/>
      <c r="M2272" s="104">
        <f t="shared" si="1206"/>
        <v>0</v>
      </c>
      <c r="N2272" s="197">
        <f t="shared" si="1381"/>
        <v>0</v>
      </c>
    </row>
    <row r="2273" spans="1:14" ht="47.25" outlineLevel="1" x14ac:dyDescent="0.25">
      <c r="A2273" s="485">
        <f t="shared" ref="A2273:E2273" si="1417">A1796</f>
        <v>41.1</v>
      </c>
      <c r="B2273" s="417" t="str">
        <f t="shared" si="1417"/>
        <v>Scheme1: Supply &amp; Installation Additional IAC house for Intermediate silo and Remote silo along with erection of S.S. Pipeline</v>
      </c>
      <c r="C2273" s="188">
        <f t="shared" si="1417"/>
        <v>0</v>
      </c>
      <c r="D2273" s="189" t="str">
        <f t="shared" si="1417"/>
        <v>-</v>
      </c>
      <c r="E2273" s="38">
        <f t="shared" si="1417"/>
        <v>0</v>
      </c>
      <c r="F2273" s="104">
        <f t="shared" si="1351"/>
        <v>0</v>
      </c>
      <c r="G2273" s="104">
        <f t="shared" si="1352"/>
        <v>0</v>
      </c>
      <c r="H2273" s="104">
        <f t="shared" si="1380"/>
        <v>0</v>
      </c>
      <c r="I2273" s="38">
        <f>'F4.2'!Y365</f>
        <v>50</v>
      </c>
      <c r="J2273" s="38">
        <f>'F4.2'!AX365</f>
        <v>50</v>
      </c>
      <c r="K2273" s="104"/>
      <c r="L2273" s="104"/>
      <c r="M2273" s="104">
        <f t="shared" si="1206"/>
        <v>50</v>
      </c>
      <c r="N2273" s="197">
        <f t="shared" si="1381"/>
        <v>0</v>
      </c>
    </row>
    <row r="2274" spans="1:14" ht="31.5" outlineLevel="1" x14ac:dyDescent="0.25">
      <c r="A2274" s="369">
        <f t="shared" ref="A2274:E2274" si="1418">A1797</f>
        <v>42</v>
      </c>
      <c r="B2274" s="369" t="str">
        <f t="shared" si="1418"/>
        <v>Waste water system modification to have zero water discharge</v>
      </c>
      <c r="C2274" s="188">
        <f t="shared" si="1418"/>
        <v>0</v>
      </c>
      <c r="D2274" s="189" t="str">
        <f t="shared" si="1418"/>
        <v>-</v>
      </c>
      <c r="E2274" s="38">
        <f t="shared" si="1418"/>
        <v>0</v>
      </c>
      <c r="F2274" s="104">
        <f t="shared" ref="F2274:F2337" si="1419">F1797+I1797</f>
        <v>0</v>
      </c>
      <c r="G2274" s="104">
        <f t="shared" ref="G2274:G2337" si="1420">G1797+M1797</f>
        <v>0</v>
      </c>
      <c r="H2274" s="104">
        <f t="shared" si="1380"/>
        <v>0</v>
      </c>
      <c r="I2274" s="38">
        <f>'F4.2'!Y366</f>
        <v>0</v>
      </c>
      <c r="J2274" s="38">
        <f>'F4.2'!AX366</f>
        <v>0</v>
      </c>
      <c r="K2274" s="104"/>
      <c r="L2274" s="104"/>
      <c r="M2274" s="104">
        <f t="shared" si="1206"/>
        <v>0</v>
      </c>
      <c r="N2274" s="197">
        <f t="shared" si="1381"/>
        <v>0</v>
      </c>
    </row>
    <row r="2275" spans="1:14" ht="63" outlineLevel="1" x14ac:dyDescent="0.25">
      <c r="A2275" s="485">
        <f t="shared" ref="A2275:E2275" si="1421">A1798</f>
        <v>42.1</v>
      </c>
      <c r="B2275" s="417" t="str">
        <f t="shared" si="1421"/>
        <v>Scheme1: Waste water system modification to have zero water discharge at 3x660MW, KTPS, Koradi along with Pump Procurement along with arrangement of sludge discharge at ESP water Washing system.</v>
      </c>
      <c r="C2275" s="188">
        <f t="shared" si="1421"/>
        <v>0</v>
      </c>
      <c r="D2275" s="189" t="str">
        <f t="shared" si="1421"/>
        <v>-</v>
      </c>
      <c r="E2275" s="38">
        <f t="shared" si="1421"/>
        <v>0</v>
      </c>
      <c r="F2275" s="104">
        <f t="shared" si="1419"/>
        <v>0</v>
      </c>
      <c r="G2275" s="104">
        <f t="shared" si="1420"/>
        <v>0</v>
      </c>
      <c r="H2275" s="104">
        <f t="shared" si="1380"/>
        <v>0</v>
      </c>
      <c r="I2275" s="38">
        <f>'F4.2'!Y367</f>
        <v>26</v>
      </c>
      <c r="J2275" s="38">
        <f>'F4.2'!AX367</f>
        <v>26</v>
      </c>
      <c r="K2275" s="104"/>
      <c r="L2275" s="104"/>
      <c r="M2275" s="104">
        <f t="shared" si="1206"/>
        <v>26</v>
      </c>
      <c r="N2275" s="197">
        <f t="shared" si="1381"/>
        <v>0</v>
      </c>
    </row>
    <row r="2276" spans="1:14" ht="15.75" outlineLevel="1" x14ac:dyDescent="0.25">
      <c r="A2276" s="369">
        <f t="shared" ref="A2276:E2276" si="1422">A1799</f>
        <v>43</v>
      </c>
      <c r="B2276" s="369" t="str">
        <f t="shared" si="1422"/>
        <v>ESP field strengthening at U#9</v>
      </c>
      <c r="C2276" s="188">
        <f t="shared" si="1422"/>
        <v>0</v>
      </c>
      <c r="D2276" s="189" t="str">
        <f t="shared" si="1422"/>
        <v>-</v>
      </c>
      <c r="E2276" s="38">
        <f t="shared" si="1422"/>
        <v>0</v>
      </c>
      <c r="F2276" s="104">
        <f t="shared" si="1419"/>
        <v>0</v>
      </c>
      <c r="G2276" s="104">
        <f t="shared" si="1420"/>
        <v>0</v>
      </c>
      <c r="H2276" s="104">
        <f t="shared" si="1380"/>
        <v>0</v>
      </c>
      <c r="I2276" s="38">
        <f>'F4.2'!Y368</f>
        <v>0</v>
      </c>
      <c r="J2276" s="38">
        <f>'F4.2'!AX368</f>
        <v>0</v>
      </c>
      <c r="K2276" s="104"/>
      <c r="L2276" s="104"/>
      <c r="M2276" s="104">
        <f t="shared" si="1206"/>
        <v>0</v>
      </c>
      <c r="N2276" s="197">
        <f t="shared" si="1381"/>
        <v>0</v>
      </c>
    </row>
    <row r="2277" spans="1:14" ht="15.75" outlineLevel="1" x14ac:dyDescent="0.25">
      <c r="A2277" s="485">
        <f t="shared" ref="A2277:E2277" si="1423">A1800</f>
        <v>43.1</v>
      </c>
      <c r="B2277" s="417" t="str">
        <f t="shared" si="1423"/>
        <v>Scheme1: ESP field strengthening at U#9</v>
      </c>
      <c r="C2277" s="188">
        <f t="shared" si="1423"/>
        <v>0</v>
      </c>
      <c r="D2277" s="189" t="str">
        <f t="shared" si="1423"/>
        <v>-</v>
      </c>
      <c r="E2277" s="38">
        <f t="shared" si="1423"/>
        <v>0</v>
      </c>
      <c r="F2277" s="104">
        <f t="shared" si="1419"/>
        <v>0</v>
      </c>
      <c r="G2277" s="104">
        <f t="shared" si="1420"/>
        <v>0</v>
      </c>
      <c r="H2277" s="104">
        <f t="shared" si="1380"/>
        <v>0</v>
      </c>
      <c r="I2277" s="38">
        <f>'F4.2'!Y369</f>
        <v>275</v>
      </c>
      <c r="J2277" s="38">
        <f>'F4.2'!AX369</f>
        <v>275</v>
      </c>
      <c r="K2277" s="104"/>
      <c r="L2277" s="104"/>
      <c r="M2277" s="104">
        <f t="shared" si="1206"/>
        <v>275</v>
      </c>
      <c r="N2277" s="197">
        <f t="shared" si="1381"/>
        <v>0</v>
      </c>
    </row>
    <row r="2278" spans="1:14" ht="31.5" outlineLevel="1" x14ac:dyDescent="0.25">
      <c r="A2278" s="369">
        <f t="shared" ref="A2278:E2278" si="1424">A1801</f>
        <v>44</v>
      </c>
      <c r="B2278" s="369" t="str">
        <f t="shared" si="1424"/>
        <v>Procurement of HCSD GEHO Pump (TZPM-400) critical items sub-assemblies</v>
      </c>
      <c r="C2278" s="188">
        <f t="shared" si="1424"/>
        <v>0</v>
      </c>
      <c r="D2278" s="189" t="str">
        <f t="shared" si="1424"/>
        <v>-</v>
      </c>
      <c r="E2278" s="38">
        <f t="shared" si="1424"/>
        <v>0</v>
      </c>
      <c r="F2278" s="104">
        <f t="shared" si="1419"/>
        <v>0</v>
      </c>
      <c r="G2278" s="104">
        <f t="shared" si="1420"/>
        <v>0</v>
      </c>
      <c r="H2278" s="104">
        <f t="shared" si="1380"/>
        <v>0</v>
      </c>
      <c r="I2278" s="38">
        <f>'F4.2'!Y370</f>
        <v>0</v>
      </c>
      <c r="J2278" s="38">
        <f>'F4.2'!AX370</f>
        <v>0</v>
      </c>
      <c r="K2278" s="104"/>
      <c r="L2278" s="104"/>
      <c r="M2278" s="104">
        <f t="shared" si="1206"/>
        <v>0</v>
      </c>
      <c r="N2278" s="197">
        <f t="shared" si="1381"/>
        <v>0</v>
      </c>
    </row>
    <row r="2279" spans="1:14" ht="31.5" outlineLevel="1" x14ac:dyDescent="0.25">
      <c r="A2279" s="485">
        <f t="shared" ref="A2279:E2279" si="1425">A1802</f>
        <v>44.1</v>
      </c>
      <c r="B2279" s="421" t="str">
        <f t="shared" si="1425"/>
        <v>Scheme1: Procurement of HCSD GEHO Pump TZPM-400) critical items sub-assemblies.</v>
      </c>
      <c r="C2279" s="188">
        <f t="shared" si="1425"/>
        <v>0</v>
      </c>
      <c r="D2279" s="189" t="str">
        <f t="shared" si="1425"/>
        <v>-</v>
      </c>
      <c r="E2279" s="38">
        <f t="shared" si="1425"/>
        <v>0</v>
      </c>
      <c r="F2279" s="104">
        <f t="shared" si="1419"/>
        <v>0</v>
      </c>
      <c r="G2279" s="104">
        <f t="shared" si="1420"/>
        <v>0</v>
      </c>
      <c r="H2279" s="104">
        <f t="shared" si="1380"/>
        <v>0</v>
      </c>
      <c r="I2279" s="38">
        <f>'F4.2'!Y371</f>
        <v>30</v>
      </c>
      <c r="J2279" s="38">
        <f>'F4.2'!AX371</f>
        <v>30</v>
      </c>
      <c r="K2279" s="104"/>
      <c r="L2279" s="104"/>
      <c r="M2279" s="104">
        <f t="shared" si="1206"/>
        <v>30</v>
      </c>
      <c r="N2279" s="197">
        <f t="shared" si="1381"/>
        <v>0</v>
      </c>
    </row>
    <row r="2280" spans="1:14" ht="31.5" outlineLevel="1" x14ac:dyDescent="0.25">
      <c r="A2280" s="369">
        <f t="shared" ref="A2280:E2280" si="1426">A1803</f>
        <v>45</v>
      </c>
      <c r="B2280" s="369" t="str">
        <f t="shared" si="1426"/>
        <v>MSERW Pipes &amp; Seamless Pipes replacement to improve ash conveying &amp; its disposal-1</v>
      </c>
      <c r="C2280" s="188">
        <f t="shared" si="1426"/>
        <v>0</v>
      </c>
      <c r="D2280" s="189" t="str">
        <f t="shared" si="1426"/>
        <v>-</v>
      </c>
      <c r="E2280" s="38">
        <f t="shared" si="1426"/>
        <v>0</v>
      </c>
      <c r="F2280" s="104">
        <f t="shared" si="1419"/>
        <v>0</v>
      </c>
      <c r="G2280" s="104">
        <f t="shared" si="1420"/>
        <v>0</v>
      </c>
      <c r="H2280" s="104">
        <f t="shared" si="1380"/>
        <v>0</v>
      </c>
      <c r="I2280" s="38">
        <f>'F4.2'!Y372</f>
        <v>0</v>
      </c>
      <c r="J2280" s="38">
        <f>'F4.2'!AX372</f>
        <v>0</v>
      </c>
      <c r="K2280" s="104"/>
      <c r="L2280" s="104"/>
      <c r="M2280" s="104">
        <f t="shared" si="1206"/>
        <v>0</v>
      </c>
      <c r="N2280" s="197">
        <f t="shared" si="1381"/>
        <v>0</v>
      </c>
    </row>
    <row r="2281" spans="1:14" ht="63" outlineLevel="1" x14ac:dyDescent="0.25">
      <c r="A2281" s="485">
        <f t="shared" ref="A2281:E2281" si="1427">A1804</f>
        <v>45.1</v>
      </c>
      <c r="B2281" s="417" t="str">
        <f t="shared" si="1427"/>
        <v>Scheme1: Supply &amp; Work of Replacement of MSERW Pipes &amp; Seamless Pipes in Bottom ash/Coarse ash evacuation &amp; Ash Slurry Disposal Pipelines, Dry ash conveying system in phase manner to improve the ash evacuation performance.</v>
      </c>
      <c r="C2281" s="188">
        <f t="shared" si="1427"/>
        <v>0</v>
      </c>
      <c r="D2281" s="189" t="str">
        <f t="shared" si="1427"/>
        <v>-</v>
      </c>
      <c r="E2281" s="38">
        <f t="shared" si="1427"/>
        <v>0</v>
      </c>
      <c r="F2281" s="104">
        <f t="shared" si="1419"/>
        <v>0</v>
      </c>
      <c r="G2281" s="104">
        <f t="shared" si="1420"/>
        <v>0</v>
      </c>
      <c r="H2281" s="104">
        <f t="shared" si="1380"/>
        <v>0</v>
      </c>
      <c r="I2281" s="38">
        <f>'F4.2'!Y373</f>
        <v>70</v>
      </c>
      <c r="J2281" s="38">
        <f>'F4.2'!AX373</f>
        <v>70</v>
      </c>
      <c r="K2281" s="104"/>
      <c r="L2281" s="104"/>
      <c r="M2281" s="104">
        <f t="shared" si="1206"/>
        <v>70</v>
      </c>
      <c r="N2281" s="197">
        <f t="shared" si="1381"/>
        <v>0</v>
      </c>
    </row>
    <row r="2282" spans="1:14" ht="15.75" outlineLevel="1" x14ac:dyDescent="0.25">
      <c r="A2282" s="369">
        <f t="shared" ref="A2282:E2282" si="1428">A1805</f>
        <v>46</v>
      </c>
      <c r="B2282" s="369" t="str">
        <f t="shared" si="1428"/>
        <v>Improvement in Ash Water Recovery System</v>
      </c>
      <c r="C2282" s="188">
        <f t="shared" si="1428"/>
        <v>0</v>
      </c>
      <c r="D2282" s="189" t="str">
        <f t="shared" si="1428"/>
        <v>-</v>
      </c>
      <c r="E2282" s="38">
        <f t="shared" si="1428"/>
        <v>0</v>
      </c>
      <c r="F2282" s="104">
        <f t="shared" si="1419"/>
        <v>0</v>
      </c>
      <c r="G2282" s="104">
        <f t="shared" si="1420"/>
        <v>0</v>
      </c>
      <c r="H2282" s="104">
        <f t="shared" si="1380"/>
        <v>0</v>
      </c>
      <c r="I2282" s="38">
        <f>'F4.2'!Y374</f>
        <v>0</v>
      </c>
      <c r="J2282" s="38">
        <f>'F4.2'!AX374</f>
        <v>0</v>
      </c>
      <c r="K2282" s="104"/>
      <c r="L2282" s="104"/>
      <c r="M2282" s="104">
        <f t="shared" si="1206"/>
        <v>0</v>
      </c>
      <c r="N2282" s="197">
        <f t="shared" si="1381"/>
        <v>0</v>
      </c>
    </row>
    <row r="2283" spans="1:14" ht="31.5" outlineLevel="1" x14ac:dyDescent="0.25">
      <c r="A2283" s="485">
        <f t="shared" ref="A2283:E2283" si="1429">A1806</f>
        <v>46.1</v>
      </c>
      <c r="B2283" s="417" t="str">
        <f t="shared" si="1429"/>
        <v>Scheme1: Supply &amp; Installation of Pumps along with Pipeline for Improvement in Ash Water Recovery System.</v>
      </c>
      <c r="C2283" s="188">
        <f t="shared" si="1429"/>
        <v>0</v>
      </c>
      <c r="D2283" s="189" t="str">
        <f t="shared" si="1429"/>
        <v>-</v>
      </c>
      <c r="E2283" s="38">
        <f t="shared" si="1429"/>
        <v>0</v>
      </c>
      <c r="F2283" s="104">
        <f t="shared" si="1419"/>
        <v>0</v>
      </c>
      <c r="G2283" s="104">
        <f t="shared" si="1420"/>
        <v>0</v>
      </c>
      <c r="H2283" s="104">
        <f t="shared" si="1380"/>
        <v>0</v>
      </c>
      <c r="I2283" s="38">
        <f>'F4.2'!Y375</f>
        <v>0</v>
      </c>
      <c r="J2283" s="38">
        <f>'F4.2'!AX375</f>
        <v>0</v>
      </c>
      <c r="K2283" s="104"/>
      <c r="L2283" s="104"/>
      <c r="M2283" s="104">
        <f t="shared" si="1206"/>
        <v>0</v>
      </c>
      <c r="N2283" s="197">
        <f t="shared" si="1381"/>
        <v>0</v>
      </c>
    </row>
    <row r="2284" spans="1:14" ht="31.5" outlineLevel="1" x14ac:dyDescent="0.25">
      <c r="A2284" s="369">
        <f t="shared" ref="A2284:E2284" si="1430">A1807</f>
        <v>47</v>
      </c>
      <c r="B2284" s="369" t="str">
        <f t="shared" si="1430"/>
        <v>Replacement of Instrument air pipeline from M.S. to S.S for AHP main plant</v>
      </c>
      <c r="C2284" s="188">
        <f t="shared" si="1430"/>
        <v>0</v>
      </c>
      <c r="D2284" s="189" t="str">
        <f t="shared" si="1430"/>
        <v>-</v>
      </c>
      <c r="E2284" s="38">
        <f t="shared" si="1430"/>
        <v>0</v>
      </c>
      <c r="F2284" s="104">
        <f t="shared" si="1419"/>
        <v>0</v>
      </c>
      <c r="G2284" s="104">
        <f t="shared" si="1420"/>
        <v>0</v>
      </c>
      <c r="H2284" s="104">
        <f t="shared" si="1380"/>
        <v>0</v>
      </c>
      <c r="I2284" s="38">
        <f>'F4.2'!Y376</f>
        <v>0</v>
      </c>
      <c r="J2284" s="38">
        <f>'F4.2'!AX376</f>
        <v>0</v>
      </c>
      <c r="K2284" s="104"/>
      <c r="L2284" s="104"/>
      <c r="M2284" s="104">
        <f t="shared" si="1206"/>
        <v>0</v>
      </c>
      <c r="N2284" s="197">
        <f t="shared" si="1381"/>
        <v>0</v>
      </c>
    </row>
    <row r="2285" spans="1:14" ht="31.5" outlineLevel="1" x14ac:dyDescent="0.25">
      <c r="A2285" s="485">
        <f t="shared" ref="A2285:E2285" si="1431">A1808</f>
        <v>47.1</v>
      </c>
      <c r="B2285" s="417" t="str">
        <f t="shared" si="1431"/>
        <v>Scheme1: Replacement of Instrument air pipeline from M.S. to S.S for AHP main plant</v>
      </c>
      <c r="C2285" s="188">
        <f t="shared" si="1431"/>
        <v>0</v>
      </c>
      <c r="D2285" s="189" t="str">
        <f t="shared" si="1431"/>
        <v>-</v>
      </c>
      <c r="E2285" s="38">
        <f t="shared" si="1431"/>
        <v>0</v>
      </c>
      <c r="F2285" s="104">
        <f t="shared" si="1419"/>
        <v>0</v>
      </c>
      <c r="G2285" s="104">
        <f t="shared" si="1420"/>
        <v>0</v>
      </c>
      <c r="H2285" s="104">
        <f t="shared" si="1380"/>
        <v>0</v>
      </c>
      <c r="I2285" s="38">
        <f>'F4.2'!Y377</f>
        <v>0</v>
      </c>
      <c r="J2285" s="38">
        <f>'F4.2'!AX377</f>
        <v>0</v>
      </c>
      <c r="K2285" s="104"/>
      <c r="L2285" s="104"/>
      <c r="M2285" s="104">
        <f t="shared" si="1206"/>
        <v>0</v>
      </c>
      <c r="N2285" s="197">
        <f t="shared" si="1381"/>
        <v>0</v>
      </c>
    </row>
    <row r="2286" spans="1:14" ht="31.5" outlineLevel="1" x14ac:dyDescent="0.25">
      <c r="A2286" s="369">
        <f t="shared" ref="A2286:E2286" si="1432">A1809</f>
        <v>48</v>
      </c>
      <c r="B2286" s="369" t="str">
        <f t="shared" si="1432"/>
        <v>Modification of sludge pumps and its pipeline with pumps of higher capacity and discharge line of higher capacity.</v>
      </c>
      <c r="C2286" s="188">
        <f t="shared" si="1432"/>
        <v>0</v>
      </c>
      <c r="D2286" s="189" t="str">
        <f t="shared" si="1432"/>
        <v>-</v>
      </c>
      <c r="E2286" s="38">
        <f t="shared" si="1432"/>
        <v>0</v>
      </c>
      <c r="F2286" s="104">
        <f t="shared" si="1419"/>
        <v>0</v>
      </c>
      <c r="G2286" s="104">
        <f t="shared" si="1420"/>
        <v>0</v>
      </c>
      <c r="H2286" s="104">
        <f t="shared" si="1380"/>
        <v>0</v>
      </c>
      <c r="I2286" s="38">
        <f>'F4.2'!Y378</f>
        <v>0</v>
      </c>
      <c r="J2286" s="38">
        <f>'F4.2'!AX378</f>
        <v>0</v>
      </c>
      <c r="K2286" s="104"/>
      <c r="L2286" s="104"/>
      <c r="M2286" s="104">
        <f t="shared" si="1206"/>
        <v>0</v>
      </c>
      <c r="N2286" s="197">
        <f t="shared" si="1381"/>
        <v>0</v>
      </c>
    </row>
    <row r="2287" spans="1:14" ht="47.25" outlineLevel="1" x14ac:dyDescent="0.25">
      <c r="A2287" s="485">
        <f t="shared" ref="A2287:E2287" si="1433">A1810</f>
        <v>48.1</v>
      </c>
      <c r="B2287" s="417" t="str">
        <f t="shared" si="1433"/>
        <v>Scheme1: Modification of sludge pumps and its pipeline with pumps of higher capacity and discharge line of higher capacity.</v>
      </c>
      <c r="C2287" s="188">
        <f t="shared" si="1433"/>
        <v>0</v>
      </c>
      <c r="D2287" s="189" t="str">
        <f t="shared" si="1433"/>
        <v>-</v>
      </c>
      <c r="E2287" s="38">
        <f t="shared" si="1433"/>
        <v>0</v>
      </c>
      <c r="F2287" s="104">
        <f t="shared" si="1419"/>
        <v>0</v>
      </c>
      <c r="G2287" s="104">
        <f t="shared" si="1420"/>
        <v>0</v>
      </c>
      <c r="H2287" s="104">
        <f t="shared" si="1380"/>
        <v>0</v>
      </c>
      <c r="I2287" s="38">
        <f>'F4.2'!Y379</f>
        <v>0</v>
      </c>
      <c r="J2287" s="38">
        <f>'F4.2'!AX379</f>
        <v>0</v>
      </c>
      <c r="K2287" s="104"/>
      <c r="L2287" s="104"/>
      <c r="M2287" s="104">
        <f t="shared" si="1206"/>
        <v>0</v>
      </c>
      <c r="N2287" s="197">
        <f t="shared" si="1381"/>
        <v>0</v>
      </c>
    </row>
    <row r="2288" spans="1:14" ht="15.75" outlineLevel="1" x14ac:dyDescent="0.25">
      <c r="A2288" s="369">
        <f t="shared" ref="A2288:E2288" si="1434">A1811</f>
        <v>49</v>
      </c>
      <c r="B2288" s="369" t="str">
        <f t="shared" si="1434"/>
        <v>ESP field strengthening at U#10</v>
      </c>
      <c r="C2288" s="188">
        <f t="shared" si="1434"/>
        <v>0</v>
      </c>
      <c r="D2288" s="189" t="str">
        <f t="shared" si="1434"/>
        <v>-</v>
      </c>
      <c r="E2288" s="38">
        <f t="shared" si="1434"/>
        <v>0</v>
      </c>
      <c r="F2288" s="104">
        <f t="shared" si="1419"/>
        <v>0</v>
      </c>
      <c r="G2288" s="104">
        <f t="shared" si="1420"/>
        <v>0</v>
      </c>
      <c r="H2288" s="104">
        <f t="shared" si="1380"/>
        <v>0</v>
      </c>
      <c r="I2288" s="38">
        <f>'F4.2'!Y380</f>
        <v>0</v>
      </c>
      <c r="J2288" s="38">
        <f>'F4.2'!AX380</f>
        <v>0</v>
      </c>
      <c r="K2288" s="104"/>
      <c r="L2288" s="104"/>
      <c r="M2288" s="104">
        <f t="shared" si="1206"/>
        <v>0</v>
      </c>
      <c r="N2288" s="197">
        <f t="shared" si="1381"/>
        <v>0</v>
      </c>
    </row>
    <row r="2289" spans="1:14" ht="15.75" outlineLevel="1" x14ac:dyDescent="0.25">
      <c r="A2289" s="485">
        <f t="shared" ref="A2289:E2289" si="1435">A1812</f>
        <v>49.1</v>
      </c>
      <c r="B2289" s="417" t="str">
        <f t="shared" si="1435"/>
        <v>Scheme1: ESP field strengthening at U#10</v>
      </c>
      <c r="C2289" s="188">
        <f t="shared" si="1435"/>
        <v>0</v>
      </c>
      <c r="D2289" s="189" t="str">
        <f t="shared" si="1435"/>
        <v>-</v>
      </c>
      <c r="E2289" s="38">
        <f t="shared" si="1435"/>
        <v>0</v>
      </c>
      <c r="F2289" s="104">
        <f t="shared" si="1419"/>
        <v>0</v>
      </c>
      <c r="G2289" s="104">
        <f t="shared" si="1420"/>
        <v>0</v>
      </c>
      <c r="H2289" s="104">
        <f t="shared" si="1380"/>
        <v>0</v>
      </c>
      <c r="I2289" s="38">
        <f>'F4.2'!Y381</f>
        <v>0</v>
      </c>
      <c r="J2289" s="38">
        <f>'F4.2'!AX381</f>
        <v>0</v>
      </c>
      <c r="K2289" s="104"/>
      <c r="L2289" s="104"/>
      <c r="M2289" s="104">
        <f t="shared" si="1206"/>
        <v>0</v>
      </c>
      <c r="N2289" s="197">
        <f t="shared" si="1381"/>
        <v>0</v>
      </c>
    </row>
    <row r="2290" spans="1:14" ht="31.5" outlineLevel="1" x14ac:dyDescent="0.25">
      <c r="A2290" s="369">
        <f t="shared" ref="A2290:E2290" si="1436">A1813</f>
        <v>50</v>
      </c>
      <c r="B2290" s="369" t="str">
        <f t="shared" si="1436"/>
        <v>MSERW Pipes &amp; Seamless Pipes replacement to improve ash conveying &amp; its disposal-2</v>
      </c>
      <c r="C2290" s="188">
        <f t="shared" si="1436"/>
        <v>0</v>
      </c>
      <c r="D2290" s="189" t="str">
        <f t="shared" si="1436"/>
        <v>-</v>
      </c>
      <c r="E2290" s="38">
        <f t="shared" si="1436"/>
        <v>0</v>
      </c>
      <c r="F2290" s="104">
        <f t="shared" si="1419"/>
        <v>0</v>
      </c>
      <c r="G2290" s="104">
        <f t="shared" si="1420"/>
        <v>0</v>
      </c>
      <c r="H2290" s="104">
        <f t="shared" si="1380"/>
        <v>0</v>
      </c>
      <c r="I2290" s="38">
        <f>'F4.2'!Y382</f>
        <v>0</v>
      </c>
      <c r="J2290" s="38">
        <f>'F4.2'!AX382</f>
        <v>0</v>
      </c>
      <c r="K2290" s="104"/>
      <c r="L2290" s="104"/>
      <c r="M2290" s="104">
        <f t="shared" si="1206"/>
        <v>0</v>
      </c>
      <c r="N2290" s="197">
        <f t="shared" si="1381"/>
        <v>0</v>
      </c>
    </row>
    <row r="2291" spans="1:14" ht="63" outlineLevel="1" x14ac:dyDescent="0.25">
      <c r="A2291" s="485">
        <f t="shared" ref="A2291:E2291" si="1437">A1814</f>
        <v>50.1</v>
      </c>
      <c r="B2291" s="388" t="str">
        <f t="shared" si="1437"/>
        <v>Scheme1: Supply &amp; Work of Replacement of MSERW Pipes &amp; Seamless Pipes in Bottom ash/Coarse ash evacuation &amp; Ash Slurry Disposal Pipelines, Dry ash conveying system in phase manner to improve the ash evacuation performance.</v>
      </c>
      <c r="C2291" s="188">
        <f t="shared" si="1437"/>
        <v>0</v>
      </c>
      <c r="D2291" s="189" t="str">
        <f t="shared" si="1437"/>
        <v>-</v>
      </c>
      <c r="E2291" s="38">
        <f t="shared" si="1437"/>
        <v>0</v>
      </c>
      <c r="F2291" s="104">
        <f t="shared" si="1419"/>
        <v>0</v>
      </c>
      <c r="G2291" s="104">
        <f t="shared" si="1420"/>
        <v>0</v>
      </c>
      <c r="H2291" s="104">
        <f t="shared" si="1380"/>
        <v>0</v>
      </c>
      <c r="I2291" s="38">
        <f>'F4.2'!Y383</f>
        <v>0</v>
      </c>
      <c r="J2291" s="38">
        <f>'F4.2'!AX383</f>
        <v>0</v>
      </c>
      <c r="K2291" s="104"/>
      <c r="L2291" s="104"/>
      <c r="M2291" s="104">
        <f t="shared" si="1206"/>
        <v>0</v>
      </c>
      <c r="N2291" s="197">
        <f t="shared" si="1381"/>
        <v>0</v>
      </c>
    </row>
    <row r="2292" spans="1:14" ht="15.75" outlineLevel="1" x14ac:dyDescent="0.25">
      <c r="A2292" s="369">
        <f t="shared" ref="A2292:E2292" si="1438">A1815</f>
        <v>51</v>
      </c>
      <c r="B2292" s="369" t="str">
        <f t="shared" si="1438"/>
        <v>Replacement of IAC for AHP Main Plant</v>
      </c>
      <c r="C2292" s="188">
        <f t="shared" si="1438"/>
        <v>0</v>
      </c>
      <c r="D2292" s="189" t="str">
        <f t="shared" si="1438"/>
        <v>-</v>
      </c>
      <c r="E2292" s="38">
        <f t="shared" si="1438"/>
        <v>0</v>
      </c>
      <c r="F2292" s="104">
        <f t="shared" si="1419"/>
        <v>0</v>
      </c>
      <c r="G2292" s="104">
        <f t="shared" si="1420"/>
        <v>0</v>
      </c>
      <c r="H2292" s="104">
        <f t="shared" si="1380"/>
        <v>0</v>
      </c>
      <c r="I2292" s="38">
        <f>'F4.2'!Y384</f>
        <v>0</v>
      </c>
      <c r="J2292" s="38">
        <f>'F4.2'!AX384</f>
        <v>0</v>
      </c>
      <c r="K2292" s="104"/>
      <c r="L2292" s="104"/>
      <c r="M2292" s="104">
        <f t="shared" si="1206"/>
        <v>0</v>
      </c>
      <c r="N2292" s="197">
        <f t="shared" si="1381"/>
        <v>0</v>
      </c>
    </row>
    <row r="2293" spans="1:14" ht="15.75" outlineLevel="1" x14ac:dyDescent="0.25">
      <c r="A2293" s="485">
        <f t="shared" ref="A2293:E2293" si="1439">A1816</f>
        <v>51.1</v>
      </c>
      <c r="B2293" s="417" t="str">
        <f t="shared" si="1439"/>
        <v>Scheme1: Supply &amp; Installation of IAC for AHP Main Plant</v>
      </c>
      <c r="C2293" s="188">
        <f t="shared" si="1439"/>
        <v>0</v>
      </c>
      <c r="D2293" s="189" t="str">
        <f t="shared" si="1439"/>
        <v>-</v>
      </c>
      <c r="E2293" s="38">
        <f t="shared" si="1439"/>
        <v>0</v>
      </c>
      <c r="F2293" s="104">
        <f t="shared" si="1419"/>
        <v>0</v>
      </c>
      <c r="G2293" s="104">
        <f t="shared" si="1420"/>
        <v>0</v>
      </c>
      <c r="H2293" s="104">
        <f t="shared" si="1380"/>
        <v>0</v>
      </c>
      <c r="I2293" s="38">
        <f>'F4.2'!Y385</f>
        <v>0</v>
      </c>
      <c r="J2293" s="38">
        <f>'F4.2'!AX385</f>
        <v>0</v>
      </c>
      <c r="K2293" s="104"/>
      <c r="L2293" s="104"/>
      <c r="M2293" s="104">
        <f t="shared" si="1206"/>
        <v>0</v>
      </c>
      <c r="N2293" s="197">
        <f t="shared" si="1381"/>
        <v>0</v>
      </c>
    </row>
    <row r="2294" spans="1:14" ht="15.75" outlineLevel="1" x14ac:dyDescent="0.25">
      <c r="A2294" s="369">
        <f t="shared" ref="A2294:E2294" si="1440">A1817</f>
        <v>52</v>
      </c>
      <c r="B2294" s="369" t="str">
        <f t="shared" si="1440"/>
        <v>Improvement in DRY ASH Evacuation system-2</v>
      </c>
      <c r="C2294" s="188">
        <f t="shared" si="1440"/>
        <v>0</v>
      </c>
      <c r="D2294" s="189" t="str">
        <f t="shared" si="1440"/>
        <v>-</v>
      </c>
      <c r="E2294" s="38">
        <f t="shared" si="1440"/>
        <v>0</v>
      </c>
      <c r="F2294" s="104">
        <f t="shared" si="1419"/>
        <v>0</v>
      </c>
      <c r="G2294" s="104">
        <f t="shared" si="1420"/>
        <v>0</v>
      </c>
      <c r="H2294" s="104">
        <f t="shared" si="1380"/>
        <v>0</v>
      </c>
      <c r="I2294" s="38">
        <f>'F4.2'!Y386</f>
        <v>0</v>
      </c>
      <c r="J2294" s="38">
        <f>'F4.2'!AX386</f>
        <v>0</v>
      </c>
      <c r="K2294" s="104"/>
      <c r="L2294" s="104"/>
      <c r="M2294" s="104">
        <f t="shared" si="1206"/>
        <v>0</v>
      </c>
      <c r="N2294" s="197">
        <f t="shared" si="1381"/>
        <v>0</v>
      </c>
    </row>
    <row r="2295" spans="1:14" ht="47.25" outlineLevel="1" x14ac:dyDescent="0.25">
      <c r="A2295" s="485">
        <f t="shared" ref="A2295:E2295" si="1441">A1818</f>
        <v>52.1</v>
      </c>
      <c r="B2295" s="417" t="str">
        <f t="shared" si="1441"/>
        <v>Scheme1: Supply &amp; Installation of TAC, Replacement of Air Lock Vessel, Various Valves, ESP Hopper Doors, ESP access doors.</v>
      </c>
      <c r="C2295" s="188">
        <f t="shared" si="1441"/>
        <v>0</v>
      </c>
      <c r="D2295" s="189" t="str">
        <f t="shared" si="1441"/>
        <v>-</v>
      </c>
      <c r="E2295" s="38">
        <f t="shared" si="1441"/>
        <v>0</v>
      </c>
      <c r="F2295" s="104">
        <f t="shared" si="1419"/>
        <v>0</v>
      </c>
      <c r="G2295" s="104">
        <f t="shared" si="1420"/>
        <v>0</v>
      </c>
      <c r="H2295" s="104">
        <f t="shared" si="1380"/>
        <v>0</v>
      </c>
      <c r="I2295" s="38">
        <f>'F4.2'!Y387</f>
        <v>0</v>
      </c>
      <c r="J2295" s="38">
        <f>'F4.2'!AX387</f>
        <v>0</v>
      </c>
      <c r="K2295" s="104"/>
      <c r="L2295" s="104"/>
      <c r="M2295" s="104">
        <f t="shared" si="1206"/>
        <v>0</v>
      </c>
      <c r="N2295" s="197">
        <f t="shared" si="1381"/>
        <v>0</v>
      </c>
    </row>
    <row r="2296" spans="1:14" ht="15.75" outlineLevel="1" x14ac:dyDescent="0.25">
      <c r="A2296" s="369">
        <f t="shared" ref="A2296:E2296" si="1442">A1819</f>
        <v>53</v>
      </c>
      <c r="B2296" s="369" t="str">
        <f t="shared" si="1442"/>
        <v>Improvement in DRY ASH Evacuation system-3</v>
      </c>
      <c r="C2296" s="188">
        <f t="shared" si="1442"/>
        <v>0</v>
      </c>
      <c r="D2296" s="189" t="str">
        <f t="shared" si="1442"/>
        <v>-</v>
      </c>
      <c r="E2296" s="38">
        <f t="shared" si="1442"/>
        <v>0</v>
      </c>
      <c r="F2296" s="104">
        <f t="shared" si="1419"/>
        <v>0</v>
      </c>
      <c r="G2296" s="104">
        <f t="shared" si="1420"/>
        <v>0</v>
      </c>
      <c r="H2296" s="104">
        <f t="shared" si="1380"/>
        <v>0</v>
      </c>
      <c r="I2296" s="38">
        <f>'F4.2'!Y388</f>
        <v>0</v>
      </c>
      <c r="J2296" s="38">
        <f>'F4.2'!AX388</f>
        <v>0</v>
      </c>
      <c r="K2296" s="104"/>
      <c r="L2296" s="104"/>
      <c r="M2296" s="104">
        <f t="shared" si="1206"/>
        <v>0</v>
      </c>
      <c r="N2296" s="197">
        <f t="shared" si="1381"/>
        <v>0</v>
      </c>
    </row>
    <row r="2297" spans="1:14" ht="47.25" outlineLevel="1" x14ac:dyDescent="0.25">
      <c r="A2297" s="485">
        <f t="shared" ref="A2297:E2297" si="1443">A1820</f>
        <v>53.1</v>
      </c>
      <c r="B2297" s="421" t="str">
        <f t="shared" si="1443"/>
        <v>Scheme1: Procurement of Ingersoll Rand Make Transport Air Compressors Critical/Non-Critical Spares sub-assembly for performance improvement.</v>
      </c>
      <c r="C2297" s="188">
        <f t="shared" si="1443"/>
        <v>0</v>
      </c>
      <c r="D2297" s="189" t="str">
        <f t="shared" si="1443"/>
        <v>-</v>
      </c>
      <c r="E2297" s="38">
        <f t="shared" si="1443"/>
        <v>0</v>
      </c>
      <c r="F2297" s="104">
        <f t="shared" si="1419"/>
        <v>0</v>
      </c>
      <c r="G2297" s="104">
        <f t="shared" si="1420"/>
        <v>0</v>
      </c>
      <c r="H2297" s="104">
        <f t="shared" si="1380"/>
        <v>0</v>
      </c>
      <c r="I2297" s="38">
        <f>'F4.2'!Y389</f>
        <v>0</v>
      </c>
      <c r="J2297" s="38">
        <f>'F4.2'!AX389</f>
        <v>0</v>
      </c>
      <c r="K2297" s="104"/>
      <c r="L2297" s="104"/>
      <c r="M2297" s="104">
        <f t="shared" si="1206"/>
        <v>0</v>
      </c>
      <c r="N2297" s="197">
        <f t="shared" si="1381"/>
        <v>0</v>
      </c>
    </row>
    <row r="2298" spans="1:14" ht="31.5" outlineLevel="1" x14ac:dyDescent="0.25">
      <c r="A2298" s="369">
        <f t="shared" ref="A2298:E2298" si="1444">A1821</f>
        <v>54</v>
      </c>
      <c r="B2298" s="369" t="str">
        <f t="shared" si="1444"/>
        <v>Detailed project report for various works of security section as per the IB recommendations.</v>
      </c>
      <c r="C2298" s="188">
        <f t="shared" si="1444"/>
        <v>0</v>
      </c>
      <c r="D2298" s="189" t="str">
        <f t="shared" si="1444"/>
        <v>-</v>
      </c>
      <c r="E2298" s="38">
        <f t="shared" si="1444"/>
        <v>0</v>
      </c>
      <c r="F2298" s="104">
        <f t="shared" si="1419"/>
        <v>0</v>
      </c>
      <c r="G2298" s="104">
        <f t="shared" si="1420"/>
        <v>0</v>
      </c>
      <c r="H2298" s="104">
        <f t="shared" si="1380"/>
        <v>0</v>
      </c>
      <c r="I2298" s="38">
        <f>'F4.2'!Y390</f>
        <v>0</v>
      </c>
      <c r="J2298" s="38">
        <f>'F4.2'!AX390</f>
        <v>0</v>
      </c>
      <c r="K2298" s="104"/>
      <c r="L2298" s="104"/>
      <c r="M2298" s="104">
        <f t="shared" si="1206"/>
        <v>0</v>
      </c>
      <c r="N2298" s="197">
        <f t="shared" si="1381"/>
        <v>0</v>
      </c>
    </row>
    <row r="2299" spans="1:14" ht="47.25" outlineLevel="1" x14ac:dyDescent="0.25">
      <c r="A2299" s="485">
        <f t="shared" ref="A2299:E2299" si="1445">A1822</f>
        <v>54.1</v>
      </c>
      <c r="B2299" s="421" t="str">
        <f t="shared" si="1445"/>
        <v xml:space="preserve"> Repairing &amp; raising height of compound wall with provision of concertina coil at various location of peripheral compound wall at 3x660MW KTPS Koradi.</v>
      </c>
      <c r="C2299" s="188">
        <f t="shared" si="1445"/>
        <v>0</v>
      </c>
      <c r="D2299" s="189" t="str">
        <f t="shared" si="1445"/>
        <v>-</v>
      </c>
      <c r="E2299" s="38">
        <f t="shared" si="1445"/>
        <v>0</v>
      </c>
      <c r="F2299" s="104">
        <f t="shared" si="1419"/>
        <v>1.593</v>
      </c>
      <c r="G2299" s="104">
        <f t="shared" si="1420"/>
        <v>1.593</v>
      </c>
      <c r="H2299" s="104">
        <f t="shared" si="1380"/>
        <v>0</v>
      </c>
      <c r="I2299" s="38">
        <f>'F4.2'!Y391</f>
        <v>0</v>
      </c>
      <c r="J2299" s="38">
        <f>'F4.2'!AX391</f>
        <v>0</v>
      </c>
      <c r="K2299" s="104"/>
      <c r="L2299" s="104"/>
      <c r="M2299" s="104">
        <f t="shared" si="1206"/>
        <v>0</v>
      </c>
      <c r="N2299" s="197">
        <f t="shared" si="1381"/>
        <v>0</v>
      </c>
    </row>
    <row r="2300" spans="1:14" ht="47.25" outlineLevel="1" x14ac:dyDescent="0.25">
      <c r="A2300" s="485">
        <f t="shared" ref="A2300:E2300" si="1446">A1823</f>
        <v>54.2</v>
      </c>
      <c r="B2300" s="421" t="str">
        <f t="shared" si="1446"/>
        <v>Work of Providing structural three quarter turn staircase with landing along pheriphery of FISS watch tower at 3x660MW, TPS, Koradi.</v>
      </c>
      <c r="C2300" s="188">
        <f t="shared" si="1446"/>
        <v>0</v>
      </c>
      <c r="D2300" s="189" t="str">
        <f t="shared" si="1446"/>
        <v>-</v>
      </c>
      <c r="E2300" s="38">
        <f t="shared" si="1446"/>
        <v>0</v>
      </c>
      <c r="F2300" s="104">
        <f t="shared" si="1419"/>
        <v>0.34444199999999997</v>
      </c>
      <c r="G2300" s="104">
        <f t="shared" si="1420"/>
        <v>0.34444199999999997</v>
      </c>
      <c r="H2300" s="104">
        <f t="shared" si="1380"/>
        <v>0</v>
      </c>
      <c r="I2300" s="38">
        <f>'F4.2'!Y392</f>
        <v>0</v>
      </c>
      <c r="J2300" s="38">
        <f>'F4.2'!AX392</f>
        <v>0</v>
      </c>
      <c r="K2300" s="104"/>
      <c r="L2300" s="104"/>
      <c r="M2300" s="104">
        <f t="shared" ref="M2300:M2363" si="1447">SUM(J2300:L2300)</f>
        <v>0</v>
      </c>
      <c r="N2300" s="197">
        <f t="shared" si="1381"/>
        <v>0</v>
      </c>
    </row>
    <row r="2301" spans="1:14" ht="47.25" outlineLevel="1" x14ac:dyDescent="0.25">
      <c r="A2301" s="369">
        <f t="shared" ref="A2301:E2301" si="1448">A1824</f>
        <v>55</v>
      </c>
      <c r="B2301" s="369" t="str">
        <f t="shared" si="1448"/>
        <v>Supply, installation, comissioning and testing of 220V station &amp; 360V UPS batteries installed at U 8, 9 &amp; 0 of 3x660 MW KTPS, Koradi.</v>
      </c>
      <c r="C2301" s="188">
        <f t="shared" si="1448"/>
        <v>0</v>
      </c>
      <c r="D2301" s="189" t="str">
        <f t="shared" si="1448"/>
        <v>-</v>
      </c>
      <c r="E2301" s="38">
        <f t="shared" si="1448"/>
        <v>0</v>
      </c>
      <c r="F2301" s="104">
        <f t="shared" si="1419"/>
        <v>0</v>
      </c>
      <c r="G2301" s="104">
        <f t="shared" si="1420"/>
        <v>0</v>
      </c>
      <c r="H2301" s="104">
        <f t="shared" ref="H2301:H2364" si="1449">F2301-G2301</f>
        <v>0</v>
      </c>
      <c r="I2301" s="38">
        <f>'F4.2'!Y393</f>
        <v>0</v>
      </c>
      <c r="J2301" s="38">
        <f>'F4.2'!AX393</f>
        <v>0</v>
      </c>
      <c r="K2301" s="104"/>
      <c r="L2301" s="104"/>
      <c r="M2301" s="104">
        <f t="shared" si="1447"/>
        <v>0</v>
      </c>
      <c r="N2301" s="197">
        <f t="shared" ref="N2301:N2364" si="1450">H2301+I2301-M2301</f>
        <v>0</v>
      </c>
    </row>
    <row r="2302" spans="1:14" ht="47.25" outlineLevel="1" x14ac:dyDescent="0.25">
      <c r="A2302" s="485">
        <f t="shared" ref="A2302:E2302" si="1451">A1825</f>
        <v>55.1</v>
      </c>
      <c r="B2302" s="421" t="str">
        <f t="shared" si="1451"/>
        <v>Supply, installation, comissioning and testing of 220V station &amp; 360V UPS batteries installed at U 8, 9 &amp; 0 of 3x660 MW KTPS, Koradi. (scheme)</v>
      </c>
      <c r="C2302" s="188">
        <f t="shared" si="1451"/>
        <v>0</v>
      </c>
      <c r="D2302" s="189" t="str">
        <f t="shared" si="1451"/>
        <v>-</v>
      </c>
      <c r="E2302" s="38">
        <f t="shared" si="1451"/>
        <v>0</v>
      </c>
      <c r="F2302" s="104">
        <f t="shared" si="1419"/>
        <v>22.8</v>
      </c>
      <c r="G2302" s="104">
        <f t="shared" si="1420"/>
        <v>22.8</v>
      </c>
      <c r="H2302" s="104">
        <f t="shared" si="1449"/>
        <v>0</v>
      </c>
      <c r="I2302" s="38">
        <f>'F4.2'!Y394</f>
        <v>22.8</v>
      </c>
      <c r="J2302" s="38">
        <f>'F4.2'!AX394</f>
        <v>22.8</v>
      </c>
      <c r="K2302" s="104"/>
      <c r="L2302" s="104"/>
      <c r="M2302" s="104">
        <f t="shared" si="1447"/>
        <v>22.8</v>
      </c>
      <c r="N2302" s="197">
        <f t="shared" si="1450"/>
        <v>0</v>
      </c>
    </row>
    <row r="2303" spans="1:14" ht="15.75" outlineLevel="1" x14ac:dyDescent="0.25">
      <c r="A2303" s="485">
        <f t="shared" ref="A2303:E2303" si="1452">A1826</f>
        <v>0</v>
      </c>
      <c r="B2303" s="421" t="str">
        <f t="shared" si="1452"/>
        <v>IDC</v>
      </c>
      <c r="C2303" s="188">
        <f t="shared" si="1452"/>
        <v>0</v>
      </c>
      <c r="D2303" s="189" t="str">
        <f t="shared" si="1452"/>
        <v>-</v>
      </c>
      <c r="E2303" s="38">
        <f t="shared" si="1452"/>
        <v>0</v>
      </c>
      <c r="F2303" s="104">
        <f t="shared" si="1419"/>
        <v>0</v>
      </c>
      <c r="G2303" s="104">
        <f t="shared" si="1420"/>
        <v>0</v>
      </c>
      <c r="H2303" s="104">
        <f t="shared" si="1449"/>
        <v>0</v>
      </c>
      <c r="I2303" s="38">
        <f>'F4.2'!Y395</f>
        <v>0</v>
      </c>
      <c r="J2303" s="38">
        <f>'F4.2'!AX395</f>
        <v>0</v>
      </c>
      <c r="K2303" s="104"/>
      <c r="L2303" s="104"/>
      <c r="M2303" s="104">
        <f t="shared" si="1447"/>
        <v>0</v>
      </c>
      <c r="N2303" s="197">
        <f t="shared" si="1450"/>
        <v>0</v>
      </c>
    </row>
    <row r="2304" spans="1:14" ht="31.5" outlineLevel="1" x14ac:dyDescent="0.25">
      <c r="A2304" s="485">
        <f t="shared" ref="A2304:E2304" si="1453">A1827</f>
        <v>56</v>
      </c>
      <c r="B2304" s="369" t="str">
        <f t="shared" si="1453"/>
        <v>TDBFP Governing valve's LPCV ,HPCV MSV AND Trip lock replacement</v>
      </c>
      <c r="C2304" s="188">
        <f t="shared" si="1453"/>
        <v>0</v>
      </c>
      <c r="D2304" s="189" t="str">
        <f t="shared" si="1453"/>
        <v>-</v>
      </c>
      <c r="E2304" s="38">
        <f t="shared" si="1453"/>
        <v>0</v>
      </c>
      <c r="F2304" s="104">
        <f t="shared" si="1419"/>
        <v>0</v>
      </c>
      <c r="G2304" s="104">
        <f t="shared" si="1420"/>
        <v>0</v>
      </c>
      <c r="H2304" s="104">
        <f t="shared" si="1449"/>
        <v>0</v>
      </c>
      <c r="I2304" s="38">
        <f>'F4.2'!Y396</f>
        <v>25</v>
      </c>
      <c r="J2304" s="38">
        <f>'F4.2'!AX396</f>
        <v>25</v>
      </c>
      <c r="K2304" s="104"/>
      <c r="L2304" s="104"/>
      <c r="M2304" s="104">
        <f t="shared" si="1447"/>
        <v>25</v>
      </c>
      <c r="N2304" s="197">
        <f t="shared" si="1450"/>
        <v>0</v>
      </c>
    </row>
    <row r="2305" spans="1:14" ht="31.5" outlineLevel="1" x14ac:dyDescent="0.25">
      <c r="A2305" s="485">
        <f t="shared" ref="A2305:E2305" si="1454">A1828</f>
        <v>61</v>
      </c>
      <c r="B2305" s="369" t="str">
        <f t="shared" si="1454"/>
        <v>Procurement &amp; replacement of HP Heaters at 3x660 MW KTPS, Koradi.</v>
      </c>
      <c r="C2305" s="188">
        <f t="shared" si="1454"/>
        <v>0</v>
      </c>
      <c r="D2305" s="189" t="str">
        <f t="shared" si="1454"/>
        <v>-</v>
      </c>
      <c r="E2305" s="38">
        <f t="shared" si="1454"/>
        <v>0</v>
      </c>
      <c r="F2305" s="104">
        <f t="shared" si="1419"/>
        <v>0</v>
      </c>
      <c r="G2305" s="104">
        <f t="shared" si="1420"/>
        <v>0</v>
      </c>
      <c r="H2305" s="104">
        <f t="shared" si="1449"/>
        <v>0</v>
      </c>
      <c r="I2305" s="38">
        <f>'F4.2'!Y397</f>
        <v>0</v>
      </c>
      <c r="J2305" s="38">
        <f>'F4.2'!AX397</f>
        <v>25</v>
      </c>
      <c r="K2305" s="104"/>
      <c r="L2305" s="104"/>
      <c r="M2305" s="104">
        <f t="shared" si="1447"/>
        <v>25</v>
      </c>
      <c r="N2305" s="197">
        <f t="shared" si="1450"/>
        <v>-25</v>
      </c>
    </row>
    <row r="2306" spans="1:14" ht="15.75" outlineLevel="1" x14ac:dyDescent="0.25">
      <c r="A2306" s="485">
        <f t="shared" ref="A2306:E2306" si="1455">A1829</f>
        <v>0</v>
      </c>
      <c r="B2306" s="369">
        <f t="shared" si="1455"/>
        <v>0</v>
      </c>
      <c r="C2306" s="188">
        <f t="shared" si="1455"/>
        <v>0</v>
      </c>
      <c r="D2306" s="189" t="str">
        <f t="shared" si="1455"/>
        <v>-</v>
      </c>
      <c r="E2306" s="38">
        <f t="shared" si="1455"/>
        <v>0</v>
      </c>
      <c r="F2306" s="104">
        <f t="shared" si="1419"/>
        <v>0</v>
      </c>
      <c r="G2306" s="104">
        <f t="shared" si="1420"/>
        <v>0</v>
      </c>
      <c r="H2306" s="104">
        <f t="shared" si="1449"/>
        <v>0</v>
      </c>
      <c r="I2306" s="38">
        <f>'F4.2'!Y398</f>
        <v>0</v>
      </c>
      <c r="J2306" s="38">
        <f>'F4.2'!AX398</f>
        <v>0</v>
      </c>
      <c r="K2306" s="104"/>
      <c r="L2306" s="104"/>
      <c r="M2306" s="104">
        <f t="shared" si="1447"/>
        <v>0</v>
      </c>
      <c r="N2306" s="197">
        <f t="shared" si="1450"/>
        <v>0</v>
      </c>
    </row>
    <row r="2307" spans="1:14" ht="31.5" outlineLevel="1" x14ac:dyDescent="0.25">
      <c r="A2307" s="369">
        <f t="shared" ref="A2307:E2307" si="1456">A1830</f>
        <v>0</v>
      </c>
      <c r="B2307" s="369" t="str">
        <f t="shared" si="1456"/>
        <v>Upgradation of Vibration Monitoring &amp; Analysis system installed at 3x660MW Koradi TPS.</v>
      </c>
      <c r="C2307" s="188">
        <f t="shared" si="1456"/>
        <v>0</v>
      </c>
      <c r="D2307" s="189" t="str">
        <f t="shared" si="1456"/>
        <v>-</v>
      </c>
      <c r="E2307" s="38">
        <f t="shared" si="1456"/>
        <v>0</v>
      </c>
      <c r="F2307" s="104">
        <f t="shared" si="1419"/>
        <v>63</v>
      </c>
      <c r="G2307" s="104">
        <f t="shared" si="1420"/>
        <v>63</v>
      </c>
      <c r="H2307" s="104">
        <f t="shared" si="1449"/>
        <v>0</v>
      </c>
      <c r="I2307" s="38">
        <f>'F4.2'!Y399</f>
        <v>0</v>
      </c>
      <c r="J2307" s="38">
        <f>'F4.2'!AX399</f>
        <v>0</v>
      </c>
      <c r="K2307" s="104"/>
      <c r="L2307" s="104"/>
      <c r="M2307" s="104">
        <f t="shared" si="1447"/>
        <v>0</v>
      </c>
      <c r="N2307" s="197">
        <f t="shared" si="1450"/>
        <v>0</v>
      </c>
    </row>
    <row r="2308" spans="1:14" ht="31.5" outlineLevel="1" x14ac:dyDescent="0.25">
      <c r="A2308" s="485">
        <f t="shared" ref="A2308:E2308" si="1457">A1831</f>
        <v>0</v>
      </c>
      <c r="B2308" s="421" t="str">
        <f t="shared" si="1457"/>
        <v>Scheme 1: Upgradation of sinkawa make vibration monitoring and Analysis system for main turbine at 3x660MW koradi TPS.</v>
      </c>
      <c r="C2308" s="188">
        <f t="shared" si="1457"/>
        <v>0</v>
      </c>
      <c r="D2308" s="189" t="str">
        <f t="shared" si="1457"/>
        <v>-</v>
      </c>
      <c r="E2308" s="38">
        <f t="shared" si="1457"/>
        <v>0</v>
      </c>
      <c r="F2308" s="104">
        <f t="shared" si="1419"/>
        <v>0</v>
      </c>
      <c r="G2308" s="104">
        <f t="shared" si="1420"/>
        <v>0</v>
      </c>
      <c r="H2308" s="104">
        <f t="shared" si="1449"/>
        <v>0</v>
      </c>
      <c r="I2308" s="38">
        <f>'F4.2'!Y400</f>
        <v>0</v>
      </c>
      <c r="J2308" s="38">
        <f>'F4.2'!AX400</f>
        <v>0</v>
      </c>
      <c r="K2308" s="104"/>
      <c r="L2308" s="104"/>
      <c r="M2308" s="104">
        <f t="shared" si="1447"/>
        <v>0</v>
      </c>
      <c r="N2308" s="197">
        <f t="shared" si="1450"/>
        <v>0</v>
      </c>
    </row>
    <row r="2309" spans="1:14" ht="47.25" outlineLevel="1" x14ac:dyDescent="0.25">
      <c r="A2309" s="485">
        <f t="shared" ref="A2309:E2309" si="1458">A1832</f>
        <v>0</v>
      </c>
      <c r="B2309" s="421" t="str">
        <f t="shared" si="1458"/>
        <v>Scheme 2: Upgradation of Bently Nevada make vibration monitoring and Analysis system for RMCMS system at 3x660MW Koradi TPS.</v>
      </c>
      <c r="C2309" s="188">
        <f t="shared" si="1458"/>
        <v>0</v>
      </c>
      <c r="D2309" s="189" t="str">
        <f t="shared" si="1458"/>
        <v>-</v>
      </c>
      <c r="E2309" s="38">
        <f t="shared" si="1458"/>
        <v>0</v>
      </c>
      <c r="F2309" s="104">
        <f t="shared" si="1419"/>
        <v>0</v>
      </c>
      <c r="G2309" s="104">
        <f t="shared" si="1420"/>
        <v>0</v>
      </c>
      <c r="H2309" s="104">
        <f t="shared" si="1449"/>
        <v>0</v>
      </c>
      <c r="I2309" s="38">
        <f>'F4.2'!Y401</f>
        <v>0</v>
      </c>
      <c r="J2309" s="38">
        <f>'F4.2'!AX401</f>
        <v>0</v>
      </c>
      <c r="K2309" s="104"/>
      <c r="L2309" s="104"/>
      <c r="M2309" s="104">
        <f t="shared" si="1447"/>
        <v>0</v>
      </c>
      <c r="N2309" s="197">
        <f t="shared" si="1450"/>
        <v>0</v>
      </c>
    </row>
    <row r="2310" spans="1:14" ht="15.75" outlineLevel="1" x14ac:dyDescent="0.25">
      <c r="A2310" s="485">
        <f t="shared" ref="A2310:E2310" si="1459">A1833</f>
        <v>0</v>
      </c>
      <c r="B2310" s="421" t="str">
        <f t="shared" si="1459"/>
        <v>Scheme 3 :-Emerson PLC upgradation</v>
      </c>
      <c r="C2310" s="188">
        <f t="shared" si="1459"/>
        <v>0</v>
      </c>
      <c r="D2310" s="189" t="str">
        <f t="shared" si="1459"/>
        <v>-</v>
      </c>
      <c r="E2310" s="38">
        <f t="shared" si="1459"/>
        <v>0</v>
      </c>
      <c r="F2310" s="104">
        <f t="shared" si="1419"/>
        <v>0</v>
      </c>
      <c r="G2310" s="104">
        <f t="shared" si="1420"/>
        <v>0</v>
      </c>
      <c r="H2310" s="104">
        <f t="shared" si="1449"/>
        <v>0</v>
      </c>
      <c r="I2310" s="38">
        <f>'F4.2'!Y402</f>
        <v>0</v>
      </c>
      <c r="J2310" s="38">
        <f>'F4.2'!AX402</f>
        <v>0</v>
      </c>
      <c r="K2310" s="104"/>
      <c r="L2310" s="104"/>
      <c r="M2310" s="104">
        <f t="shared" si="1447"/>
        <v>0</v>
      </c>
      <c r="N2310" s="197">
        <f t="shared" si="1450"/>
        <v>0</v>
      </c>
    </row>
    <row r="2311" spans="1:14" ht="31.5" outlineLevel="1" x14ac:dyDescent="0.25">
      <c r="A2311" s="369">
        <f t="shared" ref="A2311:E2311" si="1460">A1834</f>
        <v>0</v>
      </c>
      <c r="B2311" s="369" t="str">
        <f t="shared" si="1460"/>
        <v xml:space="preserve"> Upgradation of various Level Transmitters installed at 3x660 MW koradi TPS. </v>
      </c>
      <c r="C2311" s="188">
        <f t="shared" si="1460"/>
        <v>0</v>
      </c>
      <c r="D2311" s="189" t="str">
        <f t="shared" si="1460"/>
        <v>-</v>
      </c>
      <c r="E2311" s="38">
        <f t="shared" si="1460"/>
        <v>0</v>
      </c>
      <c r="F2311" s="104">
        <f t="shared" si="1419"/>
        <v>0</v>
      </c>
      <c r="G2311" s="104">
        <f t="shared" si="1420"/>
        <v>0</v>
      </c>
      <c r="H2311" s="104">
        <f t="shared" si="1449"/>
        <v>0</v>
      </c>
      <c r="I2311" s="38">
        <f>'F4.2'!Y403</f>
        <v>0</v>
      </c>
      <c r="J2311" s="38">
        <f>'F4.2'!AX403</f>
        <v>0</v>
      </c>
      <c r="K2311" s="104"/>
      <c r="L2311" s="104"/>
      <c r="M2311" s="104">
        <f t="shared" si="1447"/>
        <v>0</v>
      </c>
      <c r="N2311" s="197">
        <f t="shared" si="1450"/>
        <v>0</v>
      </c>
    </row>
    <row r="2312" spans="1:14" ht="31.5" outlineLevel="1" x14ac:dyDescent="0.25">
      <c r="A2312" s="485">
        <f t="shared" ref="A2312:E2312" si="1461">A1835</f>
        <v>0</v>
      </c>
      <c r="B2312" s="421" t="str">
        <f t="shared" si="1461"/>
        <v xml:space="preserve">Scheme 1: Upgradation of Guided wave Radar Level TX installed at Condenser Hotwell and LPH 1,2 and 3 </v>
      </c>
      <c r="C2312" s="188">
        <f t="shared" si="1461"/>
        <v>0</v>
      </c>
      <c r="D2312" s="189" t="str">
        <f t="shared" si="1461"/>
        <v>-</v>
      </c>
      <c r="E2312" s="38">
        <f t="shared" si="1461"/>
        <v>0</v>
      </c>
      <c r="F2312" s="104">
        <f t="shared" si="1419"/>
        <v>0</v>
      </c>
      <c r="G2312" s="104">
        <f t="shared" si="1420"/>
        <v>0</v>
      </c>
      <c r="H2312" s="104">
        <f t="shared" si="1449"/>
        <v>0</v>
      </c>
      <c r="I2312" s="38">
        <f>'F4.2'!Y404</f>
        <v>0</v>
      </c>
      <c r="J2312" s="38">
        <f>'F4.2'!AX404</f>
        <v>0</v>
      </c>
      <c r="K2312" s="104"/>
      <c r="L2312" s="104"/>
      <c r="M2312" s="104">
        <f t="shared" si="1447"/>
        <v>0</v>
      </c>
      <c r="N2312" s="197">
        <f t="shared" si="1450"/>
        <v>0</v>
      </c>
    </row>
    <row r="2313" spans="1:14" ht="47.25" outlineLevel="1" x14ac:dyDescent="0.25">
      <c r="A2313" s="485">
        <f t="shared" ref="A2313:E2313" si="1462">A1836</f>
        <v>0</v>
      </c>
      <c r="B2313" s="421" t="str">
        <f t="shared" si="1462"/>
        <v xml:space="preserve">Scheme 2: Upgradation of Displacer type level TX into Guided wave radar level Tx installed at various Drain Tank, Flash tank and pit </v>
      </c>
      <c r="C2313" s="188">
        <f t="shared" si="1462"/>
        <v>0</v>
      </c>
      <c r="D2313" s="189" t="str">
        <f t="shared" si="1462"/>
        <v>-</v>
      </c>
      <c r="E2313" s="38">
        <f t="shared" si="1462"/>
        <v>0</v>
      </c>
      <c r="F2313" s="104">
        <f t="shared" si="1419"/>
        <v>0</v>
      </c>
      <c r="G2313" s="104">
        <f t="shared" si="1420"/>
        <v>0</v>
      </c>
      <c r="H2313" s="104">
        <f t="shared" si="1449"/>
        <v>0</v>
      </c>
      <c r="I2313" s="38">
        <f>'F4.2'!Y405</f>
        <v>0</v>
      </c>
      <c r="J2313" s="38">
        <f>'F4.2'!AX405</f>
        <v>0</v>
      </c>
      <c r="K2313" s="104"/>
      <c r="L2313" s="104"/>
      <c r="M2313" s="104">
        <f t="shared" si="1447"/>
        <v>0</v>
      </c>
      <c r="N2313" s="197">
        <f t="shared" si="1450"/>
        <v>0</v>
      </c>
    </row>
    <row r="2314" spans="1:14" ht="31.5" outlineLevel="1" x14ac:dyDescent="0.25">
      <c r="A2314" s="485">
        <f t="shared" ref="A2314:E2314" si="1463">A1837</f>
        <v>0</v>
      </c>
      <c r="B2314" s="421" t="str">
        <f t="shared" si="1463"/>
        <v>Scheme 3: Upgradation of non- contact type Ultrasonic level Tx into IP68 non- contact type Radar level TX.</v>
      </c>
      <c r="C2314" s="188">
        <f t="shared" si="1463"/>
        <v>0</v>
      </c>
      <c r="D2314" s="189" t="str">
        <f t="shared" si="1463"/>
        <v>-</v>
      </c>
      <c r="E2314" s="38">
        <f t="shared" si="1463"/>
        <v>0</v>
      </c>
      <c r="F2314" s="104">
        <f t="shared" si="1419"/>
        <v>0</v>
      </c>
      <c r="G2314" s="104">
        <f t="shared" si="1420"/>
        <v>0</v>
      </c>
      <c r="H2314" s="104">
        <f t="shared" si="1449"/>
        <v>0</v>
      </c>
      <c r="I2314" s="38">
        <f>'F4.2'!Y406</f>
        <v>0</v>
      </c>
      <c r="J2314" s="38">
        <f>'F4.2'!AX406</f>
        <v>0</v>
      </c>
      <c r="K2314" s="104"/>
      <c r="L2314" s="104"/>
      <c r="M2314" s="104">
        <f t="shared" si="1447"/>
        <v>0</v>
      </c>
      <c r="N2314" s="197">
        <f t="shared" si="1450"/>
        <v>0</v>
      </c>
    </row>
    <row r="2315" spans="1:14" ht="31.5" outlineLevel="1" x14ac:dyDescent="0.25">
      <c r="A2315" s="369">
        <f t="shared" ref="A2315:E2315" si="1464">A1838</f>
        <v>0</v>
      </c>
      <c r="B2315" s="369" t="str">
        <f t="shared" si="1464"/>
        <v xml:space="preserve">Upgradation of ESP Hopper level Probes installed at 3x660 MW koradi TPS. </v>
      </c>
      <c r="C2315" s="188">
        <f t="shared" si="1464"/>
        <v>0</v>
      </c>
      <c r="D2315" s="189" t="str">
        <f t="shared" si="1464"/>
        <v>-</v>
      </c>
      <c r="E2315" s="38">
        <f t="shared" si="1464"/>
        <v>0</v>
      </c>
      <c r="F2315" s="104">
        <f t="shared" si="1419"/>
        <v>0</v>
      </c>
      <c r="G2315" s="104">
        <f t="shared" si="1420"/>
        <v>0</v>
      </c>
      <c r="H2315" s="104">
        <f t="shared" si="1449"/>
        <v>0</v>
      </c>
      <c r="I2315" s="38">
        <f>'F4.2'!Y407</f>
        <v>40</v>
      </c>
      <c r="J2315" s="38">
        <f>'F4.2'!AX407</f>
        <v>40</v>
      </c>
      <c r="K2315" s="104"/>
      <c r="L2315" s="104"/>
      <c r="M2315" s="104">
        <f t="shared" si="1447"/>
        <v>40</v>
      </c>
      <c r="N2315" s="197">
        <f t="shared" si="1450"/>
        <v>0</v>
      </c>
    </row>
    <row r="2316" spans="1:14" ht="47.25" outlineLevel="1" x14ac:dyDescent="0.25">
      <c r="A2316" s="485">
        <f t="shared" ref="A2316:E2316" si="1465">A1839</f>
        <v>0</v>
      </c>
      <c r="B2316" s="421" t="str">
        <f t="shared" si="1465"/>
        <v>Scheme 1: Upgradation of 1st three fields ESP Hopper level probes into continuous level monitoring NOGS system at 3x660 MW Koradi TPS.</v>
      </c>
      <c r="C2316" s="188">
        <f t="shared" si="1465"/>
        <v>0</v>
      </c>
      <c r="D2316" s="189" t="str">
        <f t="shared" si="1465"/>
        <v>-</v>
      </c>
      <c r="E2316" s="38">
        <f t="shared" si="1465"/>
        <v>0</v>
      </c>
      <c r="F2316" s="104">
        <f t="shared" si="1419"/>
        <v>0</v>
      </c>
      <c r="G2316" s="104">
        <f t="shared" si="1420"/>
        <v>0</v>
      </c>
      <c r="H2316" s="104">
        <f t="shared" si="1449"/>
        <v>0</v>
      </c>
      <c r="I2316" s="38">
        <f>'F4.2'!Y408</f>
        <v>0</v>
      </c>
      <c r="J2316" s="38">
        <f>'F4.2'!AX408</f>
        <v>0</v>
      </c>
      <c r="K2316" s="104"/>
      <c r="L2316" s="104"/>
      <c r="M2316" s="104">
        <f t="shared" si="1447"/>
        <v>0</v>
      </c>
      <c r="N2316" s="197">
        <f t="shared" si="1450"/>
        <v>0</v>
      </c>
    </row>
    <row r="2317" spans="1:14" ht="31.5" outlineLevel="1" x14ac:dyDescent="0.25">
      <c r="A2317" s="485">
        <f t="shared" ref="A2317:E2317" si="1466">A1840</f>
        <v>0</v>
      </c>
      <c r="B2317" s="421" t="str">
        <f t="shared" si="1466"/>
        <v xml:space="preserve">Scheme 2: Upgradation of RF capacitance Hopper level probe into of RF admittance level probe at 4,5,6,7,8 &amp; 9 ESP Hoppers </v>
      </c>
      <c r="C2317" s="188">
        <f t="shared" si="1466"/>
        <v>0</v>
      </c>
      <c r="D2317" s="189" t="str">
        <f t="shared" si="1466"/>
        <v>-</v>
      </c>
      <c r="E2317" s="38">
        <f t="shared" si="1466"/>
        <v>0</v>
      </c>
      <c r="F2317" s="104">
        <f t="shared" si="1419"/>
        <v>0</v>
      </c>
      <c r="G2317" s="104">
        <f t="shared" si="1420"/>
        <v>0</v>
      </c>
      <c r="H2317" s="104">
        <f t="shared" si="1449"/>
        <v>0</v>
      </c>
      <c r="I2317" s="38">
        <f>'F4.2'!Y409</f>
        <v>0</v>
      </c>
      <c r="J2317" s="38">
        <f>'F4.2'!AX409</f>
        <v>0</v>
      </c>
      <c r="K2317" s="104"/>
      <c r="L2317" s="104"/>
      <c r="M2317" s="104">
        <f t="shared" si="1447"/>
        <v>0</v>
      </c>
      <c r="N2317" s="197">
        <f t="shared" si="1450"/>
        <v>0</v>
      </c>
    </row>
    <row r="2318" spans="1:14" ht="47.25" outlineLevel="1" x14ac:dyDescent="0.25">
      <c r="A2318" s="485">
        <f t="shared" ref="A2318:E2318" si="1467">A1841</f>
        <v>0</v>
      </c>
      <c r="B2318" s="421" t="str">
        <f t="shared" si="1467"/>
        <v>Scheme 3: Upgradation of ESP hopper heater monitoring , control and  real time monitoring system at 3X660MW Koradi TPS</v>
      </c>
      <c r="C2318" s="188">
        <f t="shared" si="1467"/>
        <v>0</v>
      </c>
      <c r="D2318" s="189" t="str">
        <f t="shared" si="1467"/>
        <v>-</v>
      </c>
      <c r="E2318" s="38">
        <f t="shared" si="1467"/>
        <v>0</v>
      </c>
      <c r="F2318" s="104">
        <f t="shared" si="1419"/>
        <v>0</v>
      </c>
      <c r="G2318" s="104">
        <f t="shared" si="1420"/>
        <v>0</v>
      </c>
      <c r="H2318" s="104">
        <f t="shared" si="1449"/>
        <v>0</v>
      </c>
      <c r="I2318" s="38">
        <f>'F4.2'!Y410</f>
        <v>0</v>
      </c>
      <c r="J2318" s="38">
        <f>'F4.2'!AX410</f>
        <v>0</v>
      </c>
      <c r="K2318" s="104"/>
      <c r="L2318" s="104"/>
      <c r="M2318" s="104">
        <f t="shared" si="1447"/>
        <v>0</v>
      </c>
      <c r="N2318" s="197">
        <f t="shared" si="1450"/>
        <v>0</v>
      </c>
    </row>
    <row r="2319" spans="1:14" ht="47.25" outlineLevel="1" x14ac:dyDescent="0.25">
      <c r="A2319" s="369">
        <f t="shared" ref="A2319:E2319" si="1468">A1842</f>
        <v>0</v>
      </c>
      <c r="B2319" s="369" t="str">
        <f t="shared" si="1468"/>
        <v xml:space="preserve">Upgradation of various scheme viz ASLD, Furnace tv camera FEGT and acoustic Pyrometer installed at 3x660 MW koradi TPS. </v>
      </c>
      <c r="C2319" s="188">
        <f t="shared" si="1468"/>
        <v>0</v>
      </c>
      <c r="D2319" s="189" t="str">
        <f t="shared" si="1468"/>
        <v>-</v>
      </c>
      <c r="E2319" s="38">
        <f t="shared" si="1468"/>
        <v>0</v>
      </c>
      <c r="F2319" s="104">
        <f t="shared" si="1419"/>
        <v>0</v>
      </c>
      <c r="G2319" s="104">
        <f t="shared" si="1420"/>
        <v>0</v>
      </c>
      <c r="H2319" s="104">
        <f t="shared" si="1449"/>
        <v>0</v>
      </c>
      <c r="I2319" s="38">
        <f>'F4.2'!Y411</f>
        <v>61</v>
      </c>
      <c r="J2319" s="38">
        <f>'F4.2'!AX411</f>
        <v>61</v>
      </c>
      <c r="K2319" s="104"/>
      <c r="L2319" s="104"/>
      <c r="M2319" s="104">
        <f t="shared" si="1447"/>
        <v>61</v>
      </c>
      <c r="N2319" s="197">
        <f t="shared" si="1450"/>
        <v>0</v>
      </c>
    </row>
    <row r="2320" spans="1:14" ht="15.75" outlineLevel="1" x14ac:dyDescent="0.25">
      <c r="A2320" s="485">
        <f t="shared" ref="A2320:E2320" si="1469">A1843</f>
        <v>0</v>
      </c>
      <c r="B2320" s="421" t="str">
        <f t="shared" si="1469"/>
        <v xml:space="preserve">Scheme 1: Upgradation of ASLD system </v>
      </c>
      <c r="C2320" s="188">
        <f t="shared" si="1469"/>
        <v>0</v>
      </c>
      <c r="D2320" s="189" t="str">
        <f t="shared" si="1469"/>
        <v>-</v>
      </c>
      <c r="E2320" s="38">
        <f t="shared" si="1469"/>
        <v>0</v>
      </c>
      <c r="F2320" s="104">
        <f t="shared" si="1419"/>
        <v>0</v>
      </c>
      <c r="G2320" s="104">
        <f t="shared" si="1420"/>
        <v>0</v>
      </c>
      <c r="H2320" s="104">
        <f t="shared" si="1449"/>
        <v>0</v>
      </c>
      <c r="I2320" s="38">
        <f>'F4.2'!Y412</f>
        <v>0</v>
      </c>
      <c r="J2320" s="38">
        <f>'F4.2'!AX412</f>
        <v>0</v>
      </c>
      <c r="K2320" s="104"/>
      <c r="L2320" s="104"/>
      <c r="M2320" s="104">
        <f t="shared" si="1447"/>
        <v>0</v>
      </c>
      <c r="N2320" s="197">
        <f t="shared" si="1450"/>
        <v>0</v>
      </c>
    </row>
    <row r="2321" spans="1:14" ht="15.75" outlineLevel="1" x14ac:dyDescent="0.25">
      <c r="A2321" s="485">
        <f t="shared" ref="A2321:E2321" si="1470">A1844</f>
        <v>0</v>
      </c>
      <c r="B2321" s="421" t="str">
        <f t="shared" si="1470"/>
        <v>Scheme 2: Upgradation of Furnace TV Camera</v>
      </c>
      <c r="C2321" s="188">
        <f t="shared" si="1470"/>
        <v>0</v>
      </c>
      <c r="D2321" s="189" t="str">
        <f t="shared" si="1470"/>
        <v>-</v>
      </c>
      <c r="E2321" s="38">
        <f t="shared" si="1470"/>
        <v>0</v>
      </c>
      <c r="F2321" s="104">
        <f t="shared" si="1419"/>
        <v>0</v>
      </c>
      <c r="G2321" s="104">
        <f t="shared" si="1420"/>
        <v>0</v>
      </c>
      <c r="H2321" s="104">
        <f t="shared" si="1449"/>
        <v>0</v>
      </c>
      <c r="I2321" s="38">
        <f>'F4.2'!Y413</f>
        <v>0</v>
      </c>
      <c r="J2321" s="38">
        <f>'F4.2'!AX413</f>
        <v>0</v>
      </c>
      <c r="K2321" s="104"/>
      <c r="L2321" s="104"/>
      <c r="M2321" s="104">
        <f t="shared" si="1447"/>
        <v>0</v>
      </c>
      <c r="N2321" s="197">
        <f t="shared" si="1450"/>
        <v>0</v>
      </c>
    </row>
    <row r="2322" spans="1:14" ht="15.75" outlineLevel="1" x14ac:dyDescent="0.25">
      <c r="A2322" s="485">
        <f t="shared" ref="A2322:E2322" si="1471">A1845</f>
        <v>0</v>
      </c>
      <c r="B2322" s="421" t="str">
        <f t="shared" si="1471"/>
        <v xml:space="preserve">Scheme 3:Upgradation of FEGT system </v>
      </c>
      <c r="C2322" s="188">
        <f t="shared" si="1471"/>
        <v>0</v>
      </c>
      <c r="D2322" s="189" t="str">
        <f t="shared" si="1471"/>
        <v>-</v>
      </c>
      <c r="E2322" s="38">
        <f t="shared" si="1471"/>
        <v>0</v>
      </c>
      <c r="F2322" s="104">
        <f t="shared" si="1419"/>
        <v>0</v>
      </c>
      <c r="G2322" s="104">
        <f t="shared" si="1420"/>
        <v>0</v>
      </c>
      <c r="H2322" s="104">
        <f t="shared" si="1449"/>
        <v>0</v>
      </c>
      <c r="I2322" s="38">
        <f>'F4.2'!Y414</f>
        <v>0</v>
      </c>
      <c r="J2322" s="38">
        <f>'F4.2'!AX414</f>
        <v>0</v>
      </c>
      <c r="K2322" s="104"/>
      <c r="L2322" s="104"/>
      <c r="M2322" s="104">
        <f t="shared" si="1447"/>
        <v>0</v>
      </c>
      <c r="N2322" s="197">
        <f t="shared" si="1450"/>
        <v>0</v>
      </c>
    </row>
    <row r="2323" spans="1:14" ht="15.75" outlineLevel="1" x14ac:dyDescent="0.25">
      <c r="A2323" s="485">
        <f t="shared" ref="A2323:E2323" si="1472">A1846</f>
        <v>0</v>
      </c>
      <c r="B2323" s="421" t="str">
        <f t="shared" si="1472"/>
        <v xml:space="preserve">Scheme 4:Upgradation of acoustic pyrometer </v>
      </c>
      <c r="C2323" s="188">
        <f t="shared" si="1472"/>
        <v>0</v>
      </c>
      <c r="D2323" s="189" t="str">
        <f t="shared" si="1472"/>
        <v>-</v>
      </c>
      <c r="E2323" s="38">
        <f t="shared" si="1472"/>
        <v>0</v>
      </c>
      <c r="F2323" s="104">
        <f t="shared" si="1419"/>
        <v>0</v>
      </c>
      <c r="G2323" s="104">
        <f t="shared" si="1420"/>
        <v>0</v>
      </c>
      <c r="H2323" s="104">
        <f t="shared" si="1449"/>
        <v>0</v>
      </c>
      <c r="I2323" s="38">
        <f>'F4.2'!Y415</f>
        <v>0</v>
      </c>
      <c r="J2323" s="38">
        <f>'F4.2'!AX415</f>
        <v>0</v>
      </c>
      <c r="K2323" s="104"/>
      <c r="L2323" s="104"/>
      <c r="M2323" s="104">
        <f t="shared" si="1447"/>
        <v>0</v>
      </c>
      <c r="N2323" s="197">
        <f t="shared" si="1450"/>
        <v>0</v>
      </c>
    </row>
    <row r="2324" spans="1:14" ht="31.5" outlineLevel="1" x14ac:dyDescent="0.25">
      <c r="A2324" s="369">
        <f t="shared" ref="A2324:E2324" si="1473">A1847</f>
        <v>0</v>
      </c>
      <c r="B2324" s="369" t="str">
        <f t="shared" si="1473"/>
        <v xml:space="preserve"> Upgradation of various scheme viz instrument Air pipe at ESP Area, wet Ash Evacuation system, HCSD Silo.</v>
      </c>
      <c r="C2324" s="188">
        <f t="shared" si="1473"/>
        <v>0</v>
      </c>
      <c r="D2324" s="189" t="str">
        <f t="shared" si="1473"/>
        <v>-</v>
      </c>
      <c r="E2324" s="38">
        <f t="shared" si="1473"/>
        <v>0</v>
      </c>
      <c r="F2324" s="104">
        <f t="shared" si="1419"/>
        <v>0</v>
      </c>
      <c r="G2324" s="104">
        <f t="shared" si="1420"/>
        <v>0</v>
      </c>
      <c r="H2324" s="104">
        <f t="shared" si="1449"/>
        <v>0</v>
      </c>
      <c r="I2324" s="38">
        <f>'F4.2'!Y416</f>
        <v>0</v>
      </c>
      <c r="J2324" s="38">
        <f>'F4.2'!AX416</f>
        <v>0</v>
      </c>
      <c r="K2324" s="104"/>
      <c r="L2324" s="104"/>
      <c r="M2324" s="104">
        <f t="shared" si="1447"/>
        <v>0</v>
      </c>
      <c r="N2324" s="197">
        <f t="shared" si="1450"/>
        <v>0</v>
      </c>
    </row>
    <row r="2325" spans="1:14" ht="31.5" outlineLevel="1" x14ac:dyDescent="0.25">
      <c r="A2325" s="485">
        <f t="shared" ref="A2325:E2325" si="1474">A1848</f>
        <v>0</v>
      </c>
      <c r="B2325" s="421" t="str">
        <f t="shared" si="1474"/>
        <v xml:space="preserve">Scheme 1: Upgradation of instrument Air pipeline system at ESP of M.S into SS installed at 3x660 MW Koradi TPS. </v>
      </c>
      <c r="C2325" s="188">
        <f t="shared" si="1474"/>
        <v>0</v>
      </c>
      <c r="D2325" s="189" t="str">
        <f t="shared" si="1474"/>
        <v>-</v>
      </c>
      <c r="E2325" s="38">
        <f t="shared" si="1474"/>
        <v>0</v>
      </c>
      <c r="F2325" s="104">
        <f t="shared" si="1419"/>
        <v>0</v>
      </c>
      <c r="G2325" s="104">
        <f t="shared" si="1420"/>
        <v>0</v>
      </c>
      <c r="H2325" s="104">
        <f t="shared" si="1449"/>
        <v>0</v>
      </c>
      <c r="I2325" s="38">
        <f>'F4.2'!Y417</f>
        <v>0</v>
      </c>
      <c r="J2325" s="38">
        <f>'F4.2'!AX417</f>
        <v>0</v>
      </c>
      <c r="K2325" s="104"/>
      <c r="L2325" s="104"/>
      <c r="M2325" s="104">
        <f t="shared" si="1447"/>
        <v>0</v>
      </c>
      <c r="N2325" s="197">
        <f t="shared" si="1450"/>
        <v>0</v>
      </c>
    </row>
    <row r="2326" spans="1:14" ht="31.5" outlineLevel="1" x14ac:dyDescent="0.25">
      <c r="A2326" s="485">
        <f t="shared" ref="A2326:E2326" si="1475">A1849</f>
        <v>0</v>
      </c>
      <c r="B2326" s="421" t="str">
        <f t="shared" si="1475"/>
        <v>Scheme 2: Upgradation of instrument Air pipeline system at wet Ash system of M.S into SS .</v>
      </c>
      <c r="C2326" s="188">
        <f t="shared" si="1475"/>
        <v>0</v>
      </c>
      <c r="D2326" s="189" t="str">
        <f t="shared" si="1475"/>
        <v>-</v>
      </c>
      <c r="E2326" s="38">
        <f t="shared" si="1475"/>
        <v>0</v>
      </c>
      <c r="F2326" s="104">
        <f t="shared" si="1419"/>
        <v>0</v>
      </c>
      <c r="G2326" s="104">
        <f t="shared" si="1420"/>
        <v>0</v>
      </c>
      <c r="H2326" s="104">
        <f t="shared" si="1449"/>
        <v>0</v>
      </c>
      <c r="I2326" s="38">
        <f>'F4.2'!Y418</f>
        <v>0</v>
      </c>
      <c r="J2326" s="38">
        <f>'F4.2'!AX418</f>
        <v>0</v>
      </c>
      <c r="K2326" s="104"/>
      <c r="L2326" s="104"/>
      <c r="M2326" s="104">
        <f t="shared" si="1447"/>
        <v>0</v>
      </c>
      <c r="N2326" s="197">
        <f t="shared" si="1450"/>
        <v>0</v>
      </c>
    </row>
    <row r="2327" spans="1:14" ht="31.5" outlineLevel="1" x14ac:dyDescent="0.25">
      <c r="A2327" s="485">
        <f t="shared" ref="A2327:E2327" si="1476">A1850</f>
        <v>0</v>
      </c>
      <c r="B2327" s="421" t="str">
        <f t="shared" si="1476"/>
        <v>Scheme 3: Upgradation of instrument Air pipeline system at HCSD silo of M.S. into SS.</v>
      </c>
      <c r="C2327" s="188">
        <f t="shared" si="1476"/>
        <v>0</v>
      </c>
      <c r="D2327" s="189" t="str">
        <f t="shared" si="1476"/>
        <v>-</v>
      </c>
      <c r="E2327" s="38">
        <f t="shared" si="1476"/>
        <v>0</v>
      </c>
      <c r="F2327" s="104">
        <f t="shared" si="1419"/>
        <v>0</v>
      </c>
      <c r="G2327" s="104">
        <f t="shared" si="1420"/>
        <v>0</v>
      </c>
      <c r="H2327" s="104">
        <f t="shared" si="1449"/>
        <v>0</v>
      </c>
      <c r="I2327" s="38">
        <f>'F4.2'!Y419</f>
        <v>0</v>
      </c>
      <c r="J2327" s="38">
        <f>'F4.2'!AX419</f>
        <v>0</v>
      </c>
      <c r="K2327" s="104"/>
      <c r="L2327" s="104"/>
      <c r="M2327" s="104">
        <f t="shared" si="1447"/>
        <v>0</v>
      </c>
      <c r="N2327" s="197">
        <f t="shared" si="1450"/>
        <v>0</v>
      </c>
    </row>
    <row r="2328" spans="1:14" ht="31.5" outlineLevel="1" x14ac:dyDescent="0.25">
      <c r="A2328" s="485">
        <f t="shared" ref="A2328:E2328" si="1477">A1851</f>
        <v>0</v>
      </c>
      <c r="B2328" s="421" t="str">
        <f t="shared" si="1477"/>
        <v xml:space="preserve">Scheme 4: Upgradation of instrument Air pipeline system at Remote Silo of M.S into SS. </v>
      </c>
      <c r="C2328" s="188">
        <f t="shared" si="1477"/>
        <v>0</v>
      </c>
      <c r="D2328" s="189" t="str">
        <f t="shared" si="1477"/>
        <v>-</v>
      </c>
      <c r="E2328" s="38">
        <f t="shared" si="1477"/>
        <v>0</v>
      </c>
      <c r="F2328" s="104">
        <f t="shared" si="1419"/>
        <v>0</v>
      </c>
      <c r="G2328" s="104">
        <f t="shared" si="1420"/>
        <v>0</v>
      </c>
      <c r="H2328" s="104">
        <f t="shared" si="1449"/>
        <v>0</v>
      </c>
      <c r="I2328" s="38">
        <f>'F4.2'!Y420</f>
        <v>0</v>
      </c>
      <c r="J2328" s="38">
        <f>'F4.2'!AX420</f>
        <v>0</v>
      </c>
      <c r="K2328" s="104"/>
      <c r="L2328" s="104"/>
      <c r="M2328" s="104">
        <f t="shared" si="1447"/>
        <v>0</v>
      </c>
      <c r="N2328" s="197">
        <f t="shared" si="1450"/>
        <v>0</v>
      </c>
    </row>
    <row r="2329" spans="1:14" ht="47.25" outlineLevel="1" x14ac:dyDescent="0.25">
      <c r="A2329" s="485">
        <f t="shared" ref="A2329:E2329" si="1478">A1852</f>
        <v>0</v>
      </c>
      <c r="B2329" s="421" t="str">
        <f t="shared" si="1478"/>
        <v>Scheme 5: Upgradation of Control &amp; Instrument section  lab with Hydraulic Servo Valve Test, Pneumatic System test and calibration lab set up.</v>
      </c>
      <c r="C2329" s="188">
        <f t="shared" si="1478"/>
        <v>0</v>
      </c>
      <c r="D2329" s="189" t="str">
        <f t="shared" si="1478"/>
        <v>-</v>
      </c>
      <c r="E2329" s="38">
        <f t="shared" si="1478"/>
        <v>0</v>
      </c>
      <c r="F2329" s="104">
        <f t="shared" si="1419"/>
        <v>0</v>
      </c>
      <c r="G2329" s="104">
        <f t="shared" si="1420"/>
        <v>0</v>
      </c>
      <c r="H2329" s="104">
        <f t="shared" si="1449"/>
        <v>0</v>
      </c>
      <c r="I2329" s="38">
        <f>'F4.2'!Y421</f>
        <v>0</v>
      </c>
      <c r="J2329" s="38">
        <f>'F4.2'!AX421</f>
        <v>0</v>
      </c>
      <c r="K2329" s="104"/>
      <c r="L2329" s="104"/>
      <c r="M2329" s="104">
        <f t="shared" si="1447"/>
        <v>0</v>
      </c>
      <c r="N2329" s="197">
        <f t="shared" si="1450"/>
        <v>0</v>
      </c>
    </row>
    <row r="2330" spans="1:14" ht="31.5" outlineLevel="1" x14ac:dyDescent="0.25">
      <c r="A2330" s="369">
        <f t="shared" ref="A2330:E2330" si="1479">A1853</f>
        <v>0</v>
      </c>
      <c r="B2330" s="369" t="str">
        <f t="shared" si="1479"/>
        <v>Upgradation of Flame scanner for flexible operation of 3X660MW Koradi TPS.</v>
      </c>
      <c r="C2330" s="188">
        <f t="shared" si="1479"/>
        <v>0</v>
      </c>
      <c r="D2330" s="189" t="str">
        <f t="shared" si="1479"/>
        <v>-</v>
      </c>
      <c r="E2330" s="38">
        <f t="shared" si="1479"/>
        <v>0</v>
      </c>
      <c r="F2330" s="104">
        <f t="shared" si="1419"/>
        <v>35</v>
      </c>
      <c r="G2330" s="104">
        <f t="shared" si="1420"/>
        <v>35</v>
      </c>
      <c r="H2330" s="104">
        <f t="shared" si="1449"/>
        <v>0</v>
      </c>
      <c r="I2330" s="38">
        <f>'F4.2'!Y422</f>
        <v>0</v>
      </c>
      <c r="J2330" s="38">
        <f>'F4.2'!AX422</f>
        <v>0</v>
      </c>
      <c r="K2330" s="104"/>
      <c r="L2330" s="104"/>
      <c r="M2330" s="104">
        <f t="shared" si="1447"/>
        <v>0</v>
      </c>
      <c r="N2330" s="197">
        <f t="shared" si="1450"/>
        <v>0</v>
      </c>
    </row>
    <row r="2331" spans="1:14" ht="31.5" outlineLevel="1" x14ac:dyDescent="0.25">
      <c r="A2331" s="485">
        <f t="shared" ref="A2331:E2331" si="1480">A1854</f>
        <v>0</v>
      </c>
      <c r="B2331" s="421" t="str">
        <f t="shared" si="1480"/>
        <v>Scheme 1: Upgradation of Flame scanner for flexible operation of 3X660MW Koradi TPS.</v>
      </c>
      <c r="C2331" s="188">
        <f t="shared" si="1480"/>
        <v>0</v>
      </c>
      <c r="D2331" s="189" t="str">
        <f t="shared" si="1480"/>
        <v>-</v>
      </c>
      <c r="E2331" s="38">
        <f t="shared" si="1480"/>
        <v>0</v>
      </c>
      <c r="F2331" s="104">
        <f t="shared" si="1419"/>
        <v>0</v>
      </c>
      <c r="G2331" s="104">
        <f t="shared" si="1420"/>
        <v>0</v>
      </c>
      <c r="H2331" s="104">
        <f t="shared" si="1449"/>
        <v>0</v>
      </c>
      <c r="I2331" s="38">
        <f>'F4.2'!Y423</f>
        <v>0</v>
      </c>
      <c r="J2331" s="38">
        <f>'F4.2'!AX423</f>
        <v>0</v>
      </c>
      <c r="K2331" s="104"/>
      <c r="L2331" s="104"/>
      <c r="M2331" s="104">
        <f t="shared" si="1447"/>
        <v>0</v>
      </c>
      <c r="N2331" s="197">
        <f t="shared" si="1450"/>
        <v>0</v>
      </c>
    </row>
    <row r="2332" spans="1:14" ht="31.5" outlineLevel="1" x14ac:dyDescent="0.25">
      <c r="A2332" s="485">
        <f t="shared" ref="A2332:E2332" si="1481">A1855</f>
        <v>0</v>
      </c>
      <c r="B2332" s="561" t="str">
        <f t="shared" si="1481"/>
        <v>Replacement of DRC Pipes, Bends &amp; Fittings in phase manner to improve the dry ash conveying &amp; its disposal (2 years)</v>
      </c>
      <c r="C2332" s="188">
        <f t="shared" si="1481"/>
        <v>0</v>
      </c>
      <c r="D2332" s="189" t="str">
        <f t="shared" si="1481"/>
        <v>-</v>
      </c>
      <c r="E2332" s="38">
        <f t="shared" si="1481"/>
        <v>0</v>
      </c>
      <c r="F2332" s="104">
        <f t="shared" si="1419"/>
        <v>30</v>
      </c>
      <c r="G2332" s="104">
        <f t="shared" si="1420"/>
        <v>30</v>
      </c>
      <c r="H2332" s="104">
        <f t="shared" si="1449"/>
        <v>0</v>
      </c>
      <c r="I2332" s="38">
        <f>'F4.2'!Y424</f>
        <v>0</v>
      </c>
      <c r="J2332" s="38">
        <f>'F4.2'!AX424</f>
        <v>0</v>
      </c>
      <c r="K2332" s="104"/>
      <c r="L2332" s="104"/>
      <c r="M2332" s="104">
        <f t="shared" si="1447"/>
        <v>0</v>
      </c>
      <c r="N2332" s="197">
        <f t="shared" si="1450"/>
        <v>0</v>
      </c>
    </row>
    <row r="2333" spans="1:14" ht="78.75" outlineLevel="1" x14ac:dyDescent="0.25">
      <c r="A2333" s="485">
        <f t="shared" ref="A2333:E2333" si="1482">A1856</f>
        <v>0</v>
      </c>
      <c r="B2333" s="562" t="str">
        <f t="shared" si="1482"/>
        <v>Replacement of DRC Pipes, Bends &amp; Fittings in phase manner to improve the dry ash conveying &amp; its disposal (2 years) (Rs.30 Cr.)
(Bottom ash/Coarse ash evacuation &amp; Ash Slurry Disposal Pipelines, Dry ash conveying system)</v>
      </c>
      <c r="C2333" s="188">
        <f t="shared" si="1482"/>
        <v>0</v>
      </c>
      <c r="D2333" s="189" t="str">
        <f t="shared" si="1482"/>
        <v>-</v>
      </c>
      <c r="E2333" s="38">
        <f t="shared" si="1482"/>
        <v>0</v>
      </c>
      <c r="F2333" s="104">
        <f t="shared" si="1419"/>
        <v>0</v>
      </c>
      <c r="G2333" s="104">
        <f t="shared" si="1420"/>
        <v>0</v>
      </c>
      <c r="H2333" s="104">
        <f t="shared" si="1449"/>
        <v>0</v>
      </c>
      <c r="I2333" s="38">
        <f>'F4.2'!Y425</f>
        <v>0</v>
      </c>
      <c r="J2333" s="38">
        <f>'F4.2'!AX425</f>
        <v>0</v>
      </c>
      <c r="K2333" s="104"/>
      <c r="L2333" s="104"/>
      <c r="M2333" s="104">
        <f t="shared" si="1447"/>
        <v>0</v>
      </c>
      <c r="N2333" s="197">
        <f t="shared" si="1450"/>
        <v>0</v>
      </c>
    </row>
    <row r="2334" spans="1:14" ht="31.5" outlineLevel="1" x14ac:dyDescent="0.25">
      <c r="A2334" s="485">
        <f t="shared" ref="A2334:E2334" si="1483">A1857</f>
        <v>0</v>
      </c>
      <c r="B2334" s="561" t="str">
        <f t="shared" si="1483"/>
        <v>Augmentation of Coarse Ash disposal system at U10 at KTPS, Koradi</v>
      </c>
      <c r="C2334" s="188">
        <f t="shared" si="1483"/>
        <v>0</v>
      </c>
      <c r="D2334" s="189" t="str">
        <f t="shared" si="1483"/>
        <v>-</v>
      </c>
      <c r="E2334" s="38">
        <f t="shared" si="1483"/>
        <v>0</v>
      </c>
      <c r="F2334" s="104">
        <f t="shared" si="1419"/>
        <v>0</v>
      </c>
      <c r="G2334" s="104">
        <f t="shared" si="1420"/>
        <v>0</v>
      </c>
      <c r="H2334" s="104">
        <f t="shared" si="1449"/>
        <v>0</v>
      </c>
      <c r="I2334" s="38">
        <f>'F4.2'!Y426</f>
        <v>0</v>
      </c>
      <c r="J2334" s="38">
        <f>'F4.2'!AX426</f>
        <v>0</v>
      </c>
      <c r="K2334" s="104"/>
      <c r="L2334" s="104"/>
      <c r="M2334" s="104">
        <f t="shared" si="1447"/>
        <v>0</v>
      </c>
      <c r="N2334" s="197">
        <f t="shared" si="1450"/>
        <v>0</v>
      </c>
    </row>
    <row r="2335" spans="1:14" ht="31.5" outlineLevel="1" x14ac:dyDescent="0.25">
      <c r="A2335" s="485">
        <f t="shared" ref="A2335:E2335" si="1484">A1858</f>
        <v>0</v>
      </c>
      <c r="B2335" s="562" t="str">
        <f t="shared" si="1484"/>
        <v>WORK OF INSTALLATION &amp; COMMISSIONING OF ASH DISPOSAL SYSTEM AT UNIT#10</v>
      </c>
      <c r="C2335" s="188">
        <f t="shared" si="1484"/>
        <v>0</v>
      </c>
      <c r="D2335" s="189" t="str">
        <f t="shared" si="1484"/>
        <v>-</v>
      </c>
      <c r="E2335" s="38">
        <f t="shared" si="1484"/>
        <v>0</v>
      </c>
      <c r="F2335" s="104">
        <f t="shared" si="1419"/>
        <v>0</v>
      </c>
      <c r="G2335" s="104">
        <f t="shared" si="1420"/>
        <v>0</v>
      </c>
      <c r="H2335" s="104">
        <f t="shared" si="1449"/>
        <v>0</v>
      </c>
      <c r="I2335" s="38">
        <f>'F4.2'!Y427</f>
        <v>0</v>
      </c>
      <c r="J2335" s="38">
        <f>'F4.2'!AX427</f>
        <v>0</v>
      </c>
      <c r="K2335" s="104"/>
      <c r="L2335" s="104"/>
      <c r="M2335" s="104">
        <f t="shared" si="1447"/>
        <v>0</v>
      </c>
      <c r="N2335" s="197">
        <f t="shared" si="1450"/>
        <v>0</v>
      </c>
    </row>
    <row r="2336" spans="1:14" ht="15.75" outlineLevel="1" x14ac:dyDescent="0.25">
      <c r="A2336" s="485">
        <f t="shared" ref="A2336:E2336" si="1485">A1859</f>
        <v>0</v>
      </c>
      <c r="B2336" s="369" t="str">
        <f t="shared" si="1485"/>
        <v>IDC</v>
      </c>
      <c r="C2336" s="188">
        <f t="shared" si="1485"/>
        <v>0</v>
      </c>
      <c r="D2336" s="189" t="str">
        <f t="shared" si="1485"/>
        <v>-</v>
      </c>
      <c r="E2336" s="38">
        <f t="shared" si="1485"/>
        <v>0</v>
      </c>
      <c r="F2336" s="104">
        <f t="shared" si="1419"/>
        <v>0</v>
      </c>
      <c r="G2336" s="104">
        <f t="shared" si="1420"/>
        <v>0</v>
      </c>
      <c r="H2336" s="104">
        <f t="shared" si="1449"/>
        <v>0</v>
      </c>
      <c r="I2336" s="38">
        <f>'F4.2'!Y428</f>
        <v>0</v>
      </c>
      <c r="J2336" s="38">
        <f>'F4.2'!AX428</f>
        <v>0</v>
      </c>
      <c r="K2336" s="104"/>
      <c r="L2336" s="104"/>
      <c r="M2336" s="104">
        <f t="shared" si="1447"/>
        <v>0</v>
      </c>
      <c r="N2336" s="197">
        <f t="shared" si="1450"/>
        <v>0</v>
      </c>
    </row>
    <row r="2337" spans="1:14" ht="31.5" outlineLevel="1" x14ac:dyDescent="0.25">
      <c r="A2337" s="485">
        <f t="shared" ref="A2337:E2337" si="1486">A1860</f>
        <v>0</v>
      </c>
      <c r="B2337" s="369" t="str">
        <f t="shared" si="1486"/>
        <v>DPR for Railway Track Siding  Performance Improvement Schemes at 3x660MW KTPS ,Koradi.</v>
      </c>
      <c r="C2337" s="188">
        <f t="shared" si="1486"/>
        <v>0</v>
      </c>
      <c r="D2337" s="189" t="str">
        <f t="shared" si="1486"/>
        <v>-</v>
      </c>
      <c r="E2337" s="38">
        <f t="shared" si="1486"/>
        <v>0</v>
      </c>
      <c r="F2337" s="104">
        <f t="shared" si="1419"/>
        <v>0</v>
      </c>
      <c r="G2337" s="104">
        <f t="shared" si="1420"/>
        <v>0</v>
      </c>
      <c r="H2337" s="104">
        <f t="shared" si="1449"/>
        <v>0</v>
      </c>
      <c r="I2337" s="38">
        <f>'F4.2'!Y429</f>
        <v>0</v>
      </c>
      <c r="J2337" s="38">
        <f>'F4.2'!AX429</f>
        <v>0</v>
      </c>
      <c r="K2337" s="104"/>
      <c r="L2337" s="104"/>
      <c r="M2337" s="104">
        <f t="shared" si="1447"/>
        <v>0</v>
      </c>
      <c r="N2337" s="197">
        <f t="shared" si="1450"/>
        <v>0</v>
      </c>
    </row>
    <row r="2338" spans="1:14" ht="189" outlineLevel="1" x14ac:dyDescent="0.25">
      <c r="A2338" s="485">
        <f t="shared" ref="A2338:E2338" si="1487">A1861</f>
        <v>0</v>
      </c>
      <c r="B2338" s="565" t="str">
        <f t="shared" si="1487"/>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2338" s="188">
        <f t="shared" si="1487"/>
        <v>0</v>
      </c>
      <c r="D2338" s="189" t="str">
        <f t="shared" si="1487"/>
        <v>-</v>
      </c>
      <c r="E2338" s="38">
        <f t="shared" si="1487"/>
        <v>0</v>
      </c>
      <c r="F2338" s="104">
        <f t="shared" ref="F2338:F2354" si="1488">F1861+I1861</f>
        <v>0</v>
      </c>
      <c r="G2338" s="104">
        <f t="shared" ref="G2338:G2354" si="1489">G1861+M1861</f>
        <v>0</v>
      </c>
      <c r="H2338" s="104">
        <f t="shared" si="1449"/>
        <v>0</v>
      </c>
      <c r="I2338" s="38">
        <f>'F4.2'!Y430</f>
        <v>30</v>
      </c>
      <c r="J2338" s="38">
        <f>'F4.2'!AX430</f>
        <v>30</v>
      </c>
      <c r="K2338" s="104"/>
      <c r="L2338" s="104"/>
      <c r="M2338" s="104">
        <f t="shared" si="1447"/>
        <v>30</v>
      </c>
      <c r="N2338" s="197">
        <f t="shared" si="1450"/>
        <v>0</v>
      </c>
    </row>
    <row r="2339" spans="1:14" ht="236.25" outlineLevel="1" x14ac:dyDescent="0.25">
      <c r="A2339" s="485">
        <f t="shared" ref="A2339:E2339" si="1490">A1862</f>
        <v>0</v>
      </c>
      <c r="B2339" s="565" t="str">
        <f t="shared" si="1490"/>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2339" s="188">
        <f t="shared" si="1490"/>
        <v>0</v>
      </c>
      <c r="D2339" s="189" t="str">
        <f t="shared" si="1490"/>
        <v>-</v>
      </c>
      <c r="E2339" s="38">
        <f t="shared" si="1490"/>
        <v>0</v>
      </c>
      <c r="F2339" s="104">
        <f t="shared" si="1488"/>
        <v>0</v>
      </c>
      <c r="G2339" s="104">
        <f t="shared" si="1489"/>
        <v>0</v>
      </c>
      <c r="H2339" s="104">
        <f t="shared" si="1449"/>
        <v>0</v>
      </c>
      <c r="I2339" s="38">
        <f>'F4.2'!Y431</f>
        <v>1</v>
      </c>
      <c r="J2339" s="38">
        <f>'F4.2'!AX431</f>
        <v>1</v>
      </c>
      <c r="K2339" s="104"/>
      <c r="L2339" s="104"/>
      <c r="M2339" s="104">
        <f t="shared" si="1447"/>
        <v>1</v>
      </c>
      <c r="N2339" s="197">
        <f t="shared" si="1450"/>
        <v>0</v>
      </c>
    </row>
    <row r="2340" spans="1:14" ht="173.25" outlineLevel="1" x14ac:dyDescent="0.25">
      <c r="A2340" s="485">
        <f t="shared" ref="A2340:E2340" si="1491">A1863</f>
        <v>0</v>
      </c>
      <c r="B2340" s="565" t="str">
        <f t="shared" si="1491"/>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2340" s="188">
        <f t="shared" si="1491"/>
        <v>0</v>
      </c>
      <c r="D2340" s="189" t="str">
        <f t="shared" si="1491"/>
        <v>-</v>
      </c>
      <c r="E2340" s="38">
        <f t="shared" si="1491"/>
        <v>0</v>
      </c>
      <c r="F2340" s="104">
        <f t="shared" si="1488"/>
        <v>0</v>
      </c>
      <c r="G2340" s="104">
        <f t="shared" si="1489"/>
        <v>0</v>
      </c>
      <c r="H2340" s="104">
        <f t="shared" si="1449"/>
        <v>0</v>
      </c>
      <c r="I2340" s="38">
        <f>'F4.2'!Y432</f>
        <v>1</v>
      </c>
      <c r="J2340" s="38">
        <f>'F4.2'!AX432</f>
        <v>1</v>
      </c>
      <c r="K2340" s="104"/>
      <c r="L2340" s="104"/>
      <c r="M2340" s="104">
        <f t="shared" si="1447"/>
        <v>1</v>
      </c>
      <c r="N2340" s="197">
        <f t="shared" si="1450"/>
        <v>0</v>
      </c>
    </row>
    <row r="2341" spans="1:14" ht="346.5" outlineLevel="1" x14ac:dyDescent="0.25">
      <c r="A2341" s="485">
        <f t="shared" ref="A2341:E2341" si="1492">A1864</f>
        <v>0</v>
      </c>
      <c r="B2341" s="565" t="str">
        <f t="shared" si="1492"/>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2341" s="188">
        <f t="shared" si="1492"/>
        <v>0</v>
      </c>
      <c r="D2341" s="189" t="str">
        <f t="shared" si="1492"/>
        <v>-</v>
      </c>
      <c r="E2341" s="38">
        <f t="shared" si="1492"/>
        <v>0</v>
      </c>
      <c r="F2341" s="104">
        <f t="shared" si="1488"/>
        <v>0</v>
      </c>
      <c r="G2341" s="104">
        <f t="shared" si="1489"/>
        <v>0</v>
      </c>
      <c r="H2341" s="104">
        <f t="shared" si="1449"/>
        <v>0</v>
      </c>
      <c r="I2341" s="38">
        <f>'F4.2'!Y433</f>
        <v>4</v>
      </c>
      <c r="J2341" s="38">
        <f>'F4.2'!AX433</f>
        <v>4</v>
      </c>
      <c r="K2341" s="104"/>
      <c r="L2341" s="104"/>
      <c r="M2341" s="104">
        <f t="shared" si="1447"/>
        <v>4</v>
      </c>
      <c r="N2341" s="197">
        <f t="shared" si="1450"/>
        <v>0</v>
      </c>
    </row>
    <row r="2342" spans="1:14" ht="346.5" outlineLevel="1" x14ac:dyDescent="0.25">
      <c r="A2342" s="485">
        <f t="shared" ref="A2342:E2342" si="1493">A1865</f>
        <v>0</v>
      </c>
      <c r="B2342" s="565" t="str">
        <f t="shared" si="1493"/>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2342" s="188">
        <f t="shared" si="1493"/>
        <v>0</v>
      </c>
      <c r="D2342" s="189" t="str">
        <f t="shared" si="1493"/>
        <v>-</v>
      </c>
      <c r="E2342" s="38">
        <f t="shared" si="1493"/>
        <v>0</v>
      </c>
      <c r="F2342" s="104">
        <f t="shared" si="1488"/>
        <v>0</v>
      </c>
      <c r="G2342" s="104">
        <f t="shared" si="1489"/>
        <v>0</v>
      </c>
      <c r="H2342" s="104">
        <f t="shared" si="1449"/>
        <v>0</v>
      </c>
      <c r="I2342" s="38">
        <f>'F4.2'!Y434</f>
        <v>4</v>
      </c>
      <c r="J2342" s="38">
        <f>'F4.2'!AX434</f>
        <v>4</v>
      </c>
      <c r="K2342" s="104"/>
      <c r="L2342" s="104"/>
      <c r="M2342" s="104">
        <f t="shared" si="1447"/>
        <v>4</v>
      </c>
      <c r="N2342" s="197">
        <f t="shared" si="1450"/>
        <v>0</v>
      </c>
    </row>
    <row r="2343" spans="1:14" ht="204.75" outlineLevel="1" x14ac:dyDescent="0.25">
      <c r="A2343" s="485">
        <f t="shared" ref="A2343:E2343" si="1494">A1866</f>
        <v>0</v>
      </c>
      <c r="B2343" s="565" t="str">
        <f t="shared" si="1494"/>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2343" s="188">
        <f t="shared" si="1494"/>
        <v>0</v>
      </c>
      <c r="D2343" s="189" t="str">
        <f t="shared" si="1494"/>
        <v>-</v>
      </c>
      <c r="E2343" s="38">
        <f t="shared" si="1494"/>
        <v>0</v>
      </c>
      <c r="F2343" s="104">
        <f t="shared" si="1488"/>
        <v>0</v>
      </c>
      <c r="G2343" s="104">
        <f t="shared" si="1489"/>
        <v>0</v>
      </c>
      <c r="H2343" s="104">
        <f t="shared" si="1449"/>
        <v>0</v>
      </c>
      <c r="I2343" s="38">
        <f>'F4.2'!Y435</f>
        <v>10</v>
      </c>
      <c r="J2343" s="38">
        <f>'F4.2'!AX435</f>
        <v>10</v>
      </c>
      <c r="K2343" s="104"/>
      <c r="L2343" s="104"/>
      <c r="M2343" s="104">
        <f t="shared" si="1447"/>
        <v>10</v>
      </c>
      <c r="N2343" s="197">
        <f t="shared" si="1450"/>
        <v>0</v>
      </c>
    </row>
    <row r="2344" spans="1:14" ht="204.75" outlineLevel="1" x14ac:dyDescent="0.25">
      <c r="A2344" s="485">
        <f t="shared" ref="A2344:E2344" si="1495">A1867</f>
        <v>0</v>
      </c>
      <c r="B2344" s="565" t="str">
        <f t="shared" si="1495"/>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2344" s="188">
        <f t="shared" si="1495"/>
        <v>0</v>
      </c>
      <c r="D2344" s="189" t="str">
        <f t="shared" si="1495"/>
        <v>-</v>
      </c>
      <c r="E2344" s="38">
        <f t="shared" si="1495"/>
        <v>0</v>
      </c>
      <c r="F2344" s="104">
        <f t="shared" si="1488"/>
        <v>0</v>
      </c>
      <c r="G2344" s="104">
        <f t="shared" si="1489"/>
        <v>0</v>
      </c>
      <c r="H2344" s="104">
        <f t="shared" si="1449"/>
        <v>0</v>
      </c>
      <c r="I2344" s="38">
        <f>'F4.2'!Y436</f>
        <v>15</v>
      </c>
      <c r="J2344" s="38">
        <f>'F4.2'!AX436</f>
        <v>15</v>
      </c>
      <c r="K2344" s="104"/>
      <c r="L2344" s="104"/>
      <c r="M2344" s="104">
        <f t="shared" si="1447"/>
        <v>15</v>
      </c>
      <c r="N2344" s="197">
        <f t="shared" si="1450"/>
        <v>0</v>
      </c>
    </row>
    <row r="2345" spans="1:14" ht="252" outlineLevel="1" x14ac:dyDescent="0.25">
      <c r="A2345" s="485">
        <f t="shared" ref="A2345:E2345" si="1496">A1868</f>
        <v>0</v>
      </c>
      <c r="B2345" s="565" t="str">
        <f t="shared" si="1496"/>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2345" s="188">
        <f t="shared" si="1496"/>
        <v>0</v>
      </c>
      <c r="D2345" s="189" t="str">
        <f t="shared" si="1496"/>
        <v>-</v>
      </c>
      <c r="E2345" s="38">
        <f t="shared" si="1496"/>
        <v>0</v>
      </c>
      <c r="F2345" s="104">
        <f t="shared" si="1488"/>
        <v>0</v>
      </c>
      <c r="G2345" s="104">
        <f t="shared" si="1489"/>
        <v>0</v>
      </c>
      <c r="H2345" s="104">
        <f t="shared" si="1449"/>
        <v>0</v>
      </c>
      <c r="I2345" s="38">
        <f>'F4.2'!Y437</f>
        <v>1</v>
      </c>
      <c r="J2345" s="38">
        <f>'F4.2'!AX437</f>
        <v>1</v>
      </c>
      <c r="K2345" s="104"/>
      <c r="L2345" s="104"/>
      <c r="M2345" s="104">
        <f t="shared" si="1447"/>
        <v>1</v>
      </c>
      <c r="N2345" s="197">
        <f t="shared" si="1450"/>
        <v>0</v>
      </c>
    </row>
    <row r="2346" spans="1:14" ht="252" outlineLevel="1" x14ac:dyDescent="0.25">
      <c r="A2346" s="485">
        <f t="shared" ref="A2346:E2346" si="1497">A1869</f>
        <v>0</v>
      </c>
      <c r="B2346" s="565" t="str">
        <f t="shared" si="1497"/>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2346" s="188">
        <f t="shared" si="1497"/>
        <v>0</v>
      </c>
      <c r="D2346" s="189" t="str">
        <f t="shared" si="1497"/>
        <v>-</v>
      </c>
      <c r="E2346" s="38">
        <f t="shared" si="1497"/>
        <v>0</v>
      </c>
      <c r="F2346" s="104">
        <f t="shared" si="1488"/>
        <v>0</v>
      </c>
      <c r="G2346" s="104">
        <f t="shared" si="1489"/>
        <v>0</v>
      </c>
      <c r="H2346" s="104">
        <f t="shared" si="1449"/>
        <v>0</v>
      </c>
      <c r="I2346" s="38">
        <f>'F4.2'!Y438</f>
        <v>7.82</v>
      </c>
      <c r="J2346" s="38">
        <f>'F4.2'!AX438</f>
        <v>7.82</v>
      </c>
      <c r="K2346" s="104"/>
      <c r="L2346" s="104"/>
      <c r="M2346" s="104">
        <f t="shared" si="1447"/>
        <v>7.82</v>
      </c>
      <c r="N2346" s="197">
        <f t="shared" si="1450"/>
        <v>0</v>
      </c>
    </row>
    <row r="2347" spans="1:14" ht="236.25" outlineLevel="1" x14ac:dyDescent="0.25">
      <c r="A2347" s="485">
        <f t="shared" ref="A2347:E2347" si="1498">A1870</f>
        <v>0</v>
      </c>
      <c r="B2347" s="565" t="str">
        <f t="shared" si="1498"/>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2347" s="188">
        <f t="shared" si="1498"/>
        <v>0</v>
      </c>
      <c r="D2347" s="189" t="str">
        <f t="shared" si="1498"/>
        <v>-</v>
      </c>
      <c r="E2347" s="38">
        <f t="shared" si="1498"/>
        <v>0</v>
      </c>
      <c r="F2347" s="104">
        <f t="shared" si="1488"/>
        <v>0</v>
      </c>
      <c r="G2347" s="104">
        <f t="shared" si="1489"/>
        <v>0</v>
      </c>
      <c r="H2347" s="104">
        <f t="shared" si="1449"/>
        <v>0</v>
      </c>
      <c r="I2347" s="38">
        <f>'F4.2'!Y439</f>
        <v>20</v>
      </c>
      <c r="J2347" s="38">
        <f>'F4.2'!AX439</f>
        <v>20</v>
      </c>
      <c r="K2347" s="104"/>
      <c r="L2347" s="104"/>
      <c r="M2347" s="104">
        <f t="shared" si="1447"/>
        <v>20</v>
      </c>
      <c r="N2347" s="197">
        <f t="shared" si="1450"/>
        <v>0</v>
      </c>
    </row>
    <row r="2348" spans="1:14" ht="189" outlineLevel="1" x14ac:dyDescent="0.25">
      <c r="A2348" s="501">
        <f t="shared" ref="A2348:E2348" si="1499">A1871</f>
        <v>0</v>
      </c>
      <c r="B2348" s="566" t="str">
        <f t="shared" si="1499"/>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2348" s="188">
        <f t="shared" si="1499"/>
        <v>0</v>
      </c>
      <c r="D2348" s="189" t="str">
        <f t="shared" si="1499"/>
        <v>-</v>
      </c>
      <c r="E2348" s="38">
        <f t="shared" si="1499"/>
        <v>0</v>
      </c>
      <c r="F2348" s="104">
        <f t="shared" si="1488"/>
        <v>0</v>
      </c>
      <c r="G2348" s="104">
        <f t="shared" si="1489"/>
        <v>0</v>
      </c>
      <c r="H2348" s="104">
        <f t="shared" si="1449"/>
        <v>0</v>
      </c>
      <c r="I2348" s="38">
        <f>'F4.2'!Y440</f>
        <v>25</v>
      </c>
      <c r="J2348" s="38">
        <f>'F4.2'!AX440</f>
        <v>25</v>
      </c>
      <c r="K2348" s="104"/>
      <c r="L2348" s="104"/>
      <c r="M2348" s="104">
        <f t="shared" si="1447"/>
        <v>25</v>
      </c>
      <c r="N2348" s="197">
        <f t="shared" si="1450"/>
        <v>0</v>
      </c>
    </row>
    <row r="2349" spans="1:14" ht="47.25" outlineLevel="1" x14ac:dyDescent="0.25">
      <c r="A2349" s="369">
        <f t="shared" ref="A2349:E2349" si="1500">A1872</f>
        <v>0</v>
      </c>
      <c r="B2349" s="369" t="str">
        <f t="shared" si="1500"/>
        <v xml:space="preserve">DPR for Provision of cover shed for stack yard -2  at 3x660MW KTPS ,Koradi.
</v>
      </c>
      <c r="C2349" s="188">
        <f t="shared" si="1500"/>
        <v>0</v>
      </c>
      <c r="D2349" s="189" t="str">
        <f t="shared" si="1500"/>
        <v>-</v>
      </c>
      <c r="E2349" s="38">
        <f t="shared" si="1500"/>
        <v>0</v>
      </c>
      <c r="F2349" s="104">
        <f t="shared" si="1488"/>
        <v>0</v>
      </c>
      <c r="G2349" s="104">
        <f t="shared" si="1489"/>
        <v>0</v>
      </c>
      <c r="H2349" s="104">
        <f t="shared" si="1449"/>
        <v>0</v>
      </c>
      <c r="I2349" s="38">
        <f>'F4.2'!Y441</f>
        <v>0</v>
      </c>
      <c r="J2349" s="38" t="str">
        <f>'F4.2'!AX441</f>
        <v xml:space="preserve"> </v>
      </c>
      <c r="K2349" s="104"/>
      <c r="L2349" s="104"/>
      <c r="M2349" s="104">
        <f t="shared" si="1447"/>
        <v>0</v>
      </c>
      <c r="N2349" s="197">
        <f t="shared" si="1450"/>
        <v>0</v>
      </c>
    </row>
    <row r="2350" spans="1:14" ht="31.5" outlineLevel="1" x14ac:dyDescent="0.25">
      <c r="A2350" s="485">
        <f t="shared" ref="A2350:E2350" si="1501">A1873</f>
        <v>0</v>
      </c>
      <c r="B2350" s="579" t="str">
        <f t="shared" si="1501"/>
        <v>Scheme No. 1 : Provision of cover shed for stack yard -2  at 3x660MW KTPS ,Koradi.</v>
      </c>
      <c r="C2350" s="188">
        <f t="shared" si="1501"/>
        <v>0</v>
      </c>
      <c r="D2350" s="189" t="str">
        <f t="shared" si="1501"/>
        <v>-</v>
      </c>
      <c r="E2350" s="38">
        <f t="shared" si="1501"/>
        <v>0</v>
      </c>
      <c r="F2350" s="104">
        <f t="shared" si="1488"/>
        <v>0</v>
      </c>
      <c r="G2350" s="104">
        <f t="shared" si="1489"/>
        <v>0</v>
      </c>
      <c r="H2350" s="104">
        <f t="shared" si="1449"/>
        <v>0</v>
      </c>
      <c r="I2350" s="38">
        <f>'F4.2'!Y442</f>
        <v>0</v>
      </c>
      <c r="J2350" s="38">
        <f>'F4.2'!AX442</f>
        <v>135</v>
      </c>
      <c r="K2350" s="104"/>
      <c r="L2350" s="104"/>
      <c r="M2350" s="104">
        <f t="shared" si="1447"/>
        <v>135</v>
      </c>
      <c r="N2350" s="197">
        <f t="shared" si="1450"/>
        <v>-135</v>
      </c>
    </row>
    <row r="2351" spans="1:14" ht="47.25" outlineLevel="1" x14ac:dyDescent="0.25">
      <c r="A2351" s="369">
        <f t="shared" ref="A2351:E2351" si="1502">A1874</f>
        <v>0</v>
      </c>
      <c r="B2351" s="369" t="str">
        <f t="shared" si="1502"/>
        <v xml:space="preserve">DPR for Procurement of Pipe Conveyor Drive System Internals   at 3x660MW KTPS ,Koradi.
</v>
      </c>
      <c r="C2351" s="188">
        <f t="shared" si="1502"/>
        <v>0</v>
      </c>
      <c r="D2351" s="189" t="str">
        <f t="shared" si="1502"/>
        <v>-</v>
      </c>
      <c r="E2351" s="38">
        <f t="shared" si="1502"/>
        <v>0</v>
      </c>
      <c r="F2351" s="104">
        <f t="shared" si="1488"/>
        <v>0</v>
      </c>
      <c r="G2351" s="104">
        <f t="shared" si="1489"/>
        <v>0</v>
      </c>
      <c r="H2351" s="104">
        <f t="shared" si="1449"/>
        <v>0</v>
      </c>
      <c r="I2351" s="38">
        <f>'F4.2'!Y443</f>
        <v>0</v>
      </c>
      <c r="J2351" s="38">
        <f>'F4.2'!AX443</f>
        <v>0</v>
      </c>
      <c r="K2351" s="104"/>
      <c r="L2351" s="104"/>
      <c r="M2351" s="104">
        <f t="shared" si="1447"/>
        <v>0</v>
      </c>
      <c r="N2351" s="197">
        <f t="shared" si="1450"/>
        <v>0</v>
      </c>
    </row>
    <row r="2352" spans="1:14" ht="31.5" outlineLevel="1" x14ac:dyDescent="0.25">
      <c r="A2352" s="485">
        <f t="shared" ref="A2352:E2352" si="1503">A1875</f>
        <v>0</v>
      </c>
      <c r="B2352" s="579" t="str">
        <f t="shared" si="1503"/>
        <v>Scheme No. 1 : Procurement of Pipe Conveyor Drive System Internals   at 3x660MW KTPS ,Koradi.</v>
      </c>
      <c r="C2352" s="188">
        <f t="shared" si="1503"/>
        <v>0</v>
      </c>
      <c r="D2352" s="189" t="str">
        <f t="shared" si="1503"/>
        <v>-</v>
      </c>
      <c r="E2352" s="38">
        <f t="shared" si="1503"/>
        <v>0</v>
      </c>
      <c r="F2352" s="104">
        <f t="shared" si="1488"/>
        <v>0</v>
      </c>
      <c r="G2352" s="104">
        <f t="shared" si="1489"/>
        <v>0</v>
      </c>
      <c r="H2352" s="104">
        <f t="shared" si="1449"/>
        <v>0</v>
      </c>
      <c r="I2352" s="38">
        <f>'F4.2'!Y444</f>
        <v>0</v>
      </c>
      <c r="J2352" s="38">
        <f>'F4.2'!AX444</f>
        <v>27</v>
      </c>
      <c r="K2352" s="104"/>
      <c r="L2352" s="104"/>
      <c r="M2352" s="104">
        <f t="shared" si="1447"/>
        <v>27</v>
      </c>
      <c r="N2352" s="197">
        <f t="shared" si="1450"/>
        <v>-27</v>
      </c>
    </row>
    <row r="2353" spans="1:14" ht="47.25" outlineLevel="1" x14ac:dyDescent="0.25">
      <c r="A2353" s="369">
        <f t="shared" ref="A2353:E2353" si="1504">A1876</f>
        <v>0</v>
      </c>
      <c r="B2353" s="369" t="str">
        <f t="shared" si="1504"/>
        <v xml:space="preserve">DPR for Provision of service building along with vehicle bay   at 3x660MW KTPS ,Koradi.
</v>
      </c>
      <c r="C2353" s="188">
        <f t="shared" si="1504"/>
        <v>0</v>
      </c>
      <c r="D2353" s="189" t="str">
        <f t="shared" si="1504"/>
        <v>-</v>
      </c>
      <c r="E2353" s="38">
        <f t="shared" si="1504"/>
        <v>0</v>
      </c>
      <c r="F2353" s="104">
        <f t="shared" si="1488"/>
        <v>0</v>
      </c>
      <c r="G2353" s="104">
        <f t="shared" si="1489"/>
        <v>0</v>
      </c>
      <c r="H2353" s="104">
        <f t="shared" si="1449"/>
        <v>0</v>
      </c>
      <c r="I2353" s="38">
        <f>'F4.2'!Y445</f>
        <v>0</v>
      </c>
      <c r="J2353" s="38">
        <f>'F4.2'!AX445</f>
        <v>0</v>
      </c>
      <c r="K2353" s="104"/>
      <c r="L2353" s="104"/>
      <c r="M2353" s="104">
        <f t="shared" si="1447"/>
        <v>0</v>
      </c>
      <c r="N2353" s="197">
        <f t="shared" si="1450"/>
        <v>0</v>
      </c>
    </row>
    <row r="2354" spans="1:14" ht="31.5" outlineLevel="1" x14ac:dyDescent="0.25">
      <c r="A2354" s="485">
        <f t="shared" ref="A2354:E2354" si="1505">A1877</f>
        <v>0</v>
      </c>
      <c r="B2354" s="579" t="str">
        <f t="shared" si="1505"/>
        <v>Scheme No. 1 : Provision of service building along with vehicle bay   at 3x660MW KTPS ,Koradi.</v>
      </c>
      <c r="C2354" s="188">
        <f t="shared" si="1505"/>
        <v>0</v>
      </c>
      <c r="D2354" s="189" t="str">
        <f t="shared" si="1505"/>
        <v>-</v>
      </c>
      <c r="E2354" s="38">
        <f t="shared" si="1505"/>
        <v>0</v>
      </c>
      <c r="F2354" s="104">
        <f t="shared" si="1488"/>
        <v>0</v>
      </c>
      <c r="G2354" s="104">
        <f t="shared" si="1489"/>
        <v>0</v>
      </c>
      <c r="H2354" s="104">
        <f t="shared" si="1449"/>
        <v>0</v>
      </c>
      <c r="I2354" s="38">
        <f>'F4.2'!Y446</f>
        <v>0</v>
      </c>
      <c r="J2354" s="38">
        <f>'F4.2'!AX446</f>
        <v>0</v>
      </c>
      <c r="K2354" s="104"/>
      <c r="L2354" s="104"/>
      <c r="M2354" s="104">
        <f t="shared" si="1447"/>
        <v>0</v>
      </c>
      <c r="N2354" s="197">
        <f t="shared" si="1450"/>
        <v>0</v>
      </c>
    </row>
    <row r="2355" spans="1:14" ht="21" outlineLevel="1" x14ac:dyDescent="0.25">
      <c r="A2355" s="214">
        <f t="shared" ref="A2355:E2359" si="1506">A1878</f>
        <v>0</v>
      </c>
      <c r="B2355" s="118" t="str">
        <f t="shared" si="1506"/>
        <v>GENERAL ASSET</v>
      </c>
      <c r="C2355" s="188">
        <f t="shared" si="1506"/>
        <v>0</v>
      </c>
      <c r="D2355" s="189" t="str">
        <f t="shared" si="1506"/>
        <v>-</v>
      </c>
      <c r="E2355" s="38">
        <f t="shared" si="1506"/>
        <v>0</v>
      </c>
      <c r="F2355" s="104">
        <f>F1878+I1878</f>
        <v>0</v>
      </c>
      <c r="G2355" s="104">
        <f>G1878+M1878</f>
        <v>0</v>
      </c>
      <c r="H2355" s="104">
        <f t="shared" si="1449"/>
        <v>0</v>
      </c>
      <c r="I2355" s="38">
        <f>'F4.2'!Y447</f>
        <v>0</v>
      </c>
      <c r="J2355" s="38">
        <f>'F4.2'!AX447</f>
        <v>0</v>
      </c>
      <c r="K2355" s="104"/>
      <c r="L2355" s="104"/>
      <c r="M2355" s="104">
        <f t="shared" si="1447"/>
        <v>0</v>
      </c>
      <c r="N2355" s="197">
        <f t="shared" si="1450"/>
        <v>0</v>
      </c>
    </row>
    <row r="2356" spans="1:14" ht="15.75" outlineLevel="1" x14ac:dyDescent="0.25">
      <c r="A2356" s="98">
        <f t="shared" si="1506"/>
        <v>1</v>
      </c>
      <c r="B2356" s="108" t="str">
        <f t="shared" si="1506"/>
        <v>GENERAL ASSET--AKRDFOGA01-OFFICE FURNITURE</v>
      </c>
      <c r="C2356" s="188" t="str">
        <f t="shared" si="1506"/>
        <v>N.A.</v>
      </c>
      <c r="D2356" s="189" t="str">
        <f t="shared" si="1506"/>
        <v>-</v>
      </c>
      <c r="E2356" s="38">
        <f t="shared" si="1506"/>
        <v>0</v>
      </c>
      <c r="F2356" s="104">
        <f>F1879+I1879</f>
        <v>0.57298876499999996</v>
      </c>
      <c r="G2356" s="104">
        <f>G1879+M1879</f>
        <v>0.75758948500000012</v>
      </c>
      <c r="H2356" s="104">
        <f t="shared" si="1449"/>
        <v>-0.18460072000000016</v>
      </c>
      <c r="I2356" s="38">
        <f>'F4.2'!Y448</f>
        <v>0</v>
      </c>
      <c r="J2356" s="38">
        <f>'F4.2'!AX448</f>
        <v>0</v>
      </c>
      <c r="K2356" s="104"/>
      <c r="L2356" s="104"/>
      <c r="M2356" s="104">
        <f t="shared" si="1447"/>
        <v>0</v>
      </c>
      <c r="N2356" s="197">
        <f t="shared" si="1450"/>
        <v>-0.18460072000000016</v>
      </c>
    </row>
    <row r="2357" spans="1:14" ht="15.75" outlineLevel="1" x14ac:dyDescent="0.25">
      <c r="A2357" s="98">
        <f t="shared" si="1506"/>
        <v>2</v>
      </c>
      <c r="B2357" s="108" t="str">
        <f t="shared" si="1506"/>
        <v>GENERAL ASSET--AKRDFOGA02-COMPUTERS,PRINTER,SCANNER</v>
      </c>
      <c r="C2357" s="188" t="str">
        <f t="shared" si="1506"/>
        <v>N.A.</v>
      </c>
      <c r="D2357" s="189" t="str">
        <f t="shared" si="1506"/>
        <v>-</v>
      </c>
      <c r="E2357" s="38">
        <f t="shared" si="1506"/>
        <v>0</v>
      </c>
      <c r="F2357" s="104">
        <f>F1880+I1880</f>
        <v>1.6503794950000001</v>
      </c>
      <c r="G2357" s="104">
        <f>G1880+M1880</f>
        <v>2.9109935839999994</v>
      </c>
      <c r="H2357" s="104">
        <f t="shared" si="1449"/>
        <v>-1.2606140889999993</v>
      </c>
      <c r="I2357" s="38">
        <f>'F4.2'!Y449</f>
        <v>0</v>
      </c>
      <c r="J2357" s="38">
        <f>'F4.2'!AX449</f>
        <v>0</v>
      </c>
      <c r="K2357" s="104"/>
      <c r="L2357" s="104"/>
      <c r="M2357" s="104">
        <f t="shared" si="1447"/>
        <v>0</v>
      </c>
      <c r="N2357" s="197">
        <f t="shared" si="1450"/>
        <v>-1.2606140889999993</v>
      </c>
    </row>
    <row r="2358" spans="1:14" ht="15.75" outlineLevel="1" x14ac:dyDescent="0.25">
      <c r="A2358" s="98">
        <f t="shared" si="1506"/>
        <v>3</v>
      </c>
      <c r="B2358" s="108" t="str">
        <f t="shared" si="1506"/>
        <v>GENERAL ASSET--AKRDFOGA03-AC,WATER COOLER</v>
      </c>
      <c r="C2358" s="188" t="str">
        <f t="shared" si="1506"/>
        <v>N.A.</v>
      </c>
      <c r="D2358" s="189" t="str">
        <f t="shared" si="1506"/>
        <v>-</v>
      </c>
      <c r="E2358" s="38">
        <f t="shared" si="1506"/>
        <v>0</v>
      </c>
      <c r="F2358" s="104">
        <f>F1881+I1881</f>
        <v>0.46584386000000011</v>
      </c>
      <c r="G2358" s="104">
        <f>G1881+M1881</f>
        <v>0.49897932300000003</v>
      </c>
      <c r="H2358" s="104">
        <f t="shared" si="1449"/>
        <v>-3.3135462999999921E-2</v>
      </c>
      <c r="I2358" s="38">
        <f>'F4.2'!Y450</f>
        <v>0</v>
      </c>
      <c r="J2358" s="38">
        <f>'F4.2'!AX450</f>
        <v>0</v>
      </c>
      <c r="K2358" s="104"/>
      <c r="L2358" s="104"/>
      <c r="M2358" s="104">
        <f t="shared" si="1447"/>
        <v>0</v>
      </c>
      <c r="N2358" s="197">
        <f t="shared" si="1450"/>
        <v>-3.3135462999999921E-2</v>
      </c>
    </row>
    <row r="2359" spans="1:14" ht="15.75" outlineLevel="1" x14ac:dyDescent="0.25">
      <c r="A2359" s="98">
        <f t="shared" si="1506"/>
        <v>4</v>
      </c>
      <c r="B2359" s="108" t="str">
        <f t="shared" si="1506"/>
        <v>GENERAL ASSET--AKRDFOGA04-AIR PURIFIER</v>
      </c>
      <c r="C2359" s="188" t="str">
        <f t="shared" si="1506"/>
        <v>N.A.</v>
      </c>
      <c r="D2359" s="189" t="str">
        <f t="shared" si="1506"/>
        <v>-</v>
      </c>
      <c r="E2359" s="38">
        <f t="shared" si="1506"/>
        <v>0</v>
      </c>
      <c r="F2359" s="104">
        <f>F1882+I1882</f>
        <v>0</v>
      </c>
      <c r="G2359" s="104">
        <f>G1882+M1882</f>
        <v>1.0499994E-2</v>
      </c>
      <c r="H2359" s="104">
        <f t="shared" si="1449"/>
        <v>-1.0499994E-2</v>
      </c>
      <c r="I2359" s="38">
        <f>'F4.2'!Y451</f>
        <v>0</v>
      </c>
      <c r="J2359" s="38">
        <f>'F4.2'!AX451</f>
        <v>0</v>
      </c>
      <c r="K2359" s="104"/>
      <c r="L2359" s="104"/>
      <c r="M2359" s="104">
        <f t="shared" si="1447"/>
        <v>0</v>
      </c>
      <c r="N2359" s="197">
        <f t="shared" si="1450"/>
        <v>-1.0499994E-2</v>
      </c>
    </row>
    <row r="2360" spans="1:14" ht="21" outlineLevel="1" x14ac:dyDescent="0.25">
      <c r="A2360" s="89">
        <f t="shared" ref="A2360:E2360" si="1507">A1883</f>
        <v>0</v>
      </c>
      <c r="B2360" s="118" t="str">
        <f t="shared" si="1507"/>
        <v>D) Non-DPR Schemes</v>
      </c>
      <c r="C2360" s="188">
        <f t="shared" si="1507"/>
        <v>0</v>
      </c>
      <c r="D2360" s="189" t="str">
        <f t="shared" si="1507"/>
        <v>-</v>
      </c>
      <c r="E2360" s="38">
        <f t="shared" si="1507"/>
        <v>0</v>
      </c>
      <c r="F2360" s="104">
        <f t="shared" ref="F2360:F2389" si="1508">F1883+I1883</f>
        <v>0</v>
      </c>
      <c r="G2360" s="104">
        <f t="shared" ref="G2360:G2389" si="1509">G1883+M1883</f>
        <v>0</v>
      </c>
      <c r="H2360" s="104">
        <f t="shared" si="1449"/>
        <v>0</v>
      </c>
      <c r="I2360" s="38">
        <f>'F4.2'!Y452</f>
        <v>0</v>
      </c>
      <c r="J2360" s="38">
        <f>'F4.2'!AX452</f>
        <v>0</v>
      </c>
      <c r="K2360" s="104"/>
      <c r="L2360" s="104"/>
      <c r="M2360" s="104">
        <f t="shared" si="1447"/>
        <v>0</v>
      </c>
      <c r="N2360" s="197">
        <f t="shared" si="1450"/>
        <v>0</v>
      </c>
    </row>
    <row r="2361" spans="1:14" ht="31.5" outlineLevel="1" x14ac:dyDescent="0.25">
      <c r="A2361" s="441">
        <f t="shared" ref="A2361:E2361" si="1510">A1884</f>
        <v>1</v>
      </c>
      <c r="B2361" s="586" t="str">
        <f t="shared" si="1510"/>
        <v xml:space="preserve">Procurement of KLEP Unit for 'HCSD Pump
</v>
      </c>
      <c r="C2361" s="188">
        <f t="shared" si="1510"/>
        <v>0</v>
      </c>
      <c r="D2361" s="189" t="str">
        <f t="shared" si="1510"/>
        <v>-</v>
      </c>
      <c r="E2361" s="38">
        <f t="shared" si="1510"/>
        <v>3.73</v>
      </c>
      <c r="F2361" s="104">
        <f t="shared" si="1508"/>
        <v>3.73</v>
      </c>
      <c r="G2361" s="104">
        <f t="shared" si="1509"/>
        <v>3.73</v>
      </c>
      <c r="H2361" s="104">
        <f t="shared" si="1449"/>
        <v>0</v>
      </c>
      <c r="I2361" s="38">
        <f>'F4.2'!Y453</f>
        <v>0</v>
      </c>
      <c r="J2361" s="38">
        <f>'F4.2'!AX453</f>
        <v>0</v>
      </c>
      <c r="K2361" s="104"/>
      <c r="L2361" s="104"/>
      <c r="M2361" s="104">
        <f t="shared" si="1447"/>
        <v>0</v>
      </c>
      <c r="N2361" s="197">
        <f t="shared" si="1450"/>
        <v>0</v>
      </c>
    </row>
    <row r="2362" spans="1:14" ht="31.5" outlineLevel="1" x14ac:dyDescent="0.25">
      <c r="A2362" s="310">
        <f t="shared" ref="A2362:E2362" si="1511">A1885</f>
        <v>2</v>
      </c>
      <c r="B2362" s="586" t="str">
        <f t="shared" si="1511"/>
        <v>Restoration of Boiler Circulation Pump at 3X660MW KTPS, Koradi</v>
      </c>
      <c r="C2362" s="188">
        <f t="shared" si="1511"/>
        <v>0</v>
      </c>
      <c r="D2362" s="189" t="str">
        <f t="shared" si="1511"/>
        <v>-</v>
      </c>
      <c r="E2362" s="38">
        <f t="shared" si="1511"/>
        <v>0</v>
      </c>
      <c r="F2362" s="104">
        <f t="shared" si="1508"/>
        <v>4.7300000000000004</v>
      </c>
      <c r="G2362" s="104">
        <f t="shared" si="1509"/>
        <v>4.7300000000000004</v>
      </c>
      <c r="H2362" s="104">
        <f t="shared" si="1449"/>
        <v>0</v>
      </c>
      <c r="I2362" s="38">
        <f>'F4.2'!Y454</f>
        <v>0</v>
      </c>
      <c r="J2362" s="38">
        <f>'F4.2'!AX454</f>
        <v>0</v>
      </c>
      <c r="K2362" s="104"/>
      <c r="L2362" s="104"/>
      <c r="M2362" s="104">
        <f t="shared" si="1447"/>
        <v>0</v>
      </c>
      <c r="N2362" s="197">
        <f t="shared" si="1450"/>
        <v>0</v>
      </c>
    </row>
    <row r="2363" spans="1:14" ht="31.5" outlineLevel="1" x14ac:dyDescent="0.25">
      <c r="A2363" s="98">
        <f t="shared" ref="A2363:E2363" si="1512">A1886</f>
        <v>3</v>
      </c>
      <c r="B2363" s="586" t="str">
        <f t="shared" si="1512"/>
        <v>Procurement of Coal Compartment Assemblies for Unit-10 at 3x660MW KTPS, Koradi.</v>
      </c>
      <c r="C2363" s="188">
        <f t="shared" si="1512"/>
        <v>0</v>
      </c>
      <c r="D2363" s="189" t="str">
        <f t="shared" si="1512"/>
        <v>-</v>
      </c>
      <c r="E2363" s="38">
        <f t="shared" si="1512"/>
        <v>0</v>
      </c>
      <c r="F2363" s="104">
        <f t="shared" si="1508"/>
        <v>3.73</v>
      </c>
      <c r="G2363" s="104">
        <f t="shared" si="1509"/>
        <v>3.73</v>
      </c>
      <c r="H2363" s="104">
        <f t="shared" si="1449"/>
        <v>0</v>
      </c>
      <c r="I2363" s="38">
        <f>'F4.2'!Y455</f>
        <v>0</v>
      </c>
      <c r="J2363" s="38">
        <f>'F4.2'!AX455</f>
        <v>0</v>
      </c>
      <c r="K2363" s="104"/>
      <c r="L2363" s="104"/>
      <c r="M2363" s="104">
        <f t="shared" si="1447"/>
        <v>0</v>
      </c>
      <c r="N2363" s="197">
        <f t="shared" si="1450"/>
        <v>0</v>
      </c>
    </row>
    <row r="2364" spans="1:14" ht="31.5" outlineLevel="1" x14ac:dyDescent="0.25">
      <c r="A2364" s="310">
        <f t="shared" ref="A2364:E2364" si="1513">A1887</f>
        <v>4</v>
      </c>
      <c r="B2364" s="586" t="str">
        <f t="shared" si="1513"/>
        <v>Repairing and Refurbishment of TDBFP cartridge Model FK6E40 installed at 3X660MW KTPS, Koradi</v>
      </c>
      <c r="C2364" s="188">
        <f t="shared" si="1513"/>
        <v>0</v>
      </c>
      <c r="D2364" s="189" t="str">
        <f t="shared" si="1513"/>
        <v>-</v>
      </c>
      <c r="E2364" s="38">
        <f t="shared" si="1513"/>
        <v>0</v>
      </c>
      <c r="F2364" s="104">
        <f t="shared" si="1508"/>
        <v>11.86</v>
      </c>
      <c r="G2364" s="104">
        <f t="shared" si="1509"/>
        <v>11.86</v>
      </c>
      <c r="H2364" s="104">
        <f t="shared" si="1449"/>
        <v>0</v>
      </c>
      <c r="I2364" s="38">
        <f>'F4.2'!Y456</f>
        <v>0</v>
      </c>
      <c r="J2364" s="38">
        <f>'F4.2'!AX456</f>
        <v>0</v>
      </c>
      <c r="K2364" s="104"/>
      <c r="L2364" s="104"/>
      <c r="M2364" s="104">
        <f t="shared" ref="M2364:M2389" si="1514">SUM(J2364:L2364)</f>
        <v>0</v>
      </c>
      <c r="N2364" s="197">
        <f t="shared" si="1450"/>
        <v>0</v>
      </c>
    </row>
    <row r="2365" spans="1:14" ht="47.25" outlineLevel="1" x14ac:dyDescent="0.25">
      <c r="A2365" s="98">
        <f t="shared" ref="A2365:E2365" si="1515">A1888</f>
        <v>5</v>
      </c>
      <c r="B2365" s="586" t="str">
        <f t="shared" si="1515"/>
        <v>Non-DPR for Upgradation of Honeywell Make PLC for Mill Reject Handling System installed at 3x660MW Balance of Plant (BOP) Unit- 8, 9 &amp; 10 at Koradi TPS</v>
      </c>
      <c r="C2365" s="188">
        <f t="shared" si="1515"/>
        <v>0</v>
      </c>
      <c r="D2365" s="189" t="str">
        <f t="shared" si="1515"/>
        <v>-</v>
      </c>
      <c r="E2365" s="38">
        <f t="shared" si="1515"/>
        <v>0</v>
      </c>
      <c r="F2365" s="104">
        <f t="shared" si="1508"/>
        <v>0.85</v>
      </c>
      <c r="G2365" s="104">
        <f t="shared" si="1509"/>
        <v>0.85</v>
      </c>
      <c r="H2365" s="104">
        <f t="shared" ref="H2365:H2389" si="1516">F2365-G2365</f>
        <v>0</v>
      </c>
      <c r="I2365" s="38">
        <f>'F4.2'!Y457</f>
        <v>0</v>
      </c>
      <c r="J2365" s="38">
        <f>'F4.2'!AX457</f>
        <v>0</v>
      </c>
      <c r="K2365" s="104"/>
      <c r="L2365" s="104"/>
      <c r="M2365" s="104">
        <f t="shared" si="1514"/>
        <v>0</v>
      </c>
      <c r="N2365" s="197">
        <f t="shared" ref="N2365:N2389" si="1517">H2365+I2365-M2365</f>
        <v>0</v>
      </c>
    </row>
    <row r="2366" spans="1:14" ht="31.5" outlineLevel="1" x14ac:dyDescent="0.25">
      <c r="A2366" s="310">
        <f t="shared" ref="A2366:E2366" si="1518">A1889</f>
        <v>6</v>
      </c>
      <c r="B2366" s="586" t="str">
        <f t="shared" si="1518"/>
        <v>Procurement of Sky Climber for furnace repairing at 3x660MW KTPS, Koradi</v>
      </c>
      <c r="C2366" s="188">
        <f t="shared" si="1518"/>
        <v>0</v>
      </c>
      <c r="D2366" s="189" t="str">
        <f t="shared" si="1518"/>
        <v>-</v>
      </c>
      <c r="E2366" s="38">
        <f t="shared" si="1518"/>
        <v>0</v>
      </c>
      <c r="F2366" s="104">
        <f t="shared" si="1508"/>
        <v>3.02</v>
      </c>
      <c r="G2366" s="104">
        <f t="shared" si="1509"/>
        <v>3.02</v>
      </c>
      <c r="H2366" s="104">
        <f t="shared" si="1516"/>
        <v>0</v>
      </c>
      <c r="I2366" s="38">
        <f>'F4.2'!Y458</f>
        <v>0</v>
      </c>
      <c r="J2366" s="38">
        <f>'F4.2'!AX458</f>
        <v>0</v>
      </c>
      <c r="K2366" s="104"/>
      <c r="L2366" s="104"/>
      <c r="M2366" s="104">
        <f t="shared" si="1514"/>
        <v>0</v>
      </c>
      <c r="N2366" s="197">
        <f t="shared" si="1517"/>
        <v>0</v>
      </c>
    </row>
    <row r="2367" spans="1:14" ht="15.75" outlineLevel="1" x14ac:dyDescent="0.25">
      <c r="A2367" s="98">
        <f t="shared" ref="A2367:E2367" si="1519">A1890</f>
        <v>7</v>
      </c>
      <c r="B2367" s="586" t="str">
        <f t="shared" si="1519"/>
        <v>Double Roll Clinker Grinder</v>
      </c>
      <c r="C2367" s="188">
        <f t="shared" si="1519"/>
        <v>0</v>
      </c>
      <c r="D2367" s="189" t="str">
        <f t="shared" si="1519"/>
        <v>-</v>
      </c>
      <c r="E2367" s="38">
        <f t="shared" si="1519"/>
        <v>0</v>
      </c>
      <c r="F2367" s="104">
        <f t="shared" si="1508"/>
        <v>1.68</v>
      </c>
      <c r="G2367" s="104">
        <f t="shared" si="1509"/>
        <v>1.68</v>
      </c>
      <c r="H2367" s="104">
        <f t="shared" si="1516"/>
        <v>0</v>
      </c>
      <c r="I2367" s="38">
        <f>'F4.2'!Y459</f>
        <v>0</v>
      </c>
      <c r="J2367" s="38">
        <f>'F4.2'!AX459</f>
        <v>0</v>
      </c>
      <c r="K2367" s="104"/>
      <c r="L2367" s="104"/>
      <c r="M2367" s="104">
        <f t="shared" si="1514"/>
        <v>0</v>
      </c>
      <c r="N2367" s="197">
        <f t="shared" si="1517"/>
        <v>0</v>
      </c>
    </row>
    <row r="2368" spans="1:14" ht="47.25" outlineLevel="1" x14ac:dyDescent="0.25">
      <c r="A2368" s="310">
        <f t="shared" ref="A2368:E2368" si="1520">A1891</f>
        <v>8</v>
      </c>
      <c r="B2368" s="586" t="str">
        <f t="shared" si="1520"/>
        <v>Procurement along with Installation of Clear Water Booster Pump with Motor, Panel Cable and other allied accessories in Unit#10 bottom ash area at AHP, 3x660MW, KTPS, Koradi.</v>
      </c>
      <c r="C2368" s="188" t="str">
        <f t="shared" si="1520"/>
        <v>N.A.</v>
      </c>
      <c r="D2368" s="189" t="str">
        <f t="shared" si="1520"/>
        <v>-</v>
      </c>
      <c r="E2368" s="38">
        <f t="shared" si="1520"/>
        <v>0</v>
      </c>
      <c r="F2368" s="104">
        <f t="shared" si="1508"/>
        <v>2.811164062</v>
      </c>
      <c r="G2368" s="104">
        <f t="shared" si="1509"/>
        <v>2.56</v>
      </c>
      <c r="H2368" s="104">
        <f t="shared" si="1516"/>
        <v>0.25116406199999997</v>
      </c>
      <c r="I2368" s="38">
        <f>'F4.2'!Y460</f>
        <v>0</v>
      </c>
      <c r="J2368" s="38">
        <f>'F4.2'!AX460</f>
        <v>0</v>
      </c>
      <c r="K2368" s="104"/>
      <c r="L2368" s="104"/>
      <c r="M2368" s="104">
        <f t="shared" si="1514"/>
        <v>0</v>
      </c>
      <c r="N2368" s="197">
        <f t="shared" si="1517"/>
        <v>0.25116406199999997</v>
      </c>
    </row>
    <row r="2369" spans="1:14" ht="47.25" outlineLevel="1" x14ac:dyDescent="0.25">
      <c r="A2369" s="98">
        <f t="shared" ref="A2369:E2369" si="1521">A1892</f>
        <v>9</v>
      </c>
      <c r="B2369" s="586" t="str">
        <f t="shared" si="1521"/>
        <v>Procurement of single Roll Clinker Grinder with Feed Pump &amp; Jet Pump Complete Assembly with modified metallurgy installed at AHP ,3x660MW Units, KTPs, Koradi</v>
      </c>
      <c r="C2369" s="188" t="str">
        <f t="shared" si="1521"/>
        <v>N.A.</v>
      </c>
      <c r="D2369" s="189" t="str">
        <f t="shared" si="1521"/>
        <v>-</v>
      </c>
      <c r="E2369" s="38">
        <f t="shared" si="1521"/>
        <v>0</v>
      </c>
      <c r="F2369" s="104">
        <f t="shared" si="1508"/>
        <v>3.2867833310000001</v>
      </c>
      <c r="G2369" s="104">
        <f t="shared" si="1509"/>
        <v>2.12</v>
      </c>
      <c r="H2369" s="104">
        <f t="shared" si="1516"/>
        <v>1.166783331</v>
      </c>
      <c r="I2369" s="38">
        <f>'F4.2'!Y461</f>
        <v>0</v>
      </c>
      <c r="J2369" s="38">
        <f>'F4.2'!AX461</f>
        <v>0</v>
      </c>
      <c r="K2369" s="104"/>
      <c r="L2369" s="104"/>
      <c r="M2369" s="104">
        <f t="shared" si="1514"/>
        <v>0</v>
      </c>
      <c r="N2369" s="197">
        <f t="shared" si="1517"/>
        <v>1.166783331</v>
      </c>
    </row>
    <row r="2370" spans="1:14" ht="47.25" outlineLevel="1" x14ac:dyDescent="0.25">
      <c r="A2370" s="310">
        <f t="shared" ref="A2370:E2370" si="1522">A1893</f>
        <v>10</v>
      </c>
      <c r="B2370" s="586" t="str">
        <f t="shared" si="1522"/>
        <v>Work of Repairing and Refurbishment of HIP Rotor along with balancing and over speed trial for L&amp;T-MHI make turbine (Type: TC4F-30”) installed at 3X660MW KTPS, Koradi</v>
      </c>
      <c r="C2370" s="188" t="str">
        <f t="shared" si="1522"/>
        <v>N.A.</v>
      </c>
      <c r="D2370" s="189" t="str">
        <f t="shared" si="1522"/>
        <v>-</v>
      </c>
      <c r="E2370" s="38">
        <f t="shared" si="1522"/>
        <v>0</v>
      </c>
      <c r="F2370" s="104">
        <f t="shared" si="1508"/>
        <v>7.3531628539999998</v>
      </c>
      <c r="G2370" s="104">
        <f t="shared" si="1509"/>
        <v>7.13</v>
      </c>
      <c r="H2370" s="104">
        <f t="shared" si="1516"/>
        <v>0.22316285399999991</v>
      </c>
      <c r="I2370" s="38">
        <f>'F4.2'!Y462</f>
        <v>0</v>
      </c>
      <c r="J2370" s="38">
        <f>'F4.2'!AX462</f>
        <v>0</v>
      </c>
      <c r="K2370" s="104"/>
      <c r="L2370" s="104"/>
      <c r="M2370" s="104">
        <f t="shared" si="1514"/>
        <v>0</v>
      </c>
      <c r="N2370" s="197">
        <f t="shared" si="1517"/>
        <v>0.22316285399999991</v>
      </c>
    </row>
    <row r="2371" spans="1:14" ht="47.25" outlineLevel="1" x14ac:dyDescent="0.25">
      <c r="A2371" s="98">
        <f t="shared" ref="A2371:E2371" si="1523">A1894</f>
        <v>11</v>
      </c>
      <c r="B2371" s="586" t="str">
        <f t="shared" si="1523"/>
        <v>Procurement of spares for Flue gas distribution dampers, PA fan discharge dampers and Coal mill Hot PA Gate and Dampers at 3x660mw KTPS units through OEM</v>
      </c>
      <c r="C2371" s="188" t="str">
        <f t="shared" si="1523"/>
        <v>N.A.</v>
      </c>
      <c r="D2371" s="189" t="str">
        <f t="shared" si="1523"/>
        <v>-</v>
      </c>
      <c r="E2371" s="38">
        <f t="shared" si="1523"/>
        <v>0</v>
      </c>
      <c r="F2371" s="104">
        <f t="shared" si="1508"/>
        <v>3.7</v>
      </c>
      <c r="G2371" s="104">
        <f t="shared" si="1509"/>
        <v>3.7</v>
      </c>
      <c r="H2371" s="104">
        <f t="shared" si="1516"/>
        <v>0</v>
      </c>
      <c r="I2371" s="38">
        <f>'F4.2'!Y463</f>
        <v>0</v>
      </c>
      <c r="J2371" s="38">
        <f>'F4.2'!AX463</f>
        <v>0</v>
      </c>
      <c r="K2371" s="104"/>
      <c r="L2371" s="104"/>
      <c r="M2371" s="104">
        <f t="shared" si="1514"/>
        <v>0</v>
      </c>
      <c r="N2371" s="197">
        <f t="shared" si="1517"/>
        <v>0</v>
      </c>
    </row>
    <row r="2372" spans="1:14" ht="47.25" outlineLevel="1" x14ac:dyDescent="0.25">
      <c r="A2372" s="310">
        <f t="shared" ref="A2372:E2372" si="1524">A1895</f>
        <v>12</v>
      </c>
      <c r="B2372" s="586" t="str">
        <f t="shared" si="1524"/>
        <v>Work of Modification &amp; Installation of Take up trolley &amp; arrangement for take up lifting for conveyor BCN-13A at CHP 3X660MW,KTPS,Koradi</v>
      </c>
      <c r="C2372" s="188" t="str">
        <f t="shared" si="1524"/>
        <v>N.A.</v>
      </c>
      <c r="D2372" s="189" t="str">
        <f t="shared" si="1524"/>
        <v>-</v>
      </c>
      <c r="E2372" s="38">
        <f t="shared" si="1524"/>
        <v>0</v>
      </c>
      <c r="F2372" s="104">
        <f t="shared" si="1508"/>
        <v>356.63306729199996</v>
      </c>
      <c r="G2372" s="104">
        <f t="shared" si="1509"/>
        <v>0.75</v>
      </c>
      <c r="H2372" s="104">
        <f t="shared" si="1516"/>
        <v>355.88306729199996</v>
      </c>
      <c r="I2372" s="38">
        <f>'F4.2'!Y464</f>
        <v>0</v>
      </c>
      <c r="J2372" s="38">
        <f>'F4.2'!AX464</f>
        <v>0</v>
      </c>
      <c r="K2372" s="104"/>
      <c r="L2372" s="104"/>
      <c r="M2372" s="104">
        <f t="shared" si="1514"/>
        <v>0</v>
      </c>
      <c r="N2372" s="197">
        <f t="shared" si="1517"/>
        <v>355.88306729199996</v>
      </c>
    </row>
    <row r="2373" spans="1:14" ht="47.25" outlineLevel="1" x14ac:dyDescent="0.25">
      <c r="A2373" s="98">
        <f t="shared" ref="A2373:E2373" si="1525">A1896</f>
        <v>13</v>
      </c>
      <c r="B2373" s="586" t="str">
        <f t="shared" si="1525"/>
        <v>Work of Design, Modification &amp; streingthening of Tripper trolley structure with provision of Antiwear plates discharge chute box at CHP 3X660MW,KTPS,Koradi</v>
      </c>
      <c r="C2373" s="188" t="str">
        <f t="shared" si="1525"/>
        <v>N.A.</v>
      </c>
      <c r="D2373" s="189" t="str">
        <f t="shared" si="1525"/>
        <v>-</v>
      </c>
      <c r="E2373" s="38">
        <f t="shared" si="1525"/>
        <v>0</v>
      </c>
      <c r="F2373" s="104">
        <f t="shared" si="1508"/>
        <v>1.1599999999999999</v>
      </c>
      <c r="G2373" s="104">
        <f t="shared" si="1509"/>
        <v>1.1599999999999999</v>
      </c>
      <c r="H2373" s="104">
        <f t="shared" si="1516"/>
        <v>0</v>
      </c>
      <c r="I2373" s="38">
        <f>'F4.2'!Y465</f>
        <v>0</v>
      </c>
      <c r="J2373" s="38">
        <f>'F4.2'!AX465</f>
        <v>0</v>
      </c>
      <c r="K2373" s="104"/>
      <c r="L2373" s="104"/>
      <c r="M2373" s="104">
        <f t="shared" si="1514"/>
        <v>0</v>
      </c>
      <c r="N2373" s="197">
        <f t="shared" si="1517"/>
        <v>0</v>
      </c>
    </row>
    <row r="2374" spans="1:14" ht="47.25" outlineLevel="1" x14ac:dyDescent="0.25">
      <c r="A2374" s="310">
        <f t="shared" ref="A2374:E2374" si="1526">A1897</f>
        <v>14</v>
      </c>
      <c r="B2374" s="586" t="str">
        <f t="shared" si="1526"/>
        <v>Upgradation of Management Information System (MIS) Server and Associated Software for C&amp;I at 3x660MW Unit- 8, 9 &amp; 10 at Koradi TPS</v>
      </c>
      <c r="C2374" s="188" t="str">
        <f t="shared" si="1526"/>
        <v>N.A.</v>
      </c>
      <c r="D2374" s="189" t="str">
        <f t="shared" si="1526"/>
        <v>-</v>
      </c>
      <c r="E2374" s="38">
        <f t="shared" si="1526"/>
        <v>0</v>
      </c>
      <c r="F2374" s="104">
        <f t="shared" si="1508"/>
        <v>2.145</v>
      </c>
      <c r="G2374" s="104">
        <f t="shared" si="1509"/>
        <v>2.145</v>
      </c>
      <c r="H2374" s="104">
        <f t="shared" si="1516"/>
        <v>0</v>
      </c>
      <c r="I2374" s="38">
        <f>'F4.2'!Y466</f>
        <v>0</v>
      </c>
      <c r="J2374" s="38">
        <f>'F4.2'!AX466</f>
        <v>0</v>
      </c>
      <c r="K2374" s="104"/>
      <c r="L2374" s="104"/>
      <c r="M2374" s="104">
        <f t="shared" si="1514"/>
        <v>0</v>
      </c>
      <c r="N2374" s="197">
        <f t="shared" si="1517"/>
        <v>0</v>
      </c>
    </row>
    <row r="2375" spans="1:14" ht="31.5" outlineLevel="1" x14ac:dyDescent="0.25">
      <c r="A2375" s="98">
        <f t="shared" ref="A2375:E2375" si="1527">A1898</f>
        <v>15</v>
      </c>
      <c r="B2375" s="586" t="str">
        <f t="shared" si="1527"/>
        <v>Procurement of Vibrating Tranfer chute with double exciter Drive for stacker reclaimer at CHP,3X660MW,KTPS ,Koradi</v>
      </c>
      <c r="C2375" s="188" t="str">
        <f t="shared" si="1527"/>
        <v>N.A.</v>
      </c>
      <c r="D2375" s="189" t="str">
        <f t="shared" si="1527"/>
        <v>-</v>
      </c>
      <c r="E2375" s="38">
        <f t="shared" si="1527"/>
        <v>0</v>
      </c>
      <c r="F2375" s="104">
        <f t="shared" si="1508"/>
        <v>0.93400000000000005</v>
      </c>
      <c r="G2375" s="104">
        <f t="shared" si="1509"/>
        <v>0.93400000000000005</v>
      </c>
      <c r="H2375" s="104">
        <f t="shared" si="1516"/>
        <v>0</v>
      </c>
      <c r="I2375" s="38">
        <f>'F4.2'!Y467</f>
        <v>0</v>
      </c>
      <c r="J2375" s="38">
        <f>'F4.2'!AX467</f>
        <v>0</v>
      </c>
      <c r="K2375" s="104"/>
      <c r="L2375" s="104"/>
      <c r="M2375" s="104">
        <f t="shared" si="1514"/>
        <v>0</v>
      </c>
      <c r="N2375" s="197">
        <f t="shared" si="1517"/>
        <v>0</v>
      </c>
    </row>
    <row r="2376" spans="1:14" ht="47.25" outlineLevel="1" x14ac:dyDescent="0.25">
      <c r="A2376" s="310">
        <f t="shared" ref="A2376:E2376" si="1528">A1899</f>
        <v>16</v>
      </c>
      <c r="B2376" s="586" t="str">
        <f t="shared" si="1528"/>
        <v>Supply &amp; Installation of Ash Slurry Density Transmitter at High Concentrated Slurry Disposal (HCSD) System of BOP area of 3x660MW Unit- 8, 9 &amp; 10 at Koradi TPS</v>
      </c>
      <c r="C2376" s="188" t="str">
        <f t="shared" si="1528"/>
        <v>N.A.</v>
      </c>
      <c r="D2376" s="189" t="str">
        <f t="shared" si="1528"/>
        <v>-</v>
      </c>
      <c r="E2376" s="38">
        <f t="shared" si="1528"/>
        <v>0</v>
      </c>
      <c r="F2376" s="104">
        <f t="shared" si="1508"/>
        <v>1.26</v>
      </c>
      <c r="G2376" s="104">
        <f t="shared" si="1509"/>
        <v>1.26</v>
      </c>
      <c r="H2376" s="104">
        <f t="shared" si="1516"/>
        <v>0</v>
      </c>
      <c r="I2376" s="38">
        <f>'F4.2'!Y468</f>
        <v>0</v>
      </c>
      <c r="J2376" s="38">
        <f>'F4.2'!AX468</f>
        <v>0</v>
      </c>
      <c r="K2376" s="104"/>
      <c r="L2376" s="104"/>
      <c r="M2376" s="104">
        <f t="shared" si="1514"/>
        <v>0</v>
      </c>
      <c r="N2376" s="197">
        <f t="shared" si="1517"/>
        <v>0</v>
      </c>
    </row>
    <row r="2377" spans="1:14" ht="31.5" outlineLevel="1" x14ac:dyDescent="0.25">
      <c r="A2377" s="214">
        <f t="shared" ref="A2377:E2377" si="1529">A1900</f>
        <v>17</v>
      </c>
      <c r="B2377" s="586" t="str">
        <f t="shared" si="1529"/>
        <v>Supply &amp; Installation of Fiber Optic Sensing System for Conveyor Health Monitoring At CHP 3x660MW KTPS, Koradi</v>
      </c>
      <c r="C2377" s="188">
        <f t="shared" si="1529"/>
        <v>0</v>
      </c>
      <c r="D2377" s="189" t="str">
        <f t="shared" si="1529"/>
        <v>-</v>
      </c>
      <c r="E2377" s="38">
        <f t="shared" si="1529"/>
        <v>0</v>
      </c>
      <c r="F2377" s="104">
        <f t="shared" si="1508"/>
        <v>11.72</v>
      </c>
      <c r="G2377" s="104">
        <f t="shared" si="1509"/>
        <v>11.72</v>
      </c>
      <c r="H2377" s="104">
        <f t="shared" si="1516"/>
        <v>0</v>
      </c>
      <c r="I2377" s="38">
        <f>'F4.2'!Y469</f>
        <v>0</v>
      </c>
      <c r="J2377" s="38">
        <f>'F4.2'!AX469</f>
        <v>0</v>
      </c>
      <c r="K2377" s="104"/>
      <c r="L2377" s="104"/>
      <c r="M2377" s="104">
        <f t="shared" si="1514"/>
        <v>0</v>
      </c>
      <c r="N2377" s="197">
        <f t="shared" si="1517"/>
        <v>0</v>
      </c>
    </row>
    <row r="2378" spans="1:14" ht="47.25" outlineLevel="1" x14ac:dyDescent="0.25">
      <c r="A2378" s="355">
        <f t="shared" ref="A2378:E2378" si="1530">A1901</f>
        <v>18</v>
      </c>
      <c r="B2378" s="586" t="str">
        <f t="shared" si="1530"/>
        <v>Procurement of Leak- proof make complete Mechanical Seal Assembly for Concrete Volute CW Pump installed at 3X660MW KTPS,Koradi on OEM bASIS.</v>
      </c>
      <c r="C2378" s="188">
        <f t="shared" si="1530"/>
        <v>0</v>
      </c>
      <c r="D2378" s="189" t="str">
        <f t="shared" si="1530"/>
        <v>-</v>
      </c>
      <c r="E2378" s="38">
        <f t="shared" si="1530"/>
        <v>0</v>
      </c>
      <c r="F2378" s="104">
        <f t="shared" si="1508"/>
        <v>1.94</v>
      </c>
      <c r="G2378" s="104">
        <f t="shared" si="1509"/>
        <v>1.94</v>
      </c>
      <c r="H2378" s="104">
        <f t="shared" si="1516"/>
        <v>0</v>
      </c>
      <c r="I2378" s="38">
        <f>'F4.2'!Y470</f>
        <v>0</v>
      </c>
      <c r="J2378" s="38">
        <f>'F4.2'!AX470</f>
        <v>0</v>
      </c>
      <c r="K2378" s="104"/>
      <c r="L2378" s="104"/>
      <c r="M2378" s="104">
        <f t="shared" si="1514"/>
        <v>0</v>
      </c>
      <c r="N2378" s="197">
        <f t="shared" si="1517"/>
        <v>0</v>
      </c>
    </row>
    <row r="2379" spans="1:14" ht="63" outlineLevel="1" x14ac:dyDescent="0.25">
      <c r="A2379" s="355">
        <f t="shared" ref="A2379:E2379" si="1531">A1902</f>
        <v>19</v>
      </c>
      <c r="B2379" s="586" t="str">
        <f t="shared" si="1531"/>
        <v>Work of Design , Engineering , Manufacturing , Supply Erection &amp; Commissioning of Conveyor Belt From Discharge of RBF 1 &amp;2 at Crusher House to Stack Yard At CHP 3x660MW KTPS, Koradi .</v>
      </c>
      <c r="C2379" s="188">
        <f t="shared" si="1531"/>
        <v>0</v>
      </c>
      <c r="D2379" s="189" t="str">
        <f t="shared" si="1531"/>
        <v>-</v>
      </c>
      <c r="E2379" s="38">
        <f t="shared" si="1531"/>
        <v>0</v>
      </c>
      <c r="F2379" s="104">
        <f t="shared" si="1508"/>
        <v>11.39</v>
      </c>
      <c r="G2379" s="104">
        <f t="shared" si="1509"/>
        <v>11.39</v>
      </c>
      <c r="H2379" s="104">
        <f t="shared" si="1516"/>
        <v>0</v>
      </c>
      <c r="I2379" s="38">
        <f>'F4.2'!Y471</f>
        <v>0</v>
      </c>
      <c r="J2379" s="38">
        <f>'F4.2'!AX471</f>
        <v>0</v>
      </c>
      <c r="K2379" s="104"/>
      <c r="L2379" s="104"/>
      <c r="M2379" s="104">
        <f t="shared" si="1514"/>
        <v>0</v>
      </c>
      <c r="N2379" s="197">
        <f t="shared" si="1517"/>
        <v>0</v>
      </c>
    </row>
    <row r="2380" spans="1:14" ht="47.25" outlineLevel="1" x14ac:dyDescent="0.25">
      <c r="A2380" s="214">
        <f t="shared" ref="A2380:E2380" si="1532">A1903</f>
        <v>20</v>
      </c>
      <c r="B2380" s="586" t="str">
        <f t="shared" si="1532"/>
        <v>Supply &amp; Installation of Artificial Intelligence PMMS Accurex Diagnostic matrix based vibration &amp; temperature monitoring for critical auxiliaries at CHP 3x660MW KTPS, Koradi.</v>
      </c>
      <c r="C2380" s="188">
        <f t="shared" si="1532"/>
        <v>0</v>
      </c>
      <c r="D2380" s="189" t="str">
        <f t="shared" si="1532"/>
        <v>-</v>
      </c>
      <c r="E2380" s="38">
        <f t="shared" si="1532"/>
        <v>0</v>
      </c>
      <c r="F2380" s="104">
        <f t="shared" si="1508"/>
        <v>6.431</v>
      </c>
      <c r="G2380" s="104">
        <f t="shared" si="1509"/>
        <v>6.431</v>
      </c>
      <c r="H2380" s="104">
        <f t="shared" si="1516"/>
        <v>0</v>
      </c>
      <c r="I2380" s="38">
        <f>'F4.2'!Y472</f>
        <v>0</v>
      </c>
      <c r="J2380" s="38">
        <f>'F4.2'!AX472</f>
        <v>0</v>
      </c>
      <c r="K2380" s="104"/>
      <c r="L2380" s="104"/>
      <c r="M2380" s="104">
        <f t="shared" si="1514"/>
        <v>0</v>
      </c>
      <c r="N2380" s="197">
        <f t="shared" si="1517"/>
        <v>0</v>
      </c>
    </row>
    <row r="2381" spans="1:14" ht="15.75" outlineLevel="1" x14ac:dyDescent="0.25">
      <c r="A2381" s="355">
        <f t="shared" ref="A2381:E2381" si="1533">A1904</f>
        <v>21</v>
      </c>
      <c r="B2381" s="586" t="str">
        <f t="shared" si="1533"/>
        <v>Restoration of online dissolved gas analysers of Unit 8,9,10</v>
      </c>
      <c r="C2381" s="188">
        <f t="shared" si="1533"/>
        <v>0</v>
      </c>
      <c r="D2381" s="189" t="str">
        <f t="shared" si="1533"/>
        <v>-</v>
      </c>
      <c r="E2381" s="38">
        <f t="shared" si="1533"/>
        <v>0</v>
      </c>
      <c r="F2381" s="104">
        <f t="shared" si="1508"/>
        <v>1.1100000000000001</v>
      </c>
      <c r="G2381" s="104">
        <f t="shared" si="1509"/>
        <v>1.1100000000000001</v>
      </c>
      <c r="H2381" s="104">
        <f t="shared" si="1516"/>
        <v>0</v>
      </c>
      <c r="I2381" s="38">
        <f>'F4.2'!Y473</f>
        <v>0</v>
      </c>
      <c r="J2381" s="38">
        <f>'F4.2'!AX473</f>
        <v>0</v>
      </c>
      <c r="K2381" s="104"/>
      <c r="L2381" s="104"/>
      <c r="M2381" s="104">
        <f t="shared" si="1514"/>
        <v>0</v>
      </c>
      <c r="N2381" s="197">
        <f t="shared" si="1517"/>
        <v>0</v>
      </c>
    </row>
    <row r="2382" spans="1:14" ht="78.75" outlineLevel="1" x14ac:dyDescent="0.25">
      <c r="A2382" s="355">
        <f t="shared" ref="A2382:E2382" si="1534">A1905</f>
        <v>22</v>
      </c>
      <c r="B2382" s="586" t="str">
        <f t="shared" si="1534"/>
        <v>Complete Replacement of Existing Water Separator Drain Tank Control (WDC) Valves with New Valves of modified trim design along with hydraulic Actuators, Power Pack assembly, necessary instrumentation, erection &amp; commissioning 3X660MW KTPS, Koradi.</v>
      </c>
      <c r="C2382" s="188">
        <f t="shared" si="1534"/>
        <v>0</v>
      </c>
      <c r="D2382" s="189" t="str">
        <f t="shared" si="1534"/>
        <v>-</v>
      </c>
      <c r="E2382" s="38">
        <f t="shared" si="1534"/>
        <v>0</v>
      </c>
      <c r="F2382" s="104">
        <f t="shared" si="1508"/>
        <v>5.33</v>
      </c>
      <c r="G2382" s="104">
        <f t="shared" si="1509"/>
        <v>5.33</v>
      </c>
      <c r="H2382" s="104">
        <f t="shared" si="1516"/>
        <v>0</v>
      </c>
      <c r="I2382" s="38">
        <f>'F4.2'!Y474</f>
        <v>0</v>
      </c>
      <c r="J2382" s="38">
        <f>'F4.2'!AX474</f>
        <v>0</v>
      </c>
      <c r="K2382" s="104"/>
      <c r="L2382" s="104"/>
      <c r="M2382" s="104">
        <f t="shared" si="1514"/>
        <v>0</v>
      </c>
      <c r="N2382" s="197">
        <f t="shared" si="1517"/>
        <v>0</v>
      </c>
    </row>
    <row r="2383" spans="1:14" ht="47.25" outlineLevel="1" x14ac:dyDescent="0.25">
      <c r="A2383" s="214">
        <f t="shared" ref="A2383:E2383" si="1535">A1906</f>
        <v>23</v>
      </c>
      <c r="B2383" s="586" t="str">
        <f t="shared" si="1535"/>
        <v>Procurement of mandatory set of Hydraulic system internals for Wagon Tippler Drive &amp; side arm charger Drive at CHP,3X660MW,KTPS ,Koradi</v>
      </c>
      <c r="C2383" s="188">
        <f t="shared" si="1535"/>
        <v>0</v>
      </c>
      <c r="D2383" s="189" t="str">
        <f t="shared" si="1535"/>
        <v>-</v>
      </c>
      <c r="E2383" s="38">
        <f t="shared" si="1535"/>
        <v>0</v>
      </c>
      <c r="F2383" s="104">
        <f t="shared" si="1508"/>
        <v>6.35</v>
      </c>
      <c r="G2383" s="104">
        <f t="shared" si="1509"/>
        <v>6.35</v>
      </c>
      <c r="H2383" s="104">
        <f t="shared" si="1516"/>
        <v>0</v>
      </c>
      <c r="I2383" s="38">
        <f>'F4.2'!Y475</f>
        <v>0</v>
      </c>
      <c r="J2383" s="38">
        <f>'F4.2'!AX475</f>
        <v>0</v>
      </c>
      <c r="K2383" s="104"/>
      <c r="L2383" s="104"/>
      <c r="M2383" s="104">
        <f t="shared" si="1514"/>
        <v>0</v>
      </c>
      <c r="N2383" s="197">
        <f t="shared" si="1517"/>
        <v>0</v>
      </c>
    </row>
    <row r="2384" spans="1:14" ht="47.25" outlineLevel="1" x14ac:dyDescent="0.25">
      <c r="A2384" s="355">
        <f t="shared" ref="A2384:E2384" si="1536">A1907</f>
        <v>24</v>
      </c>
      <c r="B2384" s="586" t="str">
        <f t="shared" si="1536"/>
        <v>"Supply &amp; installation of Anodized winding Oil cooled over band magnetic separator &amp; control panel for conveyor 5A,5B &amp;13C at CHP 3x660MW KTPS, Koradi.</v>
      </c>
      <c r="C2384" s="188">
        <f t="shared" si="1536"/>
        <v>0</v>
      </c>
      <c r="D2384" s="189" t="str">
        <f t="shared" si="1536"/>
        <v>-</v>
      </c>
      <c r="E2384" s="38">
        <f t="shared" si="1536"/>
        <v>0</v>
      </c>
      <c r="F2384" s="104">
        <f t="shared" si="1508"/>
        <v>1.8959999999999999</v>
      </c>
      <c r="G2384" s="104">
        <f t="shared" si="1509"/>
        <v>1.8959999999999999</v>
      </c>
      <c r="H2384" s="104">
        <f t="shared" si="1516"/>
        <v>0</v>
      </c>
      <c r="I2384" s="38">
        <f>'F4.2'!Y476</f>
        <v>0</v>
      </c>
      <c r="J2384" s="38">
        <f>'F4.2'!AX476</f>
        <v>0</v>
      </c>
      <c r="K2384" s="104"/>
      <c r="L2384" s="104"/>
      <c r="M2384" s="104">
        <f t="shared" si="1514"/>
        <v>0</v>
      </c>
      <c r="N2384" s="197">
        <f t="shared" si="1517"/>
        <v>0</v>
      </c>
    </row>
    <row r="2385" spans="1:14" ht="31.5" outlineLevel="1" x14ac:dyDescent="0.25">
      <c r="A2385" s="355">
        <f t="shared" ref="A2385:E2385" si="1537">A1908</f>
        <v>25</v>
      </c>
      <c r="B2385" s="586" t="str">
        <f t="shared" si="1537"/>
        <v xml:space="preserve">Procurement of Grinding Wall Assembly for Impact Crusher At CHP 3x660MW KTPS, Koradi </v>
      </c>
      <c r="C2385" s="188">
        <f t="shared" si="1537"/>
        <v>0</v>
      </c>
      <c r="D2385" s="189" t="str">
        <f t="shared" si="1537"/>
        <v>-</v>
      </c>
      <c r="E2385" s="38">
        <f t="shared" si="1537"/>
        <v>0</v>
      </c>
      <c r="F2385" s="104">
        <f t="shared" si="1508"/>
        <v>2.0099999999999998</v>
      </c>
      <c r="G2385" s="104">
        <f t="shared" si="1509"/>
        <v>2.0099999999999998</v>
      </c>
      <c r="H2385" s="104">
        <f t="shared" si="1516"/>
        <v>0</v>
      </c>
      <c r="I2385" s="38">
        <f>'F4.2'!Y477</f>
        <v>0</v>
      </c>
      <c r="J2385" s="38">
        <f>'F4.2'!AX477</f>
        <v>0</v>
      </c>
      <c r="K2385" s="104"/>
      <c r="L2385" s="104"/>
      <c r="M2385" s="104">
        <f t="shared" si="1514"/>
        <v>0</v>
      </c>
      <c r="N2385" s="197">
        <f t="shared" si="1517"/>
        <v>0</v>
      </c>
    </row>
    <row r="2386" spans="1:14" ht="31.5" outlineLevel="1" x14ac:dyDescent="0.25">
      <c r="A2386" s="214">
        <f t="shared" ref="A2386:E2386" si="1538">A1909</f>
        <v>26</v>
      </c>
      <c r="B2386" s="586" t="str">
        <f t="shared" si="1538"/>
        <v>Restoration of Boiler Circulation Pump of U10 at 3X660MW KTPS, Koradi</v>
      </c>
      <c r="C2386" s="188">
        <f t="shared" si="1538"/>
        <v>0</v>
      </c>
      <c r="D2386" s="189" t="str">
        <f t="shared" si="1538"/>
        <v>-</v>
      </c>
      <c r="E2386" s="38">
        <f t="shared" si="1538"/>
        <v>0</v>
      </c>
      <c r="F2386" s="104">
        <f t="shared" si="1508"/>
        <v>6.69</v>
      </c>
      <c r="G2386" s="104">
        <f t="shared" si="1509"/>
        <v>6.69</v>
      </c>
      <c r="H2386" s="104">
        <f t="shared" si="1516"/>
        <v>0</v>
      </c>
      <c r="I2386" s="38">
        <f>'F4.2'!Y478</f>
        <v>0</v>
      </c>
      <c r="J2386" s="38">
        <f>'F4.2'!AX478</f>
        <v>0</v>
      </c>
      <c r="K2386" s="104"/>
      <c r="L2386" s="104"/>
      <c r="M2386" s="104">
        <f t="shared" si="1514"/>
        <v>0</v>
      </c>
      <c r="N2386" s="197">
        <f t="shared" si="1517"/>
        <v>0</v>
      </c>
    </row>
    <row r="2387" spans="1:14" ht="78.75" outlineLevel="1" x14ac:dyDescent="0.25">
      <c r="A2387" s="355">
        <f t="shared" ref="A2387:E2387" si="1539">A1910</f>
        <v>27</v>
      </c>
      <c r="B2387" s="586" t="str">
        <f t="shared" si="1539"/>
        <v>Design,Engineering,Customization,Implementation,Installation &amp; testing of Data Analytical/Artificial Intellegence softwae for automated monitoring &amp; diagnostics system to improve Power plant reliability &amp; efficiency,at one unit of 3X660MW KTPS, Koradi.</v>
      </c>
      <c r="C2387" s="188">
        <f t="shared" si="1539"/>
        <v>0</v>
      </c>
      <c r="D2387" s="189" t="str">
        <f t="shared" si="1539"/>
        <v>-</v>
      </c>
      <c r="E2387" s="38">
        <f t="shared" si="1539"/>
        <v>0</v>
      </c>
      <c r="F2387" s="104">
        <f t="shared" si="1508"/>
        <v>3.27</v>
      </c>
      <c r="G2387" s="104">
        <f t="shared" si="1509"/>
        <v>3.27</v>
      </c>
      <c r="H2387" s="104">
        <f t="shared" si="1516"/>
        <v>0</v>
      </c>
      <c r="I2387" s="38">
        <f>'F4.2'!Y479</f>
        <v>0</v>
      </c>
      <c r="J2387" s="38">
        <f>'F4.2'!AX479</f>
        <v>0</v>
      </c>
      <c r="K2387" s="104"/>
      <c r="L2387" s="104"/>
      <c r="M2387" s="104">
        <f t="shared" si="1514"/>
        <v>0</v>
      </c>
      <c r="N2387" s="197">
        <f t="shared" si="1517"/>
        <v>0</v>
      </c>
    </row>
    <row r="2388" spans="1:14" ht="47.25" outlineLevel="1" x14ac:dyDescent="0.25">
      <c r="A2388" s="214">
        <f t="shared" ref="A2388:E2388" si="1540">A1911</f>
        <v>28</v>
      </c>
      <c r="B2388" s="583" t="str">
        <f t="shared" si="1540"/>
        <v>Supply of Feed Gate Complete Assembly along with installation to enhance the performance of Feed Gate at Ash Handling Plant, 3x660MW, KTPS, Koradi.</v>
      </c>
      <c r="C2388" s="188">
        <f t="shared" si="1540"/>
        <v>0</v>
      </c>
      <c r="D2388" s="189" t="str">
        <f t="shared" si="1540"/>
        <v>-</v>
      </c>
      <c r="E2388" s="38">
        <f t="shared" si="1540"/>
        <v>0</v>
      </c>
      <c r="F2388" s="104">
        <f t="shared" si="1508"/>
        <v>2.4</v>
      </c>
      <c r="G2388" s="104">
        <f t="shared" si="1509"/>
        <v>2.4</v>
      </c>
      <c r="H2388" s="104">
        <f t="shared" si="1516"/>
        <v>0</v>
      </c>
      <c r="I2388" s="38">
        <f>'F4.2'!Y480</f>
        <v>0</v>
      </c>
      <c r="J2388" s="38">
        <f>'F4.2'!AX480</f>
        <v>0</v>
      </c>
      <c r="K2388" s="104"/>
      <c r="L2388" s="104"/>
      <c r="M2388" s="104">
        <f t="shared" si="1514"/>
        <v>0</v>
      </c>
      <c r="N2388" s="197">
        <f t="shared" si="1517"/>
        <v>0</v>
      </c>
    </row>
    <row r="2389" spans="1:14" ht="63" outlineLevel="1" x14ac:dyDescent="0.25">
      <c r="A2389" s="355">
        <f t="shared" ref="A2389:E2389" si="1541">A1912</f>
        <v>29</v>
      </c>
      <c r="B2389" s="583" t="str">
        <f t="shared" si="1541"/>
        <v>Design, Supply, Installation &amp; Commissioning of Instrument Air Dryer Assembly with Prefilters &amp; Stainless steel piping along with valves suitable for Instrument Air Compressors at AHP, 3x660MW Units, KTPS, Koradi</v>
      </c>
      <c r="C2389" s="188">
        <f t="shared" si="1541"/>
        <v>0</v>
      </c>
      <c r="D2389" s="189" t="str">
        <f t="shared" si="1541"/>
        <v>-</v>
      </c>
      <c r="E2389" s="38">
        <f t="shared" si="1541"/>
        <v>0</v>
      </c>
      <c r="F2389" s="104">
        <f t="shared" si="1508"/>
        <v>5.5</v>
      </c>
      <c r="G2389" s="104">
        <f t="shared" si="1509"/>
        <v>5.5</v>
      </c>
      <c r="H2389" s="104">
        <f t="shared" si="1516"/>
        <v>0</v>
      </c>
      <c r="I2389" s="38">
        <f>'F4.2'!Y481</f>
        <v>0</v>
      </c>
      <c r="J2389" s="38">
        <f>'F4.2'!AX481</f>
        <v>0</v>
      </c>
      <c r="K2389" s="104"/>
      <c r="L2389" s="104"/>
      <c r="M2389" s="104">
        <f t="shared" si="1514"/>
        <v>0</v>
      </c>
      <c r="N2389" s="197">
        <f t="shared" si="1517"/>
        <v>0</v>
      </c>
    </row>
    <row r="2390" spans="1:14" ht="16.5" thickBot="1" x14ac:dyDescent="0.3">
      <c r="A2390" s="198"/>
      <c r="B2390" s="199" t="str">
        <f>B1913</f>
        <v>Total</v>
      </c>
      <c r="C2390" s="145"/>
      <c r="D2390" s="146"/>
      <c r="E2390" s="105"/>
      <c r="F2390" s="105">
        <f t="shared" ref="F2390:N2390" si="1542">SUM(F1916:F2389)</f>
        <v>4269.4051188480007</v>
      </c>
      <c r="G2390" s="105">
        <f t="shared" si="1542"/>
        <v>3955.0173822210018</v>
      </c>
      <c r="H2390" s="105">
        <f t="shared" si="1542"/>
        <v>314.38773662699992</v>
      </c>
      <c r="I2390" s="105">
        <f t="shared" si="1542"/>
        <v>1452.8400000000001</v>
      </c>
      <c r="J2390" s="105">
        <f t="shared" si="1542"/>
        <v>1639.8400000000001</v>
      </c>
      <c r="K2390" s="105">
        <f t="shared" si="1542"/>
        <v>0</v>
      </c>
      <c r="L2390" s="105">
        <f t="shared" si="1542"/>
        <v>0</v>
      </c>
      <c r="M2390" s="105">
        <f t="shared" si="1542"/>
        <v>1639.8400000000001</v>
      </c>
      <c r="N2390" s="200">
        <f t="shared" si="1542"/>
        <v>127.38773662699992</v>
      </c>
    </row>
    <row r="2391" spans="1:14" ht="15.75" thickBot="1" x14ac:dyDescent="0.3"/>
    <row r="2392" spans="1:14" x14ac:dyDescent="0.25">
      <c r="A2392" s="190"/>
      <c r="B2392" s="191" t="s">
        <v>362</v>
      </c>
      <c r="C2392" s="192"/>
      <c r="D2392" s="193"/>
      <c r="E2392" s="194"/>
      <c r="F2392" s="194"/>
      <c r="G2392" s="194"/>
      <c r="H2392" s="194"/>
      <c r="I2392" s="194"/>
      <c r="J2392" s="194"/>
      <c r="K2392" s="194"/>
      <c r="L2392" s="194"/>
      <c r="M2392" s="194"/>
      <c r="N2392" s="195"/>
    </row>
    <row r="2393" spans="1:14" ht="21" outlineLevel="1" x14ac:dyDescent="0.25">
      <c r="A2393" s="122">
        <f t="shared" ref="A2393:E2402" si="1543">A1916</f>
        <v>0</v>
      </c>
      <c r="B2393" s="118" t="str">
        <f t="shared" si="1543"/>
        <v>A) Approved Add cap:</v>
      </c>
      <c r="C2393" s="31">
        <f t="shared" si="1543"/>
        <v>0</v>
      </c>
      <c r="D2393" s="29" t="str">
        <f t="shared" si="1543"/>
        <v>-</v>
      </c>
      <c r="E2393" s="38">
        <f t="shared" si="1543"/>
        <v>0</v>
      </c>
      <c r="F2393" s="38">
        <f t="shared" ref="F2393:F2424" si="1544">F1916+I1916</f>
        <v>0</v>
      </c>
      <c r="G2393" s="38"/>
      <c r="H2393" s="38"/>
      <c r="I2393" s="38"/>
      <c r="J2393" s="38"/>
      <c r="K2393" s="38"/>
      <c r="L2393" s="38"/>
      <c r="M2393" s="38"/>
      <c r="N2393" s="196"/>
    </row>
    <row r="2394" spans="1:14" ht="18.75" outlineLevel="1" x14ac:dyDescent="0.25">
      <c r="A2394" s="164" t="str">
        <f t="shared" si="1543"/>
        <v>A</v>
      </c>
      <c r="B2394" s="165" t="str">
        <f t="shared" si="1543"/>
        <v>BoP</v>
      </c>
      <c r="C2394" s="188">
        <f t="shared" si="1543"/>
        <v>0</v>
      </c>
      <c r="D2394" s="189" t="str">
        <f t="shared" si="1543"/>
        <v>-</v>
      </c>
      <c r="E2394" s="38">
        <f t="shared" si="1543"/>
        <v>246.34</v>
      </c>
      <c r="F2394" s="104">
        <f t="shared" si="1544"/>
        <v>103.68041751499999</v>
      </c>
      <c r="G2394" s="104">
        <f t="shared" ref="G2394:G2425" si="1545">G1917+M1917</f>
        <v>232.69288586599998</v>
      </c>
      <c r="H2394" s="104">
        <f t="shared" ref="H2394:H2457" si="1546">F2394-G2394</f>
        <v>-129.012468351</v>
      </c>
      <c r="I2394" s="38">
        <f>'F4.2'!Z9</f>
        <v>0</v>
      </c>
      <c r="J2394" s="38">
        <f>'F4.2'!AY9</f>
        <v>0</v>
      </c>
      <c r="K2394" s="104"/>
      <c r="L2394" s="104"/>
      <c r="M2394" s="104">
        <f t="shared" ref="M2394:M2457" si="1547">SUM(J2394:L2394)</f>
        <v>0</v>
      </c>
      <c r="N2394" s="197">
        <f t="shared" ref="N2394:N2457" si="1548">H2394+I2394-M2394</f>
        <v>-129.012468351</v>
      </c>
    </row>
    <row r="2395" spans="1:14" ht="18.75" outlineLevel="1" x14ac:dyDescent="0.25">
      <c r="A2395" s="164" t="str">
        <f t="shared" si="1543"/>
        <v>B</v>
      </c>
      <c r="B2395" s="165" t="str">
        <f t="shared" si="1543"/>
        <v>BTG</v>
      </c>
      <c r="C2395" s="188">
        <f t="shared" si="1543"/>
        <v>0</v>
      </c>
      <c r="D2395" s="189" t="str">
        <f t="shared" si="1543"/>
        <v>-</v>
      </c>
      <c r="E2395" s="38">
        <f t="shared" si="1543"/>
        <v>44.15</v>
      </c>
      <c r="F2395" s="104">
        <f t="shared" si="1544"/>
        <v>0</v>
      </c>
      <c r="G2395" s="104">
        <f t="shared" si="1545"/>
        <v>0</v>
      </c>
      <c r="H2395" s="104">
        <f t="shared" si="1546"/>
        <v>0</v>
      </c>
      <c r="I2395" s="38">
        <f>'F4.2'!Z10</f>
        <v>0</v>
      </c>
      <c r="J2395" s="38">
        <f>'F4.2'!AY10</f>
        <v>0</v>
      </c>
      <c r="K2395" s="104"/>
      <c r="L2395" s="104"/>
      <c r="M2395" s="104">
        <f t="shared" si="1547"/>
        <v>0</v>
      </c>
      <c r="N2395" s="197">
        <f t="shared" si="1548"/>
        <v>0</v>
      </c>
    </row>
    <row r="2396" spans="1:14" ht="15.75" outlineLevel="1" x14ac:dyDescent="0.25">
      <c r="A2396" s="122" t="str">
        <f t="shared" si="1543"/>
        <v>B1</v>
      </c>
      <c r="B2396" s="141" t="str">
        <f t="shared" si="1543"/>
        <v>Supply</v>
      </c>
      <c r="C2396" s="188">
        <f t="shared" si="1543"/>
        <v>0</v>
      </c>
      <c r="D2396" s="189" t="str">
        <f t="shared" si="1543"/>
        <v>-</v>
      </c>
      <c r="E2396" s="38">
        <f t="shared" si="1543"/>
        <v>13.33</v>
      </c>
      <c r="F2396" s="104">
        <f t="shared" si="1544"/>
        <v>0</v>
      </c>
      <c r="G2396" s="104">
        <f t="shared" si="1545"/>
        <v>13.33</v>
      </c>
      <c r="H2396" s="104">
        <f t="shared" si="1546"/>
        <v>-13.33</v>
      </c>
      <c r="I2396" s="38">
        <f>'F4.2'!Z11</f>
        <v>0</v>
      </c>
      <c r="J2396" s="38">
        <f>'F4.2'!AY11</f>
        <v>0</v>
      </c>
      <c r="K2396" s="104"/>
      <c r="L2396" s="104"/>
      <c r="M2396" s="104">
        <f t="shared" si="1547"/>
        <v>0</v>
      </c>
      <c r="N2396" s="197">
        <f t="shared" si="1548"/>
        <v>-13.33</v>
      </c>
    </row>
    <row r="2397" spans="1:14" ht="15.75" outlineLevel="1" x14ac:dyDescent="0.25">
      <c r="A2397" s="122" t="str">
        <f t="shared" si="1543"/>
        <v>B2</v>
      </c>
      <c r="B2397" s="141" t="str">
        <f t="shared" si="1543"/>
        <v>Works</v>
      </c>
      <c r="C2397" s="188">
        <f t="shared" si="1543"/>
        <v>0</v>
      </c>
      <c r="D2397" s="189" t="str">
        <f t="shared" si="1543"/>
        <v>-</v>
      </c>
      <c r="E2397" s="38">
        <f t="shared" si="1543"/>
        <v>0.98</v>
      </c>
      <c r="F2397" s="104">
        <f t="shared" si="1544"/>
        <v>0</v>
      </c>
      <c r="G2397" s="104">
        <f t="shared" si="1545"/>
        <v>0</v>
      </c>
      <c r="H2397" s="104">
        <f t="shared" si="1546"/>
        <v>0</v>
      </c>
      <c r="I2397" s="38">
        <f>'F4.2'!Z12</f>
        <v>0</v>
      </c>
      <c r="J2397" s="38">
        <f>'F4.2'!AY12</f>
        <v>0</v>
      </c>
      <c r="K2397" s="104"/>
      <c r="L2397" s="104"/>
      <c r="M2397" s="104">
        <f t="shared" si="1547"/>
        <v>0</v>
      </c>
      <c r="N2397" s="197">
        <f t="shared" si="1548"/>
        <v>0</v>
      </c>
    </row>
    <row r="2398" spans="1:14" ht="15.75" outlineLevel="1" x14ac:dyDescent="0.25">
      <c r="A2398" s="122" t="str">
        <f t="shared" si="1543"/>
        <v>B3</v>
      </c>
      <c r="B2398" s="141" t="str">
        <f t="shared" si="1543"/>
        <v>Taxes and duties</v>
      </c>
      <c r="C2398" s="188">
        <f t="shared" si="1543"/>
        <v>0</v>
      </c>
      <c r="D2398" s="189" t="str">
        <f t="shared" si="1543"/>
        <v>-</v>
      </c>
      <c r="E2398" s="38">
        <f t="shared" si="1543"/>
        <v>23.29</v>
      </c>
      <c r="F2398" s="104">
        <f t="shared" si="1544"/>
        <v>0</v>
      </c>
      <c r="G2398" s="104">
        <f t="shared" si="1545"/>
        <v>0</v>
      </c>
      <c r="H2398" s="104">
        <f t="shared" si="1546"/>
        <v>0</v>
      </c>
      <c r="I2398" s="38">
        <f>'F4.2'!Z13</f>
        <v>0</v>
      </c>
      <c r="J2398" s="38">
        <f>'F4.2'!AY13</f>
        <v>0</v>
      </c>
      <c r="K2398" s="104"/>
      <c r="L2398" s="104"/>
      <c r="M2398" s="104">
        <f t="shared" si="1547"/>
        <v>0</v>
      </c>
      <c r="N2398" s="197">
        <f t="shared" si="1548"/>
        <v>0</v>
      </c>
    </row>
    <row r="2399" spans="1:14" ht="15.75" outlineLevel="1" x14ac:dyDescent="0.25">
      <c r="A2399" s="122" t="str">
        <f t="shared" si="1543"/>
        <v>B4</v>
      </c>
      <c r="B2399" s="141" t="str">
        <f t="shared" si="1543"/>
        <v>Civil</v>
      </c>
      <c r="C2399" s="188">
        <f t="shared" si="1543"/>
        <v>0</v>
      </c>
      <c r="D2399" s="189" t="str">
        <f t="shared" si="1543"/>
        <v>-</v>
      </c>
      <c r="E2399" s="38">
        <f t="shared" si="1543"/>
        <v>0.19</v>
      </c>
      <c r="F2399" s="104">
        <f t="shared" si="1544"/>
        <v>0.19</v>
      </c>
      <c r="G2399" s="104">
        <f t="shared" si="1545"/>
        <v>0</v>
      </c>
      <c r="H2399" s="104">
        <f t="shared" si="1546"/>
        <v>0.19</v>
      </c>
      <c r="I2399" s="38">
        <f>'F4.2'!Z14</f>
        <v>0</v>
      </c>
      <c r="J2399" s="38">
        <f>'F4.2'!AY14</f>
        <v>0</v>
      </c>
      <c r="K2399" s="104"/>
      <c r="L2399" s="104"/>
      <c r="M2399" s="104">
        <f t="shared" si="1547"/>
        <v>0</v>
      </c>
      <c r="N2399" s="197">
        <f t="shared" si="1548"/>
        <v>0.19</v>
      </c>
    </row>
    <row r="2400" spans="1:14" ht="15.75" outlineLevel="1" x14ac:dyDescent="0.25">
      <c r="A2400" s="122" t="str">
        <f t="shared" si="1543"/>
        <v>B5</v>
      </c>
      <c r="B2400" s="141" t="str">
        <f t="shared" si="1543"/>
        <v>Mandatory Spares</v>
      </c>
      <c r="C2400" s="188">
        <f t="shared" si="1543"/>
        <v>0</v>
      </c>
      <c r="D2400" s="189" t="str">
        <f t="shared" si="1543"/>
        <v>-</v>
      </c>
      <c r="E2400" s="38">
        <f t="shared" si="1543"/>
        <v>5.03</v>
      </c>
      <c r="F2400" s="104">
        <f t="shared" si="1544"/>
        <v>1.29</v>
      </c>
      <c r="G2400" s="104">
        <f t="shared" si="1545"/>
        <v>6.32</v>
      </c>
      <c r="H2400" s="104">
        <f t="shared" si="1546"/>
        <v>-5.03</v>
      </c>
      <c r="I2400" s="38">
        <f>'F4.2'!Z15</f>
        <v>0</v>
      </c>
      <c r="J2400" s="38">
        <f>'F4.2'!AY15</f>
        <v>0</v>
      </c>
      <c r="K2400" s="104"/>
      <c r="L2400" s="104"/>
      <c r="M2400" s="104">
        <f t="shared" si="1547"/>
        <v>0</v>
      </c>
      <c r="N2400" s="197">
        <f t="shared" si="1548"/>
        <v>-5.03</v>
      </c>
    </row>
    <row r="2401" spans="1:14" ht="15.75" outlineLevel="1" x14ac:dyDescent="0.25">
      <c r="A2401" s="122" t="str">
        <f t="shared" si="1543"/>
        <v>B6</v>
      </c>
      <c r="B2401" s="141" t="str">
        <f t="shared" si="1543"/>
        <v>BTG (L&amp;T) Work</v>
      </c>
      <c r="C2401" s="188">
        <f t="shared" si="1543"/>
        <v>0</v>
      </c>
      <c r="D2401" s="189" t="str">
        <f t="shared" si="1543"/>
        <v>-</v>
      </c>
      <c r="E2401" s="38">
        <f t="shared" si="1543"/>
        <v>1.33</v>
      </c>
      <c r="F2401" s="104">
        <f t="shared" si="1544"/>
        <v>0</v>
      </c>
      <c r="G2401" s="104">
        <f t="shared" si="1545"/>
        <v>0</v>
      </c>
      <c r="H2401" s="104">
        <f t="shared" si="1546"/>
        <v>0</v>
      </c>
      <c r="I2401" s="38">
        <f>'F4.2'!Z16</f>
        <v>0</v>
      </c>
      <c r="J2401" s="38">
        <f>'F4.2'!AY16</f>
        <v>0</v>
      </c>
      <c r="K2401" s="104"/>
      <c r="L2401" s="104"/>
      <c r="M2401" s="104">
        <f t="shared" si="1547"/>
        <v>0</v>
      </c>
      <c r="N2401" s="197">
        <f t="shared" si="1548"/>
        <v>0</v>
      </c>
    </row>
    <row r="2402" spans="1:14" ht="18.75" outlineLevel="1" x14ac:dyDescent="0.25">
      <c r="A2402" s="164" t="str">
        <f t="shared" si="1543"/>
        <v>C</v>
      </c>
      <c r="B2402" s="165" t="str">
        <f t="shared" si="1543"/>
        <v>Other Works (Plant)</v>
      </c>
      <c r="C2402" s="188">
        <f t="shared" si="1543"/>
        <v>0</v>
      </c>
      <c r="D2402" s="189" t="str">
        <f t="shared" si="1543"/>
        <v>-</v>
      </c>
      <c r="E2402" s="38">
        <f t="shared" si="1543"/>
        <v>136.32999999999998</v>
      </c>
      <c r="F2402" s="104">
        <f t="shared" si="1544"/>
        <v>0</v>
      </c>
      <c r="G2402" s="104">
        <f t="shared" si="1545"/>
        <v>0</v>
      </c>
      <c r="H2402" s="104">
        <f t="shared" si="1546"/>
        <v>0</v>
      </c>
      <c r="I2402" s="38">
        <f>'F4.2'!Z17</f>
        <v>0</v>
      </c>
      <c r="J2402" s="38">
        <f>'F4.2'!AY17</f>
        <v>0</v>
      </c>
      <c r="K2402" s="104"/>
      <c r="L2402" s="104"/>
      <c r="M2402" s="104">
        <f t="shared" si="1547"/>
        <v>0</v>
      </c>
      <c r="N2402" s="197">
        <f t="shared" si="1548"/>
        <v>0</v>
      </c>
    </row>
    <row r="2403" spans="1:14" ht="15.75" outlineLevel="1" x14ac:dyDescent="0.25">
      <c r="A2403" s="122" t="str">
        <f t="shared" ref="A2403:E2412" si="1549">A1926</f>
        <v>C1</v>
      </c>
      <c r="B2403" s="141" t="str">
        <f t="shared" si="1549"/>
        <v>Fully Integrated Security System</v>
      </c>
      <c r="C2403" s="188">
        <f t="shared" si="1549"/>
        <v>0</v>
      </c>
      <c r="D2403" s="189" t="str">
        <f t="shared" si="1549"/>
        <v>-</v>
      </c>
      <c r="E2403" s="38">
        <f t="shared" si="1549"/>
        <v>27.36</v>
      </c>
      <c r="F2403" s="104">
        <f t="shared" si="1544"/>
        <v>31.461495462000002</v>
      </c>
      <c r="G2403" s="104">
        <f t="shared" si="1545"/>
        <v>31.461495462000002</v>
      </c>
      <c r="H2403" s="104">
        <f t="shared" si="1546"/>
        <v>0</v>
      </c>
      <c r="I2403" s="38">
        <f>'F4.2'!Z18</f>
        <v>0</v>
      </c>
      <c r="J2403" s="38">
        <f>'F4.2'!AY18</f>
        <v>0</v>
      </c>
      <c r="K2403" s="104"/>
      <c r="L2403" s="104"/>
      <c r="M2403" s="104">
        <f t="shared" si="1547"/>
        <v>0</v>
      </c>
      <c r="N2403" s="197">
        <f t="shared" si="1548"/>
        <v>0</v>
      </c>
    </row>
    <row r="2404" spans="1:14" ht="15.75" outlineLevel="1" x14ac:dyDescent="0.25">
      <c r="A2404" s="122" t="str">
        <f t="shared" si="1549"/>
        <v>C2</v>
      </c>
      <c r="B2404" s="141" t="str">
        <f t="shared" si="1549"/>
        <v>Administrative Expenses and overhead</v>
      </c>
      <c r="C2404" s="188">
        <f t="shared" si="1549"/>
        <v>0</v>
      </c>
      <c r="D2404" s="189" t="str">
        <f t="shared" si="1549"/>
        <v>-</v>
      </c>
      <c r="E2404" s="38">
        <f t="shared" si="1549"/>
        <v>7.25</v>
      </c>
      <c r="F2404" s="104">
        <f t="shared" si="1544"/>
        <v>6.6899999999999995</v>
      </c>
      <c r="G2404" s="104">
        <f t="shared" si="1545"/>
        <v>0</v>
      </c>
      <c r="H2404" s="104">
        <f t="shared" si="1546"/>
        <v>6.6899999999999995</v>
      </c>
      <c r="I2404" s="38">
        <f>'F4.2'!Z19</f>
        <v>0</v>
      </c>
      <c r="J2404" s="38">
        <f>'F4.2'!AY19</f>
        <v>0</v>
      </c>
      <c r="K2404" s="104"/>
      <c r="L2404" s="104"/>
      <c r="M2404" s="104">
        <f t="shared" si="1547"/>
        <v>0</v>
      </c>
      <c r="N2404" s="197">
        <f t="shared" si="1548"/>
        <v>6.6899999999999995</v>
      </c>
    </row>
    <row r="2405" spans="1:14" ht="15.75" outlineLevel="1" x14ac:dyDescent="0.25">
      <c r="A2405" s="122" t="str">
        <f t="shared" si="1549"/>
        <v>C3</v>
      </c>
      <c r="B2405" s="135" t="str">
        <f t="shared" si="1549"/>
        <v>Contingencies E&amp;M</v>
      </c>
      <c r="C2405" s="188">
        <f t="shared" si="1549"/>
        <v>0</v>
      </c>
      <c r="D2405" s="189" t="str">
        <f t="shared" si="1549"/>
        <v>-</v>
      </c>
      <c r="E2405" s="38">
        <f t="shared" si="1549"/>
        <v>0.04</v>
      </c>
      <c r="F2405" s="104">
        <f t="shared" si="1544"/>
        <v>0.04</v>
      </c>
      <c r="G2405" s="104">
        <f t="shared" si="1545"/>
        <v>0</v>
      </c>
      <c r="H2405" s="104">
        <f t="shared" si="1546"/>
        <v>0.04</v>
      </c>
      <c r="I2405" s="38">
        <f>'F4.2'!Z20</f>
        <v>0</v>
      </c>
      <c r="J2405" s="38">
        <f>'F4.2'!AY20</f>
        <v>0</v>
      </c>
      <c r="K2405" s="104"/>
      <c r="L2405" s="104"/>
      <c r="M2405" s="104">
        <f t="shared" si="1547"/>
        <v>0</v>
      </c>
      <c r="N2405" s="197">
        <f t="shared" si="1548"/>
        <v>0.04</v>
      </c>
    </row>
    <row r="2406" spans="1:14" ht="31.5" outlineLevel="1" x14ac:dyDescent="0.25">
      <c r="A2406" s="122" t="str">
        <f t="shared" si="1549"/>
        <v>C4</v>
      </c>
      <c r="B2406" s="141" t="str">
        <f t="shared" si="1549"/>
        <v>Mobile storage racks, fork lifts, hoists &amp; hydra for
material handling in major stores shed</v>
      </c>
      <c r="C2406" s="188">
        <f t="shared" si="1549"/>
        <v>0</v>
      </c>
      <c r="D2406" s="189" t="str">
        <f t="shared" si="1549"/>
        <v>-</v>
      </c>
      <c r="E2406" s="38">
        <f t="shared" si="1549"/>
        <v>0.95</v>
      </c>
      <c r="F2406" s="104">
        <f t="shared" si="1544"/>
        <v>0.93645040000000002</v>
      </c>
      <c r="G2406" s="104">
        <f t="shared" si="1545"/>
        <v>0.93645040000000002</v>
      </c>
      <c r="H2406" s="104">
        <f t="shared" si="1546"/>
        <v>0</v>
      </c>
      <c r="I2406" s="38">
        <f>'F4.2'!Z21</f>
        <v>0</v>
      </c>
      <c r="J2406" s="38">
        <f>'F4.2'!AY21</f>
        <v>0</v>
      </c>
      <c r="K2406" s="104"/>
      <c r="L2406" s="104"/>
      <c r="M2406" s="104">
        <f t="shared" si="1547"/>
        <v>0</v>
      </c>
      <c r="N2406" s="197">
        <f t="shared" si="1548"/>
        <v>0</v>
      </c>
    </row>
    <row r="2407" spans="1:14" ht="47.25" outlineLevel="1" x14ac:dyDescent="0.25">
      <c r="A2407" s="122" t="str">
        <f t="shared" si="1549"/>
        <v>C5</v>
      </c>
      <c r="B2407" s="141" t="str">
        <f t="shared" si="1549"/>
        <v>Development of working models of Plant Layout, Boiler, Turbine- Generetaor, Coal mill, Fans, etc. at
KTC, Koradi.</v>
      </c>
      <c r="C2407" s="188">
        <f t="shared" si="1549"/>
        <v>0</v>
      </c>
      <c r="D2407" s="189" t="str">
        <f t="shared" si="1549"/>
        <v>-</v>
      </c>
      <c r="E2407" s="38">
        <f t="shared" si="1549"/>
        <v>1.2</v>
      </c>
      <c r="F2407" s="104">
        <f t="shared" si="1544"/>
        <v>1.2</v>
      </c>
      <c r="G2407" s="104">
        <f t="shared" si="1545"/>
        <v>0.98603999999999992</v>
      </c>
      <c r="H2407" s="104">
        <f t="shared" si="1546"/>
        <v>0.21396000000000004</v>
      </c>
      <c r="I2407" s="38">
        <f>'F4.2'!Z22</f>
        <v>0</v>
      </c>
      <c r="J2407" s="38">
        <f>'F4.2'!AY22</f>
        <v>0</v>
      </c>
      <c r="K2407" s="104"/>
      <c r="L2407" s="104"/>
      <c r="M2407" s="104">
        <f t="shared" si="1547"/>
        <v>0</v>
      </c>
      <c r="N2407" s="197">
        <f t="shared" si="1548"/>
        <v>0.21396000000000004</v>
      </c>
    </row>
    <row r="2408" spans="1:14" ht="15.75" outlineLevel="1" x14ac:dyDescent="0.25">
      <c r="A2408" s="122" t="str">
        <f t="shared" si="1549"/>
        <v>C6</v>
      </c>
      <c r="B2408" s="141" t="str">
        <f t="shared" si="1549"/>
        <v>Workshop equipment</v>
      </c>
      <c r="C2408" s="188">
        <f t="shared" si="1549"/>
        <v>0</v>
      </c>
      <c r="D2408" s="189" t="str">
        <f t="shared" si="1549"/>
        <v>-</v>
      </c>
      <c r="E2408" s="38">
        <f t="shared" si="1549"/>
        <v>0.26</v>
      </c>
      <c r="F2408" s="104">
        <f t="shared" si="1544"/>
        <v>0.26192359999999998</v>
      </c>
      <c r="G2408" s="104">
        <f t="shared" si="1545"/>
        <v>0.26192359999999998</v>
      </c>
      <c r="H2408" s="104">
        <f t="shared" si="1546"/>
        <v>0</v>
      </c>
      <c r="I2408" s="38">
        <f>'F4.2'!Z23</f>
        <v>0</v>
      </c>
      <c r="J2408" s="38">
        <f>'F4.2'!AY23</f>
        <v>0</v>
      </c>
      <c r="K2408" s="104"/>
      <c r="L2408" s="104"/>
      <c r="M2408" s="104">
        <f t="shared" si="1547"/>
        <v>0</v>
      </c>
      <c r="N2408" s="197">
        <f t="shared" si="1548"/>
        <v>0</v>
      </c>
    </row>
    <row r="2409" spans="1:14" ht="47.25" outlineLevel="1" x14ac:dyDescent="0.25">
      <c r="A2409" s="122" t="str">
        <f t="shared" si="1549"/>
        <v>C7</v>
      </c>
      <c r="B2409" s="141" t="str">
        <f t="shared" si="1549"/>
        <v>Design, engg, manufacture, supply , erection, testing &amp; commissioning of Ozonization Plant for circulating
cooling water system</v>
      </c>
      <c r="C2409" s="188">
        <f t="shared" si="1549"/>
        <v>0</v>
      </c>
      <c r="D2409" s="189" t="str">
        <f t="shared" si="1549"/>
        <v>-</v>
      </c>
      <c r="E2409" s="38">
        <f t="shared" si="1549"/>
        <v>54.05</v>
      </c>
      <c r="F2409" s="104">
        <f t="shared" si="1544"/>
        <v>31.768288600000002</v>
      </c>
      <c r="G2409" s="104">
        <f t="shared" si="1545"/>
        <v>31.614404399999998</v>
      </c>
      <c r="H2409" s="104">
        <f t="shared" si="1546"/>
        <v>0.1538842000000038</v>
      </c>
      <c r="I2409" s="38">
        <f>'F4.2'!Z24</f>
        <v>0</v>
      </c>
      <c r="J2409" s="38">
        <f>'F4.2'!AY24</f>
        <v>0</v>
      </c>
      <c r="K2409" s="104"/>
      <c r="L2409" s="104"/>
      <c r="M2409" s="104">
        <f t="shared" si="1547"/>
        <v>0</v>
      </c>
      <c r="N2409" s="197">
        <f t="shared" si="1548"/>
        <v>0.1538842000000038</v>
      </c>
    </row>
    <row r="2410" spans="1:14" ht="47.25" outlineLevel="1" x14ac:dyDescent="0.25">
      <c r="A2410" s="122" t="str">
        <f t="shared" si="1549"/>
        <v>C8</v>
      </c>
      <c r="B2410" s="135" t="str">
        <f t="shared" si="1549"/>
        <v>Supply, installation &amp; commissioning of water flow meters including required SCADA software and other accessories for water management system</v>
      </c>
      <c r="C2410" s="188">
        <f t="shared" si="1549"/>
        <v>0</v>
      </c>
      <c r="D2410" s="189" t="str">
        <f t="shared" si="1549"/>
        <v>-</v>
      </c>
      <c r="E2410" s="38">
        <f t="shared" si="1549"/>
        <v>5.08</v>
      </c>
      <c r="F2410" s="104">
        <f t="shared" si="1544"/>
        <v>0</v>
      </c>
      <c r="G2410" s="104">
        <f t="shared" si="1545"/>
        <v>0</v>
      </c>
      <c r="H2410" s="104">
        <f t="shared" si="1546"/>
        <v>0</v>
      </c>
      <c r="I2410" s="38">
        <f>'F4.2'!Z25</f>
        <v>0</v>
      </c>
      <c r="J2410" s="38">
        <f>'F4.2'!AY25</f>
        <v>0</v>
      </c>
      <c r="K2410" s="104"/>
      <c r="L2410" s="104"/>
      <c r="M2410" s="104">
        <f t="shared" si="1547"/>
        <v>0</v>
      </c>
      <c r="N2410" s="197">
        <f t="shared" si="1548"/>
        <v>0</v>
      </c>
    </row>
    <row r="2411" spans="1:14" ht="31.5" outlineLevel="1" x14ac:dyDescent="0.25">
      <c r="A2411" s="122" t="str">
        <f t="shared" si="1549"/>
        <v>C9</v>
      </c>
      <c r="B2411" s="135" t="str">
        <f t="shared" si="1549"/>
        <v>Provision of wet ash evacuation system for first two
rows of ESP for Unit-8,9 &amp; 19</v>
      </c>
      <c r="C2411" s="188">
        <f t="shared" si="1549"/>
        <v>0</v>
      </c>
      <c r="D2411" s="189" t="str">
        <f t="shared" si="1549"/>
        <v>-</v>
      </c>
      <c r="E2411" s="38">
        <f t="shared" si="1549"/>
        <v>26.59</v>
      </c>
      <c r="F2411" s="104">
        <f t="shared" si="1544"/>
        <v>21.689999999999998</v>
      </c>
      <c r="G2411" s="104">
        <f t="shared" si="1545"/>
        <v>26.318098199999998</v>
      </c>
      <c r="H2411" s="104">
        <f t="shared" si="1546"/>
        <v>-4.6280982000000002</v>
      </c>
      <c r="I2411" s="38">
        <f>'F4.2'!Z26</f>
        <v>0</v>
      </c>
      <c r="J2411" s="38">
        <f>'F4.2'!AY26</f>
        <v>0</v>
      </c>
      <c r="K2411" s="104"/>
      <c r="L2411" s="104"/>
      <c r="M2411" s="104">
        <f t="shared" si="1547"/>
        <v>0</v>
      </c>
      <c r="N2411" s="197">
        <f t="shared" si="1548"/>
        <v>-4.6280982000000002</v>
      </c>
    </row>
    <row r="2412" spans="1:14" ht="31.5" outlineLevel="1" x14ac:dyDescent="0.25">
      <c r="A2412" s="122" t="str">
        <f t="shared" si="1549"/>
        <v>C10</v>
      </c>
      <c r="B2412" s="135" t="str">
        <f t="shared" si="1549"/>
        <v>Procurement of portable mercury analyser for flue gas monitoring</v>
      </c>
      <c r="C2412" s="188">
        <f t="shared" si="1549"/>
        <v>0</v>
      </c>
      <c r="D2412" s="189" t="str">
        <f t="shared" si="1549"/>
        <v>-</v>
      </c>
      <c r="E2412" s="38">
        <f t="shared" si="1549"/>
        <v>6.2</v>
      </c>
      <c r="F2412" s="104">
        <f t="shared" si="1544"/>
        <v>0</v>
      </c>
      <c r="G2412" s="104">
        <f t="shared" si="1545"/>
        <v>0</v>
      </c>
      <c r="H2412" s="104">
        <f t="shared" si="1546"/>
        <v>0</v>
      </c>
      <c r="I2412" s="38">
        <f>'F4.2'!Z27</f>
        <v>0</v>
      </c>
      <c r="J2412" s="38">
        <f>'F4.2'!AY27</f>
        <v>0</v>
      </c>
      <c r="K2412" s="104"/>
      <c r="L2412" s="104"/>
      <c r="M2412" s="104">
        <f t="shared" si="1547"/>
        <v>0</v>
      </c>
      <c r="N2412" s="197">
        <f t="shared" si="1548"/>
        <v>0</v>
      </c>
    </row>
    <row r="2413" spans="1:14" ht="15.75" outlineLevel="1" x14ac:dyDescent="0.25">
      <c r="A2413" s="122" t="str">
        <f t="shared" ref="A2413:E2422" si="1550">A1936</f>
        <v>C11</v>
      </c>
      <c r="B2413" s="141" t="str">
        <f t="shared" si="1550"/>
        <v>Administrative Expenses and overhead</v>
      </c>
      <c r="C2413" s="188">
        <f t="shared" si="1550"/>
        <v>0</v>
      </c>
      <c r="D2413" s="189" t="str">
        <f t="shared" si="1550"/>
        <v>-</v>
      </c>
      <c r="E2413" s="38">
        <f t="shared" si="1550"/>
        <v>5</v>
      </c>
      <c r="F2413" s="104">
        <f t="shared" si="1544"/>
        <v>21.0000754</v>
      </c>
      <c r="G2413" s="104">
        <f t="shared" si="1545"/>
        <v>0</v>
      </c>
      <c r="H2413" s="104">
        <f t="shared" si="1546"/>
        <v>21.0000754</v>
      </c>
      <c r="I2413" s="38">
        <f>'F4.2'!Z28</f>
        <v>0</v>
      </c>
      <c r="J2413" s="38">
        <f>'F4.2'!AY28</f>
        <v>0</v>
      </c>
      <c r="K2413" s="104"/>
      <c r="L2413" s="104"/>
      <c r="M2413" s="104">
        <f t="shared" si="1547"/>
        <v>0</v>
      </c>
      <c r="N2413" s="197">
        <f t="shared" si="1548"/>
        <v>21.0000754</v>
      </c>
    </row>
    <row r="2414" spans="1:14" ht="15.75" outlineLevel="1" x14ac:dyDescent="0.25">
      <c r="A2414" s="122" t="str">
        <f t="shared" si="1550"/>
        <v>C12</v>
      </c>
      <c r="B2414" s="141" t="str">
        <f t="shared" si="1550"/>
        <v>Compressor of Hydrogen plant</v>
      </c>
      <c r="C2414" s="188">
        <f t="shared" si="1550"/>
        <v>0</v>
      </c>
      <c r="D2414" s="189" t="str">
        <f t="shared" si="1550"/>
        <v>-</v>
      </c>
      <c r="E2414" s="38">
        <f t="shared" si="1550"/>
        <v>1.5</v>
      </c>
      <c r="F2414" s="104">
        <f t="shared" si="1544"/>
        <v>1.5</v>
      </c>
      <c r="G2414" s="104">
        <f t="shared" si="1545"/>
        <v>0</v>
      </c>
      <c r="H2414" s="104">
        <f t="shared" si="1546"/>
        <v>1.5</v>
      </c>
      <c r="I2414" s="38">
        <f>'F4.2'!Z29</f>
        <v>0</v>
      </c>
      <c r="J2414" s="38">
        <f>'F4.2'!AY29</f>
        <v>0</v>
      </c>
      <c r="K2414" s="104"/>
      <c r="L2414" s="104"/>
      <c r="M2414" s="104">
        <f t="shared" si="1547"/>
        <v>0</v>
      </c>
      <c r="N2414" s="197">
        <f t="shared" si="1548"/>
        <v>1.5</v>
      </c>
    </row>
    <row r="2415" spans="1:14" ht="15.75" outlineLevel="1" x14ac:dyDescent="0.25">
      <c r="A2415" s="122" t="str">
        <f t="shared" si="1550"/>
        <v>C13</v>
      </c>
      <c r="B2415" s="141" t="str">
        <f t="shared" si="1550"/>
        <v>Rail Cum road stone grabbler</v>
      </c>
      <c r="C2415" s="188">
        <f t="shared" si="1550"/>
        <v>0</v>
      </c>
      <c r="D2415" s="189" t="str">
        <f t="shared" si="1550"/>
        <v>-</v>
      </c>
      <c r="E2415" s="38">
        <f t="shared" si="1550"/>
        <v>0.85</v>
      </c>
      <c r="F2415" s="104">
        <f t="shared" si="1544"/>
        <v>0.85</v>
      </c>
      <c r="G2415" s="104">
        <f t="shared" si="1545"/>
        <v>0</v>
      </c>
      <c r="H2415" s="104">
        <f t="shared" si="1546"/>
        <v>0.85</v>
      </c>
      <c r="I2415" s="38">
        <f>'F4.2'!Z30</f>
        <v>0</v>
      </c>
      <c r="J2415" s="38">
        <f>'F4.2'!AY30</f>
        <v>0</v>
      </c>
      <c r="K2415" s="104"/>
      <c r="L2415" s="104"/>
      <c r="M2415" s="104">
        <f t="shared" si="1547"/>
        <v>0</v>
      </c>
      <c r="N2415" s="197">
        <f t="shared" si="1548"/>
        <v>0.85</v>
      </c>
    </row>
    <row r="2416" spans="1:14" ht="18.75" outlineLevel="1" x14ac:dyDescent="0.25">
      <c r="A2416" s="164" t="str">
        <f t="shared" si="1550"/>
        <v>D</v>
      </c>
      <c r="B2416" s="165" t="str">
        <f t="shared" si="1550"/>
        <v>Other Works (Civil)</v>
      </c>
      <c r="C2416" s="188">
        <f t="shared" si="1550"/>
        <v>0</v>
      </c>
      <c r="D2416" s="189" t="str">
        <f t="shared" si="1550"/>
        <v>-</v>
      </c>
      <c r="E2416" s="38">
        <f t="shared" si="1550"/>
        <v>103.19</v>
      </c>
      <c r="F2416" s="104">
        <f t="shared" si="1544"/>
        <v>0</v>
      </c>
      <c r="G2416" s="104">
        <f t="shared" si="1545"/>
        <v>0</v>
      </c>
      <c r="H2416" s="104">
        <f t="shared" si="1546"/>
        <v>0</v>
      </c>
      <c r="I2416" s="38">
        <f>'F4.2'!Z31</f>
        <v>0</v>
      </c>
      <c r="J2416" s="38">
        <f>'F4.2'!AY31</f>
        <v>0</v>
      </c>
      <c r="K2416" s="104"/>
      <c r="L2416" s="104"/>
      <c r="M2416" s="104">
        <f t="shared" si="1547"/>
        <v>0</v>
      </c>
      <c r="N2416" s="197">
        <f t="shared" si="1548"/>
        <v>0</v>
      </c>
    </row>
    <row r="2417" spans="1:14" ht="15.75" outlineLevel="1" x14ac:dyDescent="0.25">
      <c r="A2417" s="98" t="str">
        <f t="shared" si="1550"/>
        <v>D1</v>
      </c>
      <c r="B2417" s="141" t="str">
        <f t="shared" si="1550"/>
        <v>Road, Bridges railway system</v>
      </c>
      <c r="C2417" s="188">
        <f t="shared" si="1550"/>
        <v>0</v>
      </c>
      <c r="D2417" s="189" t="str">
        <f t="shared" si="1550"/>
        <v>-</v>
      </c>
      <c r="E2417" s="38">
        <f t="shared" si="1550"/>
        <v>20.100000000000001</v>
      </c>
      <c r="F2417" s="104">
        <f t="shared" si="1544"/>
        <v>0.10805670000000001</v>
      </c>
      <c r="G2417" s="104">
        <f t="shared" si="1545"/>
        <v>0</v>
      </c>
      <c r="H2417" s="104">
        <f t="shared" si="1546"/>
        <v>0.10805670000000001</v>
      </c>
      <c r="I2417" s="38">
        <f>'F4.2'!Z32</f>
        <v>0</v>
      </c>
      <c r="J2417" s="38">
        <f>'F4.2'!AY32</f>
        <v>0</v>
      </c>
      <c r="K2417" s="104"/>
      <c r="L2417" s="104"/>
      <c r="M2417" s="104">
        <f t="shared" si="1547"/>
        <v>0</v>
      </c>
      <c r="N2417" s="197">
        <f t="shared" si="1548"/>
        <v>0.10805670000000001</v>
      </c>
    </row>
    <row r="2418" spans="1:14" ht="15.75" outlineLevel="1" x14ac:dyDescent="0.25">
      <c r="A2418" s="98">
        <f t="shared" si="1550"/>
        <v>0</v>
      </c>
      <c r="B2418" s="141" t="str">
        <f t="shared" si="1550"/>
        <v>S&amp;T System with Panel Interlocking System</v>
      </c>
      <c r="C2418" s="188">
        <f t="shared" si="1550"/>
        <v>0</v>
      </c>
      <c r="D2418" s="189" t="str">
        <f t="shared" si="1550"/>
        <v>-</v>
      </c>
      <c r="E2418" s="38">
        <f t="shared" si="1550"/>
        <v>0</v>
      </c>
      <c r="F2418" s="104">
        <f t="shared" si="1544"/>
        <v>10.458465775000001</v>
      </c>
      <c r="G2418" s="104">
        <f t="shared" si="1545"/>
        <v>10.459626418999999</v>
      </c>
      <c r="H2418" s="104">
        <f t="shared" si="1546"/>
        <v>-1.1606439999987117E-3</v>
      </c>
      <c r="I2418" s="38">
        <f>'F4.2'!Z33</f>
        <v>0</v>
      </c>
      <c r="J2418" s="38">
        <f>'F4.2'!AY33</f>
        <v>0</v>
      </c>
      <c r="K2418" s="104"/>
      <c r="L2418" s="104"/>
      <c r="M2418" s="104">
        <f t="shared" si="1547"/>
        <v>0</v>
      </c>
      <c r="N2418" s="197">
        <f t="shared" si="1548"/>
        <v>-1.1606439999987117E-3</v>
      </c>
    </row>
    <row r="2419" spans="1:14" ht="15.75" outlineLevel="1" x14ac:dyDescent="0.25">
      <c r="A2419" s="122" t="str">
        <f t="shared" si="1550"/>
        <v>D2</v>
      </c>
      <c r="B2419" s="141" t="str">
        <f t="shared" si="1550"/>
        <v>Staff quarters</v>
      </c>
      <c r="C2419" s="188">
        <f t="shared" si="1550"/>
        <v>0</v>
      </c>
      <c r="D2419" s="189" t="str">
        <f t="shared" si="1550"/>
        <v>-</v>
      </c>
      <c r="E2419" s="38">
        <f t="shared" si="1550"/>
        <v>5.25</v>
      </c>
      <c r="F2419" s="104">
        <f t="shared" si="1544"/>
        <v>0</v>
      </c>
      <c r="G2419" s="104">
        <f t="shared" si="1545"/>
        <v>0</v>
      </c>
      <c r="H2419" s="104">
        <f t="shared" si="1546"/>
        <v>0</v>
      </c>
      <c r="I2419" s="38">
        <f>'F4.2'!Z34</f>
        <v>0</v>
      </c>
      <c r="J2419" s="38">
        <f>'F4.2'!AY34</f>
        <v>0</v>
      </c>
      <c r="K2419" s="104"/>
      <c r="L2419" s="104"/>
      <c r="M2419" s="104">
        <f t="shared" si="1547"/>
        <v>0</v>
      </c>
      <c r="N2419" s="197">
        <f t="shared" si="1548"/>
        <v>0</v>
      </c>
    </row>
    <row r="2420" spans="1:14" ht="15.75" outlineLevel="1" x14ac:dyDescent="0.25">
      <c r="A2420" s="98" t="str">
        <f t="shared" si="1550"/>
        <v>D3</v>
      </c>
      <c r="B2420" s="141" t="str">
        <f t="shared" si="1550"/>
        <v>Other Misc &amp; Unforseen Item</v>
      </c>
      <c r="C2420" s="188">
        <f t="shared" si="1550"/>
        <v>0</v>
      </c>
      <c r="D2420" s="189" t="str">
        <f t="shared" si="1550"/>
        <v>-</v>
      </c>
      <c r="E2420" s="38">
        <f t="shared" si="1550"/>
        <v>25.79</v>
      </c>
      <c r="F2420" s="104">
        <f t="shared" si="1544"/>
        <v>9.3000000000000007</v>
      </c>
      <c r="G2420" s="104">
        <f t="shared" si="1545"/>
        <v>7.53</v>
      </c>
      <c r="H2420" s="104">
        <f t="shared" si="1546"/>
        <v>1.7700000000000005</v>
      </c>
      <c r="I2420" s="38">
        <f>'F4.2'!Z35</f>
        <v>0</v>
      </c>
      <c r="J2420" s="38">
        <f>'F4.2'!AY35</f>
        <v>0</v>
      </c>
      <c r="K2420" s="104"/>
      <c r="L2420" s="104"/>
      <c r="M2420" s="104">
        <f t="shared" si="1547"/>
        <v>0</v>
      </c>
      <c r="N2420" s="197">
        <f t="shared" si="1548"/>
        <v>1.7700000000000005</v>
      </c>
    </row>
    <row r="2421" spans="1:14" ht="15.75" outlineLevel="1" x14ac:dyDescent="0.25">
      <c r="A2421" s="122">
        <f t="shared" si="1550"/>
        <v>0</v>
      </c>
      <c r="B2421" s="141" t="str">
        <f t="shared" si="1550"/>
        <v xml:space="preserve">Check Post, Inspection Office &amp; Facility Complex </v>
      </c>
      <c r="C2421" s="188">
        <f t="shared" si="1550"/>
        <v>0</v>
      </c>
      <c r="D2421" s="189" t="str">
        <f t="shared" si="1550"/>
        <v>-</v>
      </c>
      <c r="E2421" s="38">
        <f t="shared" si="1550"/>
        <v>0</v>
      </c>
      <c r="F2421" s="104">
        <f t="shared" si="1544"/>
        <v>3.6844303479999998</v>
      </c>
      <c r="G2421" s="104">
        <f t="shared" si="1545"/>
        <v>3.6815614030000003</v>
      </c>
      <c r="H2421" s="104">
        <f t="shared" si="1546"/>
        <v>2.8689449999994565E-3</v>
      </c>
      <c r="I2421" s="38">
        <f>'F4.2'!Z36</f>
        <v>0</v>
      </c>
      <c r="J2421" s="38">
        <f>'F4.2'!AY36</f>
        <v>0</v>
      </c>
      <c r="K2421" s="104"/>
      <c r="L2421" s="104"/>
      <c r="M2421" s="104">
        <f t="shared" si="1547"/>
        <v>0</v>
      </c>
      <c r="N2421" s="197">
        <f t="shared" si="1548"/>
        <v>2.8689449999994565E-3</v>
      </c>
    </row>
    <row r="2422" spans="1:14" ht="15.75" outlineLevel="1" x14ac:dyDescent="0.25">
      <c r="A2422" s="98">
        <f t="shared" si="1550"/>
        <v>0</v>
      </c>
      <c r="B2422" s="141" t="str">
        <f t="shared" si="1550"/>
        <v>CPRI Building</v>
      </c>
      <c r="C2422" s="188">
        <f t="shared" si="1550"/>
        <v>0</v>
      </c>
      <c r="D2422" s="189" t="str">
        <f t="shared" si="1550"/>
        <v>-</v>
      </c>
      <c r="E2422" s="38">
        <f t="shared" si="1550"/>
        <v>0</v>
      </c>
      <c r="F2422" s="104">
        <f t="shared" si="1544"/>
        <v>6.2046176410000005</v>
      </c>
      <c r="G2422" s="104">
        <f t="shared" si="1545"/>
        <v>6.2046176410000005</v>
      </c>
      <c r="H2422" s="104">
        <f t="shared" si="1546"/>
        <v>0</v>
      </c>
      <c r="I2422" s="38">
        <f>'F4.2'!Z37</f>
        <v>0</v>
      </c>
      <c r="J2422" s="38">
        <f>'F4.2'!AY37</f>
        <v>0</v>
      </c>
      <c r="K2422" s="104"/>
      <c r="L2422" s="104"/>
      <c r="M2422" s="104">
        <f t="shared" si="1547"/>
        <v>0</v>
      </c>
      <c r="N2422" s="197">
        <f t="shared" si="1548"/>
        <v>0</v>
      </c>
    </row>
    <row r="2423" spans="1:14" ht="15.75" outlineLevel="1" x14ac:dyDescent="0.25">
      <c r="A2423" s="98">
        <f t="shared" ref="A2423:E2432" si="1551">A1946</f>
        <v>0</v>
      </c>
      <c r="B2423" s="141" t="str">
        <f t="shared" si="1551"/>
        <v>Foam cum DCP fire tender- 1</v>
      </c>
      <c r="C2423" s="188">
        <f t="shared" si="1551"/>
        <v>0</v>
      </c>
      <c r="D2423" s="189" t="str">
        <f t="shared" si="1551"/>
        <v>-</v>
      </c>
      <c r="E2423" s="38">
        <f t="shared" si="1551"/>
        <v>0</v>
      </c>
      <c r="F2423" s="104">
        <f t="shared" si="1544"/>
        <v>0</v>
      </c>
      <c r="G2423" s="104">
        <f t="shared" si="1545"/>
        <v>0.76925619999999995</v>
      </c>
      <c r="H2423" s="104">
        <f t="shared" si="1546"/>
        <v>-0.76925619999999995</v>
      </c>
      <c r="I2423" s="38">
        <f>'F4.2'!Z38</f>
        <v>0</v>
      </c>
      <c r="J2423" s="38">
        <f>'F4.2'!AY38</f>
        <v>0</v>
      </c>
      <c r="K2423" s="104"/>
      <c r="L2423" s="104"/>
      <c r="M2423" s="104">
        <f t="shared" si="1547"/>
        <v>0</v>
      </c>
      <c r="N2423" s="197">
        <f t="shared" si="1548"/>
        <v>-0.76925619999999995</v>
      </c>
    </row>
    <row r="2424" spans="1:14" ht="15.75" outlineLevel="1" x14ac:dyDescent="0.25">
      <c r="A2424" s="98">
        <f t="shared" si="1551"/>
        <v>0</v>
      </c>
      <c r="B2424" s="141" t="str">
        <f t="shared" si="1551"/>
        <v>Fire water Bowser-cum-fire Tender- 1No.</v>
      </c>
      <c r="C2424" s="188">
        <f t="shared" si="1551"/>
        <v>0</v>
      </c>
      <c r="D2424" s="189" t="str">
        <f t="shared" si="1551"/>
        <v>-</v>
      </c>
      <c r="E2424" s="38">
        <f t="shared" si="1551"/>
        <v>0</v>
      </c>
      <c r="F2424" s="104">
        <f t="shared" si="1544"/>
        <v>0.73536990000000002</v>
      </c>
      <c r="G2424" s="104">
        <f t="shared" si="1545"/>
        <v>0.73536990000000002</v>
      </c>
      <c r="H2424" s="104">
        <f t="shared" si="1546"/>
        <v>0</v>
      </c>
      <c r="I2424" s="38">
        <f>'F4.2'!Z39</f>
        <v>0</v>
      </c>
      <c r="J2424" s="38">
        <f>'F4.2'!AY39</f>
        <v>0</v>
      </c>
      <c r="K2424" s="104"/>
      <c r="L2424" s="104"/>
      <c r="M2424" s="104">
        <f t="shared" si="1547"/>
        <v>0</v>
      </c>
      <c r="N2424" s="197">
        <f t="shared" si="1548"/>
        <v>0</v>
      </c>
    </row>
    <row r="2425" spans="1:14" ht="15.75" outlineLevel="1" x14ac:dyDescent="0.25">
      <c r="A2425" s="122" t="str">
        <f t="shared" si="1551"/>
        <v>D4</v>
      </c>
      <c r="B2425" s="141" t="str">
        <f t="shared" si="1551"/>
        <v>Const. facility</v>
      </c>
      <c r="C2425" s="188">
        <f t="shared" si="1551"/>
        <v>0</v>
      </c>
      <c r="D2425" s="189" t="str">
        <f t="shared" si="1551"/>
        <v>-</v>
      </c>
      <c r="E2425" s="38">
        <f t="shared" si="1551"/>
        <v>3.28</v>
      </c>
      <c r="F2425" s="104">
        <f t="shared" ref="F2425:F2456" si="1552">F1948+I1948</f>
        <v>0</v>
      </c>
      <c r="G2425" s="104">
        <f t="shared" si="1545"/>
        <v>0</v>
      </c>
      <c r="H2425" s="104">
        <f t="shared" si="1546"/>
        <v>0</v>
      </c>
      <c r="I2425" s="38">
        <f>'F4.2'!Z40</f>
        <v>0</v>
      </c>
      <c r="J2425" s="38">
        <f>'F4.2'!AY40</f>
        <v>0</v>
      </c>
      <c r="K2425" s="104"/>
      <c r="L2425" s="104"/>
      <c r="M2425" s="104">
        <f t="shared" si="1547"/>
        <v>0</v>
      </c>
      <c r="N2425" s="197">
        <f t="shared" si="1548"/>
        <v>0</v>
      </c>
    </row>
    <row r="2426" spans="1:14" ht="15.75" outlineLevel="1" x14ac:dyDescent="0.25">
      <c r="A2426" s="98" t="str">
        <f t="shared" si="1551"/>
        <v>D5</v>
      </c>
      <c r="B2426" s="141" t="str">
        <f t="shared" si="1551"/>
        <v>Contigency Other Civil Work</v>
      </c>
      <c r="C2426" s="188">
        <f t="shared" si="1551"/>
        <v>0</v>
      </c>
      <c r="D2426" s="189" t="str">
        <f t="shared" si="1551"/>
        <v>-</v>
      </c>
      <c r="E2426" s="38">
        <f t="shared" si="1551"/>
        <v>5.27</v>
      </c>
      <c r="F2426" s="104">
        <f t="shared" si="1552"/>
        <v>0</v>
      </c>
      <c r="G2426" s="104">
        <f t="shared" ref="G2426:G2457" si="1553">G1949+M1949</f>
        <v>0</v>
      </c>
      <c r="H2426" s="104">
        <f t="shared" si="1546"/>
        <v>0</v>
      </c>
      <c r="I2426" s="38">
        <f>'F4.2'!Z41</f>
        <v>0</v>
      </c>
      <c r="J2426" s="38">
        <f>'F4.2'!AY41</f>
        <v>0</v>
      </c>
      <c r="K2426" s="104"/>
      <c r="L2426" s="104"/>
      <c r="M2426" s="104">
        <f t="shared" si="1547"/>
        <v>0</v>
      </c>
      <c r="N2426" s="197">
        <f t="shared" si="1548"/>
        <v>0</v>
      </c>
    </row>
    <row r="2427" spans="1:14" ht="31.5" outlineLevel="1" x14ac:dyDescent="0.25">
      <c r="A2427" s="98" t="str">
        <f t="shared" si="1551"/>
        <v>D6</v>
      </c>
      <c r="B2427" s="135" t="str">
        <f t="shared" si="1551"/>
        <v>Adminstrative Exp. &amp; Overhead (Salary &amp; Overhead,
Civil &amp; E&amp;M)</v>
      </c>
      <c r="C2427" s="188">
        <f t="shared" si="1551"/>
        <v>0</v>
      </c>
      <c r="D2427" s="189" t="str">
        <f t="shared" si="1551"/>
        <v>-</v>
      </c>
      <c r="E2427" s="38">
        <f t="shared" si="1551"/>
        <v>21.47</v>
      </c>
      <c r="F2427" s="104">
        <f t="shared" si="1552"/>
        <v>31.64</v>
      </c>
      <c r="G2427" s="104">
        <f t="shared" si="1553"/>
        <v>0</v>
      </c>
      <c r="H2427" s="104">
        <f t="shared" si="1546"/>
        <v>31.64</v>
      </c>
      <c r="I2427" s="38">
        <f>'F4.2'!Z42</f>
        <v>0</v>
      </c>
      <c r="J2427" s="38">
        <f>'F4.2'!AY42</f>
        <v>0</v>
      </c>
      <c r="K2427" s="104"/>
      <c r="L2427" s="104"/>
      <c r="M2427" s="104">
        <f t="shared" si="1547"/>
        <v>0</v>
      </c>
      <c r="N2427" s="197">
        <f t="shared" si="1548"/>
        <v>31.64</v>
      </c>
    </row>
    <row r="2428" spans="1:14" ht="15.75" outlineLevel="1" x14ac:dyDescent="0.25">
      <c r="A2428" s="122" t="str">
        <f t="shared" si="1551"/>
        <v>D7</v>
      </c>
      <c r="B2428" s="141" t="str">
        <f t="shared" si="1551"/>
        <v>Future unforseen works(Jalyukta Shiwar)</v>
      </c>
      <c r="C2428" s="188">
        <f t="shared" si="1551"/>
        <v>0</v>
      </c>
      <c r="D2428" s="189" t="str">
        <f t="shared" si="1551"/>
        <v>-</v>
      </c>
      <c r="E2428" s="38">
        <f t="shared" si="1551"/>
        <v>0.27</v>
      </c>
      <c r="F2428" s="104">
        <f t="shared" si="1552"/>
        <v>0</v>
      </c>
      <c r="G2428" s="104">
        <f t="shared" si="1553"/>
        <v>0</v>
      </c>
      <c r="H2428" s="104">
        <f t="shared" si="1546"/>
        <v>0</v>
      </c>
      <c r="I2428" s="38">
        <f>'F4.2'!Z43</f>
        <v>0</v>
      </c>
      <c r="J2428" s="38">
        <f>'F4.2'!AY43</f>
        <v>0</v>
      </c>
      <c r="K2428" s="104"/>
      <c r="L2428" s="104"/>
      <c r="M2428" s="104">
        <f t="shared" si="1547"/>
        <v>0</v>
      </c>
      <c r="N2428" s="197">
        <f t="shared" si="1548"/>
        <v>0</v>
      </c>
    </row>
    <row r="2429" spans="1:14" ht="15.75" outlineLevel="1" x14ac:dyDescent="0.25">
      <c r="A2429" s="147" t="str">
        <f t="shared" si="1551"/>
        <v>D8</v>
      </c>
      <c r="B2429" s="142" t="str">
        <f t="shared" si="1551"/>
        <v>Landscaping work</v>
      </c>
      <c r="C2429" s="188">
        <f t="shared" si="1551"/>
        <v>0</v>
      </c>
      <c r="D2429" s="189" t="str">
        <f t="shared" si="1551"/>
        <v>-</v>
      </c>
      <c r="E2429" s="38">
        <f t="shared" si="1551"/>
        <v>21.76</v>
      </c>
      <c r="F2429" s="104">
        <f t="shared" si="1552"/>
        <v>20.53</v>
      </c>
      <c r="G2429" s="104">
        <f t="shared" si="1553"/>
        <v>0</v>
      </c>
      <c r="H2429" s="104">
        <f t="shared" si="1546"/>
        <v>20.53</v>
      </c>
      <c r="I2429" s="38">
        <f>'F4.2'!Z44</f>
        <v>0</v>
      </c>
      <c r="J2429" s="38">
        <f>'F4.2'!AY44</f>
        <v>0</v>
      </c>
      <c r="K2429" s="104"/>
      <c r="L2429" s="104"/>
      <c r="M2429" s="104">
        <f t="shared" si="1547"/>
        <v>0</v>
      </c>
      <c r="N2429" s="197">
        <f t="shared" si="1548"/>
        <v>20.53</v>
      </c>
    </row>
    <row r="2430" spans="1:14" ht="18.75" outlineLevel="1" x14ac:dyDescent="0.25">
      <c r="A2430" s="164" t="str">
        <f t="shared" si="1551"/>
        <v>E</v>
      </c>
      <c r="B2430" s="165" t="str">
        <f t="shared" si="1551"/>
        <v>Initial Spares</v>
      </c>
      <c r="C2430" s="188">
        <f t="shared" si="1551"/>
        <v>0</v>
      </c>
      <c r="D2430" s="189" t="str">
        <f t="shared" si="1551"/>
        <v>-</v>
      </c>
      <c r="E2430" s="38">
        <f t="shared" si="1551"/>
        <v>0</v>
      </c>
      <c r="F2430" s="104">
        <f t="shared" si="1552"/>
        <v>0</v>
      </c>
      <c r="G2430" s="104">
        <f t="shared" si="1553"/>
        <v>0</v>
      </c>
      <c r="H2430" s="104">
        <f t="shared" si="1546"/>
        <v>0</v>
      </c>
      <c r="I2430" s="38">
        <f>'F4.2'!Z45</f>
        <v>0</v>
      </c>
      <c r="J2430" s="38">
        <f>'F4.2'!AY45</f>
        <v>0</v>
      </c>
      <c r="K2430" s="104"/>
      <c r="L2430" s="104"/>
      <c r="M2430" s="104">
        <f t="shared" si="1547"/>
        <v>0</v>
      </c>
      <c r="N2430" s="197">
        <f t="shared" si="1548"/>
        <v>0</v>
      </c>
    </row>
    <row r="2431" spans="1:14" ht="18.75" outlineLevel="1" x14ac:dyDescent="0.25">
      <c r="A2431" s="157" t="str">
        <f t="shared" si="1551"/>
        <v>E1</v>
      </c>
      <c r="B2431" s="158" t="str">
        <f t="shared" si="1551"/>
        <v>Boiler &amp; its auxilliaries</v>
      </c>
      <c r="C2431" s="188">
        <f t="shared" si="1551"/>
        <v>0</v>
      </c>
      <c r="D2431" s="189" t="str">
        <f t="shared" si="1551"/>
        <v>-</v>
      </c>
      <c r="E2431" s="38">
        <f t="shared" si="1551"/>
        <v>14</v>
      </c>
      <c r="F2431" s="104">
        <f t="shared" si="1552"/>
        <v>0</v>
      </c>
      <c r="G2431" s="104">
        <f t="shared" si="1553"/>
        <v>0</v>
      </c>
      <c r="H2431" s="104">
        <f t="shared" si="1546"/>
        <v>0</v>
      </c>
      <c r="I2431" s="38">
        <f>'F4.2'!Z46</f>
        <v>0</v>
      </c>
      <c r="J2431" s="38">
        <f>'F4.2'!AY46</f>
        <v>0</v>
      </c>
      <c r="K2431" s="104"/>
      <c r="L2431" s="104"/>
      <c r="M2431" s="104">
        <f t="shared" si="1547"/>
        <v>0</v>
      </c>
      <c r="N2431" s="197">
        <f t="shared" si="1548"/>
        <v>0</v>
      </c>
    </row>
    <row r="2432" spans="1:14" ht="31.5" outlineLevel="1" x14ac:dyDescent="0.25">
      <c r="A2432" s="122" t="str">
        <f t="shared" si="1551"/>
        <v>i</v>
      </c>
      <c r="B2432" s="141" t="str">
        <f t="shared" si="1551"/>
        <v>Procurement of Table liners and Roller liners Of MVM 32R Coal Mills of 3 X 660MW Units at KTPS, Koradi</v>
      </c>
      <c r="C2432" s="188">
        <f t="shared" si="1551"/>
        <v>0</v>
      </c>
      <c r="D2432" s="189" t="str">
        <f t="shared" si="1551"/>
        <v>-</v>
      </c>
      <c r="E2432" s="38">
        <f t="shared" si="1551"/>
        <v>0</v>
      </c>
      <c r="F2432" s="104">
        <f t="shared" si="1552"/>
        <v>10.06860444</v>
      </c>
      <c r="G2432" s="104">
        <f t="shared" si="1553"/>
        <v>10.068604440000001</v>
      </c>
      <c r="H2432" s="104">
        <f t="shared" si="1546"/>
        <v>0</v>
      </c>
      <c r="I2432" s="38">
        <f>'F4.2'!Z47</f>
        <v>0</v>
      </c>
      <c r="J2432" s="38">
        <f>'F4.2'!AY47</f>
        <v>0</v>
      </c>
      <c r="K2432" s="104"/>
      <c r="L2432" s="104"/>
      <c r="M2432" s="104">
        <f t="shared" si="1547"/>
        <v>0</v>
      </c>
      <c r="N2432" s="197">
        <f t="shared" si="1548"/>
        <v>0</v>
      </c>
    </row>
    <row r="2433" spans="1:14" ht="31.5" outlineLevel="1" x14ac:dyDescent="0.25">
      <c r="A2433" s="122" t="str">
        <f t="shared" ref="A2433:E2442" si="1554">A1956</f>
        <v>ii</v>
      </c>
      <c r="B2433" s="141" t="str">
        <f t="shared" si="1554"/>
        <v>Procurement of couplings for Coal mill MVM 32 R of 3 X 660 MW Units at KTPS, Koradi</v>
      </c>
      <c r="C2433" s="188">
        <f t="shared" si="1554"/>
        <v>0</v>
      </c>
      <c r="D2433" s="189" t="str">
        <f t="shared" si="1554"/>
        <v>-</v>
      </c>
      <c r="E2433" s="38">
        <f t="shared" si="1554"/>
        <v>0</v>
      </c>
      <c r="F2433" s="104">
        <f t="shared" si="1552"/>
        <v>0</v>
      </c>
      <c r="G2433" s="104">
        <f t="shared" si="1553"/>
        <v>1.594447272</v>
      </c>
      <c r="H2433" s="104">
        <f t="shared" si="1546"/>
        <v>-1.594447272</v>
      </c>
      <c r="I2433" s="38">
        <f>'F4.2'!Z48</f>
        <v>0</v>
      </c>
      <c r="J2433" s="38">
        <f>'F4.2'!AY48</f>
        <v>0</v>
      </c>
      <c r="K2433" s="104"/>
      <c r="L2433" s="104"/>
      <c r="M2433" s="104">
        <f t="shared" si="1547"/>
        <v>0</v>
      </c>
      <c r="N2433" s="197">
        <f t="shared" si="1548"/>
        <v>-1.594447272</v>
      </c>
    </row>
    <row r="2434" spans="1:14" ht="31.5" outlineLevel="1" x14ac:dyDescent="0.25">
      <c r="A2434" s="122" t="str">
        <f t="shared" si="1554"/>
        <v>iii</v>
      </c>
      <c r="B2434" s="141" t="str">
        <f t="shared" si="1554"/>
        <v>Procurement of Set of internal spares for Coal Mill Gear Box (KMP-450) for 3 X 660MW Units at KTPS, Koradi</v>
      </c>
      <c r="C2434" s="188">
        <f t="shared" si="1554"/>
        <v>0</v>
      </c>
      <c r="D2434" s="189" t="str">
        <f t="shared" si="1554"/>
        <v>-</v>
      </c>
      <c r="E2434" s="38">
        <f t="shared" si="1554"/>
        <v>0</v>
      </c>
      <c r="F2434" s="104">
        <f t="shared" si="1552"/>
        <v>0</v>
      </c>
      <c r="G2434" s="104">
        <f t="shared" si="1553"/>
        <v>2.2252635550000002</v>
      </c>
      <c r="H2434" s="104">
        <f t="shared" si="1546"/>
        <v>-2.2252635550000002</v>
      </c>
      <c r="I2434" s="38">
        <f>'F4.2'!Z49</f>
        <v>0</v>
      </c>
      <c r="J2434" s="38">
        <f>'F4.2'!AY49</f>
        <v>0</v>
      </c>
      <c r="K2434" s="104"/>
      <c r="L2434" s="104"/>
      <c r="M2434" s="104">
        <f t="shared" si="1547"/>
        <v>0</v>
      </c>
      <c r="N2434" s="197">
        <f t="shared" si="1548"/>
        <v>-2.2252635550000002</v>
      </c>
    </row>
    <row r="2435" spans="1:14" ht="18.75" outlineLevel="1" x14ac:dyDescent="0.25">
      <c r="A2435" s="157" t="str">
        <f t="shared" si="1554"/>
        <v>E2</v>
      </c>
      <c r="B2435" s="158" t="str">
        <f t="shared" si="1554"/>
        <v>Turbine &amp; its auxilliaries</v>
      </c>
      <c r="C2435" s="188">
        <f t="shared" si="1554"/>
        <v>0</v>
      </c>
      <c r="D2435" s="189" t="str">
        <f t="shared" si="1554"/>
        <v>-</v>
      </c>
      <c r="E2435" s="38">
        <f t="shared" si="1554"/>
        <v>18.809999999999999</v>
      </c>
      <c r="F2435" s="104">
        <f t="shared" si="1552"/>
        <v>0</v>
      </c>
      <c r="G2435" s="104">
        <f t="shared" si="1553"/>
        <v>0</v>
      </c>
      <c r="H2435" s="104">
        <f t="shared" si="1546"/>
        <v>0</v>
      </c>
      <c r="I2435" s="38">
        <f>'F4.2'!Z50</f>
        <v>0</v>
      </c>
      <c r="J2435" s="38">
        <f>'F4.2'!AY50</f>
        <v>0</v>
      </c>
      <c r="K2435" s="104"/>
      <c r="L2435" s="104"/>
      <c r="M2435" s="104">
        <f t="shared" si="1547"/>
        <v>0</v>
      </c>
      <c r="N2435" s="197">
        <f t="shared" si="1548"/>
        <v>0</v>
      </c>
    </row>
    <row r="2436" spans="1:14" ht="15.75" outlineLevel="1" x14ac:dyDescent="0.25">
      <c r="A2436" s="122" t="str">
        <f t="shared" si="1554"/>
        <v>i</v>
      </c>
      <c r="B2436" s="141" t="str">
        <f t="shared" si="1554"/>
        <v>ULTRAFILTRATION MEMBRANE</v>
      </c>
      <c r="C2436" s="188">
        <f t="shared" si="1554"/>
        <v>0</v>
      </c>
      <c r="D2436" s="189" t="str">
        <f t="shared" si="1554"/>
        <v>-</v>
      </c>
      <c r="E2436" s="38">
        <f t="shared" si="1554"/>
        <v>0</v>
      </c>
      <c r="F2436" s="104">
        <f t="shared" si="1552"/>
        <v>1.6511181859999999</v>
      </c>
      <c r="G2436" s="104">
        <f t="shared" si="1553"/>
        <v>1.6511181859999999</v>
      </c>
      <c r="H2436" s="104">
        <f t="shared" si="1546"/>
        <v>0</v>
      </c>
      <c r="I2436" s="38">
        <f>'F4.2'!Z51</f>
        <v>0</v>
      </c>
      <c r="J2436" s="38">
        <f>'F4.2'!AY51</f>
        <v>0</v>
      </c>
      <c r="K2436" s="104"/>
      <c r="L2436" s="104"/>
      <c r="M2436" s="104">
        <f t="shared" si="1547"/>
        <v>0</v>
      </c>
      <c r="N2436" s="197">
        <f t="shared" si="1548"/>
        <v>0</v>
      </c>
    </row>
    <row r="2437" spans="1:14" ht="31.5" outlineLevel="1" x14ac:dyDescent="0.25">
      <c r="A2437" s="122" t="str">
        <f t="shared" si="1554"/>
        <v>ii</v>
      </c>
      <c r="B2437" s="141" t="str">
        <f t="shared" si="1554"/>
        <v>Supply of Main turbine Vibration Monitoring System spares at 3x660MW, KTPS,Koradi.</v>
      </c>
      <c r="C2437" s="188">
        <f t="shared" si="1554"/>
        <v>0</v>
      </c>
      <c r="D2437" s="189" t="str">
        <f t="shared" si="1554"/>
        <v>-</v>
      </c>
      <c r="E2437" s="38">
        <f t="shared" si="1554"/>
        <v>0</v>
      </c>
      <c r="F2437" s="104">
        <f t="shared" si="1552"/>
        <v>0</v>
      </c>
      <c r="G2437" s="104">
        <f t="shared" si="1553"/>
        <v>1.146916093</v>
      </c>
      <c r="H2437" s="104">
        <f t="shared" si="1546"/>
        <v>-1.146916093</v>
      </c>
      <c r="I2437" s="38">
        <f>'F4.2'!Z52</f>
        <v>0</v>
      </c>
      <c r="J2437" s="38">
        <f>'F4.2'!AY52</f>
        <v>0</v>
      </c>
      <c r="K2437" s="104"/>
      <c r="L2437" s="104"/>
      <c r="M2437" s="104">
        <f t="shared" si="1547"/>
        <v>0</v>
      </c>
      <c r="N2437" s="197">
        <f t="shared" si="1548"/>
        <v>-1.146916093</v>
      </c>
    </row>
    <row r="2438" spans="1:14" ht="31.5" outlineLevel="1" x14ac:dyDescent="0.25">
      <c r="A2438" s="122" t="str">
        <f t="shared" si="1554"/>
        <v>iii</v>
      </c>
      <c r="B2438" s="141" t="str">
        <f t="shared" si="1554"/>
        <v>Procurement of Cartridge for Turbine Driven Boiler Feed Pump (Model No.: FK6E40) at 3X660 MW KTPS Koradi</v>
      </c>
      <c r="C2438" s="188">
        <f t="shared" si="1554"/>
        <v>0</v>
      </c>
      <c r="D2438" s="189" t="str">
        <f t="shared" si="1554"/>
        <v>-</v>
      </c>
      <c r="E2438" s="38">
        <f t="shared" si="1554"/>
        <v>0</v>
      </c>
      <c r="F2438" s="104">
        <f t="shared" si="1552"/>
        <v>14.286448800000001</v>
      </c>
      <c r="G2438" s="104">
        <f t="shared" si="1553"/>
        <v>14.286448800000001</v>
      </c>
      <c r="H2438" s="104">
        <f t="shared" si="1546"/>
        <v>0</v>
      </c>
      <c r="I2438" s="38">
        <f>'F4.2'!Z53</f>
        <v>0</v>
      </c>
      <c r="J2438" s="38">
        <f>'F4.2'!AY53</f>
        <v>0</v>
      </c>
      <c r="K2438" s="104"/>
      <c r="L2438" s="104"/>
      <c r="M2438" s="104">
        <f t="shared" si="1547"/>
        <v>0</v>
      </c>
      <c r="N2438" s="197">
        <f t="shared" si="1548"/>
        <v>0</v>
      </c>
    </row>
    <row r="2439" spans="1:14" ht="47.25" outlineLevel="1" x14ac:dyDescent="0.25">
      <c r="A2439" s="122" t="str">
        <f t="shared" si="1554"/>
        <v>iv</v>
      </c>
      <c r="B2439" s="141" t="str">
        <f t="shared" si="1554"/>
        <v>Procurement of Critical Insurance Spares for L&amp;T-MHI Make Turbine for attending major overhauling work of Turbine at KTPS, 3x660MW Units Koradi.</v>
      </c>
      <c r="C2439" s="188">
        <f t="shared" si="1554"/>
        <v>0</v>
      </c>
      <c r="D2439" s="189" t="str">
        <f t="shared" si="1554"/>
        <v>-</v>
      </c>
      <c r="E2439" s="38">
        <f t="shared" si="1554"/>
        <v>0</v>
      </c>
      <c r="F2439" s="104">
        <f t="shared" si="1552"/>
        <v>11.101303120000001</v>
      </c>
      <c r="G2439" s="104">
        <f t="shared" si="1553"/>
        <v>11.101303120000001</v>
      </c>
      <c r="H2439" s="104">
        <f t="shared" si="1546"/>
        <v>0</v>
      </c>
      <c r="I2439" s="38">
        <f>'F4.2'!Z54</f>
        <v>0</v>
      </c>
      <c r="J2439" s="38">
        <f>'F4.2'!AY54</f>
        <v>0</v>
      </c>
      <c r="K2439" s="104"/>
      <c r="L2439" s="104"/>
      <c r="M2439" s="104">
        <f t="shared" si="1547"/>
        <v>0</v>
      </c>
      <c r="N2439" s="197">
        <f t="shared" si="1548"/>
        <v>0</v>
      </c>
    </row>
    <row r="2440" spans="1:14" ht="18.75" outlineLevel="1" x14ac:dyDescent="0.25">
      <c r="A2440" s="157" t="str">
        <f t="shared" si="1554"/>
        <v>E3</v>
      </c>
      <c r="B2440" s="158" t="str">
        <f t="shared" si="1554"/>
        <v>Generator &amp; its auxilliaries</v>
      </c>
      <c r="C2440" s="188">
        <f t="shared" si="1554"/>
        <v>0</v>
      </c>
      <c r="D2440" s="189" t="str">
        <f t="shared" si="1554"/>
        <v>-</v>
      </c>
      <c r="E2440" s="38">
        <f t="shared" si="1554"/>
        <v>0</v>
      </c>
      <c r="F2440" s="104">
        <f t="shared" si="1552"/>
        <v>0</v>
      </c>
      <c r="G2440" s="104">
        <f t="shared" si="1553"/>
        <v>0</v>
      </c>
      <c r="H2440" s="104">
        <f t="shared" si="1546"/>
        <v>0</v>
      </c>
      <c r="I2440" s="38">
        <f>'F4.2'!Z55</f>
        <v>0</v>
      </c>
      <c r="J2440" s="38">
        <f>'F4.2'!AY55</f>
        <v>0</v>
      </c>
      <c r="K2440" s="104"/>
      <c r="L2440" s="104"/>
      <c r="M2440" s="104">
        <f t="shared" si="1547"/>
        <v>0</v>
      </c>
      <c r="N2440" s="197">
        <f t="shared" si="1548"/>
        <v>0</v>
      </c>
    </row>
    <row r="2441" spans="1:14" ht="18.75" outlineLevel="1" x14ac:dyDescent="0.25">
      <c r="A2441" s="157" t="str">
        <f t="shared" si="1554"/>
        <v>E4</v>
      </c>
      <c r="B2441" s="158" t="str">
        <f t="shared" si="1554"/>
        <v>Electrical auxilliaries</v>
      </c>
      <c r="C2441" s="188">
        <f t="shared" si="1554"/>
        <v>0</v>
      </c>
      <c r="D2441" s="189" t="str">
        <f t="shared" si="1554"/>
        <v>-</v>
      </c>
      <c r="E2441" s="38">
        <f t="shared" si="1554"/>
        <v>1.6</v>
      </c>
      <c r="F2441" s="104">
        <f t="shared" si="1552"/>
        <v>0</v>
      </c>
      <c r="G2441" s="104">
        <f t="shared" si="1553"/>
        <v>0</v>
      </c>
      <c r="H2441" s="104">
        <f t="shared" si="1546"/>
        <v>0</v>
      </c>
      <c r="I2441" s="38">
        <f>'F4.2'!Z56</f>
        <v>0</v>
      </c>
      <c r="J2441" s="38">
        <f>'F4.2'!AY56</f>
        <v>0</v>
      </c>
      <c r="K2441" s="104"/>
      <c r="L2441" s="104"/>
      <c r="M2441" s="104">
        <f t="shared" si="1547"/>
        <v>0</v>
      </c>
      <c r="N2441" s="197">
        <f t="shared" si="1548"/>
        <v>0</v>
      </c>
    </row>
    <row r="2442" spans="1:14" ht="15.75" outlineLevel="1" x14ac:dyDescent="0.25">
      <c r="A2442" s="122" t="str">
        <f t="shared" si="1554"/>
        <v>i</v>
      </c>
      <c r="B2442" s="141" t="str">
        <f t="shared" si="1554"/>
        <v>Procurement of HT Motors of BOP</v>
      </c>
      <c r="C2442" s="188">
        <f t="shared" si="1554"/>
        <v>0</v>
      </c>
      <c r="D2442" s="189" t="str">
        <f t="shared" si="1554"/>
        <v>-</v>
      </c>
      <c r="E2442" s="38">
        <f t="shared" si="1554"/>
        <v>0</v>
      </c>
      <c r="F2442" s="104">
        <f t="shared" si="1552"/>
        <v>0</v>
      </c>
      <c r="G2442" s="104">
        <f t="shared" si="1553"/>
        <v>0.293348</v>
      </c>
      <c r="H2442" s="104">
        <f t="shared" si="1546"/>
        <v>-0.293348</v>
      </c>
      <c r="I2442" s="38">
        <f>'F4.2'!Z57</f>
        <v>0</v>
      </c>
      <c r="J2442" s="38">
        <f>'F4.2'!AY57</f>
        <v>0</v>
      </c>
      <c r="K2442" s="104"/>
      <c r="L2442" s="104"/>
      <c r="M2442" s="104">
        <f t="shared" si="1547"/>
        <v>0</v>
      </c>
      <c r="N2442" s="197">
        <f t="shared" si="1548"/>
        <v>-0.293348</v>
      </c>
    </row>
    <row r="2443" spans="1:14" ht="15.75" outlineLevel="1" x14ac:dyDescent="0.25">
      <c r="A2443" s="122" t="str">
        <f t="shared" ref="A2443:E2452" si="1555">A1966</f>
        <v>ii</v>
      </c>
      <c r="B2443" s="141">
        <f t="shared" si="1555"/>
        <v>0</v>
      </c>
      <c r="C2443" s="188">
        <f t="shared" si="1555"/>
        <v>0</v>
      </c>
      <c r="D2443" s="189" t="str">
        <f t="shared" si="1555"/>
        <v>-</v>
      </c>
      <c r="E2443" s="38">
        <f t="shared" si="1555"/>
        <v>0</v>
      </c>
      <c r="F2443" s="104">
        <f t="shared" si="1552"/>
        <v>0</v>
      </c>
      <c r="G2443" s="104">
        <f t="shared" si="1553"/>
        <v>0.84594223599999996</v>
      </c>
      <c r="H2443" s="104">
        <f t="shared" si="1546"/>
        <v>-0.84594223599999996</v>
      </c>
      <c r="I2443" s="38">
        <f>'F4.2'!Z58</f>
        <v>0</v>
      </c>
      <c r="J2443" s="38">
        <f>'F4.2'!AY58</f>
        <v>0</v>
      </c>
      <c r="K2443" s="104"/>
      <c r="L2443" s="104"/>
      <c r="M2443" s="104">
        <f t="shared" si="1547"/>
        <v>0</v>
      </c>
      <c r="N2443" s="197">
        <f t="shared" si="1548"/>
        <v>-0.84594223599999996</v>
      </c>
    </row>
    <row r="2444" spans="1:14" ht="31.5" outlineLevel="1" x14ac:dyDescent="0.25">
      <c r="A2444" s="122" t="str">
        <f t="shared" si="1555"/>
        <v>iii</v>
      </c>
      <c r="B2444" s="141" t="str">
        <f t="shared" si="1555"/>
        <v>Supply of Schneider make Differential Protection Relays for 3X660 MW, Koradi (OEM)</v>
      </c>
      <c r="C2444" s="188">
        <f t="shared" si="1555"/>
        <v>0</v>
      </c>
      <c r="D2444" s="189" t="str">
        <f t="shared" si="1555"/>
        <v>-</v>
      </c>
      <c r="E2444" s="38">
        <f t="shared" si="1555"/>
        <v>0</v>
      </c>
      <c r="F2444" s="104">
        <f t="shared" si="1552"/>
        <v>0</v>
      </c>
      <c r="G2444" s="104">
        <f t="shared" si="1553"/>
        <v>0.10502</v>
      </c>
      <c r="H2444" s="104">
        <f t="shared" si="1546"/>
        <v>-0.10502</v>
      </c>
      <c r="I2444" s="38">
        <f>'F4.2'!Z59</f>
        <v>0</v>
      </c>
      <c r="J2444" s="38">
        <f>'F4.2'!AY59</f>
        <v>0</v>
      </c>
      <c r="K2444" s="104"/>
      <c r="L2444" s="104"/>
      <c r="M2444" s="104">
        <f t="shared" si="1547"/>
        <v>0</v>
      </c>
      <c r="N2444" s="197">
        <f t="shared" si="1548"/>
        <v>-0.10502</v>
      </c>
    </row>
    <row r="2445" spans="1:14" ht="31.5" outlineLevel="1" x14ac:dyDescent="0.25">
      <c r="A2445" s="122" t="str">
        <f t="shared" si="1555"/>
        <v>iv</v>
      </c>
      <c r="B2445" s="141" t="str">
        <f t="shared" si="1555"/>
        <v>Supply of Professional Large Format Display for display of DCS parameters PCR</v>
      </c>
      <c r="C2445" s="188">
        <f t="shared" si="1555"/>
        <v>0</v>
      </c>
      <c r="D2445" s="189" t="str">
        <f t="shared" si="1555"/>
        <v>-</v>
      </c>
      <c r="E2445" s="38">
        <f t="shared" si="1555"/>
        <v>0</v>
      </c>
      <c r="F2445" s="104">
        <f t="shared" si="1552"/>
        <v>0.14885320199999999</v>
      </c>
      <c r="G2445" s="104">
        <f t="shared" si="1553"/>
        <v>0.14885320199999999</v>
      </c>
      <c r="H2445" s="104">
        <f t="shared" si="1546"/>
        <v>0</v>
      </c>
      <c r="I2445" s="38">
        <f>'F4.2'!Z60</f>
        <v>0</v>
      </c>
      <c r="J2445" s="38">
        <f>'F4.2'!AY60</f>
        <v>0</v>
      </c>
      <c r="K2445" s="104"/>
      <c r="L2445" s="104"/>
      <c r="M2445" s="104">
        <f t="shared" si="1547"/>
        <v>0</v>
      </c>
      <c r="N2445" s="197">
        <f t="shared" si="1548"/>
        <v>0</v>
      </c>
    </row>
    <row r="2446" spans="1:14" ht="31.5" outlineLevel="1" x14ac:dyDescent="0.25">
      <c r="A2446" s="122" t="str">
        <f t="shared" si="1555"/>
        <v>v</v>
      </c>
      <c r="B2446" s="141" t="str">
        <f t="shared" si="1555"/>
        <v>Procurement of ABT Energy meter with software for 3X660 MW, TPS, Koradi</v>
      </c>
      <c r="C2446" s="188">
        <f t="shared" si="1555"/>
        <v>0</v>
      </c>
      <c r="D2446" s="189" t="str">
        <f t="shared" si="1555"/>
        <v>-</v>
      </c>
      <c r="E2446" s="38">
        <f t="shared" si="1555"/>
        <v>0</v>
      </c>
      <c r="F2446" s="104">
        <f t="shared" si="1552"/>
        <v>0</v>
      </c>
      <c r="G2446" s="104">
        <f t="shared" si="1553"/>
        <v>0.18337200000000001</v>
      </c>
      <c r="H2446" s="104">
        <f t="shared" si="1546"/>
        <v>-0.18337200000000001</v>
      </c>
      <c r="I2446" s="38">
        <f>'F4.2'!Z61</f>
        <v>0</v>
      </c>
      <c r="J2446" s="38">
        <f>'F4.2'!AY61</f>
        <v>0</v>
      </c>
      <c r="K2446" s="104"/>
      <c r="L2446" s="104"/>
      <c r="M2446" s="104">
        <f t="shared" si="1547"/>
        <v>0</v>
      </c>
      <c r="N2446" s="197">
        <f t="shared" si="1548"/>
        <v>-0.18337200000000001</v>
      </c>
    </row>
    <row r="2447" spans="1:14" ht="18.75" outlineLevel="1" x14ac:dyDescent="0.25">
      <c r="A2447" s="157" t="str">
        <f t="shared" si="1555"/>
        <v>E5</v>
      </c>
      <c r="B2447" s="158" t="str">
        <f t="shared" si="1555"/>
        <v>Outdoor Plant i.e. CHP, AHP, WTP etc</v>
      </c>
      <c r="C2447" s="188">
        <f t="shared" si="1555"/>
        <v>0</v>
      </c>
      <c r="D2447" s="189" t="str">
        <f t="shared" si="1555"/>
        <v>-</v>
      </c>
      <c r="E2447" s="38">
        <f t="shared" si="1555"/>
        <v>19.05</v>
      </c>
      <c r="F2447" s="104">
        <f t="shared" si="1552"/>
        <v>0</v>
      </c>
      <c r="G2447" s="104">
        <f t="shared" si="1553"/>
        <v>0</v>
      </c>
      <c r="H2447" s="104">
        <f t="shared" si="1546"/>
        <v>0</v>
      </c>
      <c r="I2447" s="38">
        <f>'F4.2'!Z62</f>
        <v>0</v>
      </c>
      <c r="J2447" s="38">
        <f>'F4.2'!AY62</f>
        <v>0</v>
      </c>
      <c r="K2447" s="104"/>
      <c r="L2447" s="104"/>
      <c r="M2447" s="104">
        <f t="shared" si="1547"/>
        <v>0</v>
      </c>
      <c r="N2447" s="197">
        <f t="shared" si="1548"/>
        <v>0</v>
      </c>
    </row>
    <row r="2448" spans="1:14" ht="47.25" outlineLevel="1" x14ac:dyDescent="0.25">
      <c r="A2448" s="122" t="str">
        <f t="shared" si="1555"/>
        <v>i</v>
      </c>
      <c r="B2448" s="141" t="str">
        <f t="shared" si="1555"/>
        <v>Procurement of Forced Lubrication system for Premium make Gear box B3-450 installed for bunker conveyor BCN 7A/B at CHP 3X660MW Units at KTPS, Koradi.</v>
      </c>
      <c r="C2448" s="188">
        <f t="shared" si="1555"/>
        <v>0</v>
      </c>
      <c r="D2448" s="189" t="str">
        <f t="shared" si="1555"/>
        <v>-</v>
      </c>
      <c r="E2448" s="38">
        <f t="shared" si="1555"/>
        <v>0</v>
      </c>
      <c r="F2448" s="104">
        <f t="shared" si="1552"/>
        <v>0</v>
      </c>
      <c r="G2448" s="104">
        <f t="shared" si="1553"/>
        <v>0.15314040000000001</v>
      </c>
      <c r="H2448" s="104">
        <f t="shared" si="1546"/>
        <v>-0.15314040000000001</v>
      </c>
      <c r="I2448" s="38">
        <f>'F4.2'!Z63</f>
        <v>0</v>
      </c>
      <c r="J2448" s="38">
        <f>'F4.2'!AY63</f>
        <v>0</v>
      </c>
      <c r="K2448" s="104"/>
      <c r="L2448" s="104"/>
      <c r="M2448" s="104">
        <f t="shared" si="1547"/>
        <v>0</v>
      </c>
      <c r="N2448" s="197">
        <f t="shared" si="1548"/>
        <v>-0.15314040000000001</v>
      </c>
    </row>
    <row r="2449" spans="1:14" ht="47.25" outlineLevel="1" x14ac:dyDescent="0.25">
      <c r="A2449" s="122" t="str">
        <f t="shared" si="1555"/>
        <v>ii</v>
      </c>
      <c r="B2449" s="141" t="str">
        <f t="shared" si="1555"/>
        <v>Procurement of rotary spares for travel drive of Stacker and conveyor drive system in Coal Handling Plant of 3x660 MW Units at KTPS, Koradi.</v>
      </c>
      <c r="C2449" s="188">
        <f t="shared" si="1555"/>
        <v>0</v>
      </c>
      <c r="D2449" s="189" t="str">
        <f t="shared" si="1555"/>
        <v>-</v>
      </c>
      <c r="E2449" s="38">
        <f t="shared" si="1555"/>
        <v>0</v>
      </c>
      <c r="F2449" s="104">
        <f t="shared" si="1552"/>
        <v>0</v>
      </c>
      <c r="G2449" s="104">
        <f t="shared" si="1553"/>
        <v>0.35199399999999997</v>
      </c>
      <c r="H2449" s="104">
        <f t="shared" si="1546"/>
        <v>-0.35199399999999997</v>
      </c>
      <c r="I2449" s="38">
        <f>'F4.2'!Z64</f>
        <v>0</v>
      </c>
      <c r="J2449" s="38">
        <f>'F4.2'!AY64</f>
        <v>0</v>
      </c>
      <c r="K2449" s="104"/>
      <c r="L2449" s="104"/>
      <c r="M2449" s="104">
        <f t="shared" si="1547"/>
        <v>0</v>
      </c>
      <c r="N2449" s="197">
        <f t="shared" si="1548"/>
        <v>-0.35199399999999997</v>
      </c>
    </row>
    <row r="2450" spans="1:14" ht="47.25" outlineLevel="1" x14ac:dyDescent="0.25">
      <c r="A2450" s="122" t="str">
        <f t="shared" si="1555"/>
        <v>iii</v>
      </c>
      <c r="B2450" s="141" t="str">
        <f t="shared" si="1555"/>
        <v>Procurement of Complete assembly of Dome Valve ( 100NB, 200NB, 300NB) with power cylinder for dry Ash evacuation system of 3X660MW KTPS, Koradi.</v>
      </c>
      <c r="C2450" s="188">
        <f t="shared" si="1555"/>
        <v>0</v>
      </c>
      <c r="D2450" s="189" t="str">
        <f t="shared" si="1555"/>
        <v>-</v>
      </c>
      <c r="E2450" s="38">
        <f t="shared" si="1555"/>
        <v>0</v>
      </c>
      <c r="F2450" s="104">
        <f t="shared" si="1552"/>
        <v>0.22249962000000001</v>
      </c>
      <c r="G2450" s="104">
        <f t="shared" si="1553"/>
        <v>0.22249962000000001</v>
      </c>
      <c r="H2450" s="104">
        <f t="shared" si="1546"/>
        <v>0</v>
      </c>
      <c r="I2450" s="38">
        <f>'F4.2'!Z65</f>
        <v>0</v>
      </c>
      <c r="J2450" s="38">
        <f>'F4.2'!AY65</f>
        <v>0</v>
      </c>
      <c r="K2450" s="104"/>
      <c r="L2450" s="104"/>
      <c r="M2450" s="104">
        <f t="shared" si="1547"/>
        <v>0</v>
      </c>
      <c r="N2450" s="197">
        <f t="shared" si="1548"/>
        <v>0</v>
      </c>
    </row>
    <row r="2451" spans="1:14" ht="47.25" outlineLevel="1" x14ac:dyDescent="0.25">
      <c r="A2451" s="122" t="str">
        <f t="shared" si="1555"/>
        <v>iv</v>
      </c>
      <c r="B2451" s="141" t="str">
        <f t="shared" si="1555"/>
        <v>Procurement of Modified Apron Pans for M/s. ELECON Engineering Company ltd make Apron Feeder in CHP 3x660MW Units at KTPS, Koradi.</v>
      </c>
      <c r="C2451" s="188">
        <f t="shared" si="1555"/>
        <v>0</v>
      </c>
      <c r="D2451" s="189" t="str">
        <f t="shared" si="1555"/>
        <v>-</v>
      </c>
      <c r="E2451" s="38">
        <f t="shared" si="1555"/>
        <v>0</v>
      </c>
      <c r="F2451" s="104">
        <f t="shared" si="1552"/>
        <v>3.3232903</v>
      </c>
      <c r="G2451" s="104">
        <f t="shared" si="1553"/>
        <v>3.3232903</v>
      </c>
      <c r="H2451" s="104">
        <f t="shared" si="1546"/>
        <v>0</v>
      </c>
      <c r="I2451" s="38">
        <f>'F4.2'!Z66</f>
        <v>0</v>
      </c>
      <c r="J2451" s="38">
        <f>'F4.2'!AY66</f>
        <v>0</v>
      </c>
      <c r="K2451" s="104"/>
      <c r="L2451" s="104"/>
      <c r="M2451" s="104">
        <f t="shared" si="1547"/>
        <v>0</v>
      </c>
      <c r="N2451" s="197">
        <f t="shared" si="1548"/>
        <v>0</v>
      </c>
    </row>
    <row r="2452" spans="1:14" ht="47.25" outlineLevel="1" x14ac:dyDescent="0.25">
      <c r="A2452" s="122" t="str">
        <f t="shared" si="1555"/>
        <v>v</v>
      </c>
      <c r="B2452" s="141" t="str">
        <f t="shared" si="1555"/>
        <v>Procurement of Single Roll Clinker Grinder with Feed Sump and Jet Pump Complete Assembly with Drive, Driven Sprocket and Chain at AHP, 3X660 MW, KTPS, Koradi.</v>
      </c>
      <c r="C2452" s="188">
        <f t="shared" si="1555"/>
        <v>0</v>
      </c>
      <c r="D2452" s="189" t="str">
        <f t="shared" si="1555"/>
        <v>-</v>
      </c>
      <c r="E2452" s="38">
        <f t="shared" si="1555"/>
        <v>0</v>
      </c>
      <c r="F2452" s="104">
        <f t="shared" si="1552"/>
        <v>0.56356799999999996</v>
      </c>
      <c r="G2452" s="104">
        <f t="shared" si="1553"/>
        <v>0.56356799999999996</v>
      </c>
      <c r="H2452" s="104">
        <f t="shared" si="1546"/>
        <v>0</v>
      </c>
      <c r="I2452" s="38">
        <f>'F4.2'!Z67</f>
        <v>0</v>
      </c>
      <c r="J2452" s="38">
        <f>'F4.2'!AY67</f>
        <v>0</v>
      </c>
      <c r="K2452" s="104"/>
      <c r="L2452" s="104"/>
      <c r="M2452" s="104">
        <f t="shared" si="1547"/>
        <v>0</v>
      </c>
      <c r="N2452" s="197">
        <f t="shared" si="1548"/>
        <v>0</v>
      </c>
    </row>
    <row r="2453" spans="1:14" ht="47.25" outlineLevel="1" x14ac:dyDescent="0.25">
      <c r="A2453" s="122" t="str">
        <f t="shared" ref="A2453:E2462" si="1556">A1976</f>
        <v>vi</v>
      </c>
      <c r="B2453" s="141" t="str">
        <f t="shared" si="1556"/>
        <v>Procurement of spares of Dome Valve (100NB, 200NB, 300NB) for Ash Evacuation System of 3X660MW Unit KTPS, Koradi.</v>
      </c>
      <c r="C2453" s="188">
        <f t="shared" si="1556"/>
        <v>0</v>
      </c>
      <c r="D2453" s="189" t="str">
        <f t="shared" si="1556"/>
        <v>-</v>
      </c>
      <c r="E2453" s="38">
        <f t="shared" si="1556"/>
        <v>0</v>
      </c>
      <c r="F2453" s="104">
        <f t="shared" si="1552"/>
        <v>0.16430733</v>
      </c>
      <c r="G2453" s="104">
        <f t="shared" si="1553"/>
        <v>0.16430733</v>
      </c>
      <c r="H2453" s="104">
        <f t="shared" si="1546"/>
        <v>0</v>
      </c>
      <c r="I2453" s="38">
        <f>'F4.2'!Z68</f>
        <v>0</v>
      </c>
      <c r="J2453" s="38">
        <f>'F4.2'!AY68</f>
        <v>0</v>
      </c>
      <c r="K2453" s="104"/>
      <c r="L2453" s="104"/>
      <c r="M2453" s="104">
        <f t="shared" si="1547"/>
        <v>0</v>
      </c>
      <c r="N2453" s="197">
        <f t="shared" si="1548"/>
        <v>0</v>
      </c>
    </row>
    <row r="2454" spans="1:14" ht="15.75" outlineLevel="1" x14ac:dyDescent="0.25">
      <c r="A2454" s="122" t="str">
        <f t="shared" si="1556"/>
        <v>vii</v>
      </c>
      <c r="B2454" s="141">
        <f t="shared" si="1556"/>
        <v>0</v>
      </c>
      <c r="C2454" s="188">
        <f t="shared" si="1556"/>
        <v>0</v>
      </c>
      <c r="D2454" s="189" t="str">
        <f t="shared" si="1556"/>
        <v>-</v>
      </c>
      <c r="E2454" s="38">
        <f t="shared" si="1556"/>
        <v>0</v>
      </c>
      <c r="F2454" s="104">
        <f t="shared" si="1552"/>
        <v>0.1006363</v>
      </c>
      <c r="G2454" s="104">
        <f t="shared" si="1553"/>
        <v>0.1006363</v>
      </c>
      <c r="H2454" s="104">
        <f t="shared" si="1546"/>
        <v>0</v>
      </c>
      <c r="I2454" s="38">
        <f>'F4.2'!Z69</f>
        <v>0</v>
      </c>
      <c r="J2454" s="38">
        <f>'F4.2'!AY69</f>
        <v>0</v>
      </c>
      <c r="K2454" s="104"/>
      <c r="L2454" s="104"/>
      <c r="M2454" s="104">
        <f t="shared" si="1547"/>
        <v>0</v>
      </c>
      <c r="N2454" s="197">
        <f t="shared" si="1548"/>
        <v>0</v>
      </c>
    </row>
    <row r="2455" spans="1:14" ht="15.75" outlineLevel="1" x14ac:dyDescent="0.25">
      <c r="A2455" s="122" t="str">
        <f t="shared" si="1556"/>
        <v>viii</v>
      </c>
      <c r="B2455" s="141">
        <f t="shared" si="1556"/>
        <v>0</v>
      </c>
      <c r="C2455" s="188">
        <f t="shared" si="1556"/>
        <v>0</v>
      </c>
      <c r="D2455" s="189" t="str">
        <f t="shared" si="1556"/>
        <v>-</v>
      </c>
      <c r="E2455" s="38">
        <f t="shared" si="1556"/>
        <v>0</v>
      </c>
      <c r="F2455" s="104">
        <f t="shared" si="1552"/>
        <v>7.0800000000000004E-3</v>
      </c>
      <c r="G2455" s="104">
        <f t="shared" si="1553"/>
        <v>7.0800000000000004E-3</v>
      </c>
      <c r="H2455" s="104">
        <f t="shared" si="1546"/>
        <v>0</v>
      </c>
      <c r="I2455" s="38">
        <f>'F4.2'!Z70</f>
        <v>0</v>
      </c>
      <c r="J2455" s="38">
        <f>'F4.2'!AY70</f>
        <v>0</v>
      </c>
      <c r="K2455" s="104"/>
      <c r="L2455" s="104"/>
      <c r="M2455" s="104">
        <f t="shared" si="1547"/>
        <v>0</v>
      </c>
      <c r="N2455" s="197">
        <f t="shared" si="1548"/>
        <v>0</v>
      </c>
    </row>
    <row r="2456" spans="1:14" ht="31.5" outlineLevel="1" x14ac:dyDescent="0.25">
      <c r="A2456" s="122" t="str">
        <f t="shared" si="1556"/>
        <v>ix</v>
      </c>
      <c r="B2456" s="141" t="str">
        <f t="shared" si="1556"/>
        <v>Procurement of Hydraulic Motor for Apron feeder in Coal Handling Plant 3X660 MW, KTPS, Koradi.</v>
      </c>
      <c r="C2456" s="188">
        <f t="shared" si="1556"/>
        <v>0</v>
      </c>
      <c r="D2456" s="189" t="str">
        <f t="shared" si="1556"/>
        <v>-</v>
      </c>
      <c r="E2456" s="38">
        <f t="shared" si="1556"/>
        <v>0</v>
      </c>
      <c r="F2456" s="104">
        <f t="shared" si="1552"/>
        <v>0.79649999999999999</v>
      </c>
      <c r="G2456" s="104">
        <f t="shared" si="1553"/>
        <v>0.79649999999999999</v>
      </c>
      <c r="H2456" s="104">
        <f t="shared" si="1546"/>
        <v>0</v>
      </c>
      <c r="I2456" s="38">
        <f>'F4.2'!Z71</f>
        <v>0</v>
      </c>
      <c r="J2456" s="38">
        <f>'F4.2'!AY71</f>
        <v>0</v>
      </c>
      <c r="K2456" s="104"/>
      <c r="L2456" s="104"/>
      <c r="M2456" s="104">
        <f t="shared" si="1547"/>
        <v>0</v>
      </c>
      <c r="N2456" s="197">
        <f t="shared" si="1548"/>
        <v>0</v>
      </c>
    </row>
    <row r="2457" spans="1:14" ht="47.25" outlineLevel="1" x14ac:dyDescent="0.25">
      <c r="A2457" s="122" t="str">
        <f t="shared" si="1556"/>
        <v>x</v>
      </c>
      <c r="B2457" s="141" t="str">
        <f t="shared" si="1556"/>
        <v>Procurement of Peristaltic Hose Pump (Model no: RP2 – 40) Spares for HCSD System of Ash Handling Plant, 3X660 MW, KTPS, Koradi.</v>
      </c>
      <c r="C2457" s="188">
        <f t="shared" si="1556"/>
        <v>0</v>
      </c>
      <c r="D2457" s="189" t="str">
        <f t="shared" si="1556"/>
        <v>-</v>
      </c>
      <c r="E2457" s="38">
        <f t="shared" si="1556"/>
        <v>0</v>
      </c>
      <c r="F2457" s="104">
        <f t="shared" ref="F2457:F2488" si="1557">F1980+I1980</f>
        <v>0.20621735800000002</v>
      </c>
      <c r="G2457" s="104">
        <f t="shared" si="1553"/>
        <v>0.20621735800000002</v>
      </c>
      <c r="H2457" s="104">
        <f t="shared" si="1546"/>
        <v>0</v>
      </c>
      <c r="I2457" s="38">
        <f>'F4.2'!Z72</f>
        <v>0</v>
      </c>
      <c r="J2457" s="38">
        <f>'F4.2'!AY72</f>
        <v>0</v>
      </c>
      <c r="K2457" s="104"/>
      <c r="L2457" s="104"/>
      <c r="M2457" s="104">
        <f t="shared" si="1547"/>
        <v>0</v>
      </c>
      <c r="N2457" s="197">
        <f t="shared" si="1548"/>
        <v>0</v>
      </c>
    </row>
    <row r="2458" spans="1:14" ht="47.25" outlineLevel="1" x14ac:dyDescent="0.25">
      <c r="A2458" s="122" t="str">
        <f t="shared" si="1556"/>
        <v>xi</v>
      </c>
      <c r="B2458" s="141" t="str">
        <f t="shared" si="1556"/>
        <v>Procurement of spares for HP Water Pump, Mather &amp; Platt make,     model 10/12 EME for AHP at 3X660 MW, KTPS, Koradi</v>
      </c>
      <c r="C2458" s="188">
        <f t="shared" si="1556"/>
        <v>0</v>
      </c>
      <c r="D2458" s="189" t="str">
        <f t="shared" si="1556"/>
        <v>-</v>
      </c>
      <c r="E2458" s="38">
        <f t="shared" si="1556"/>
        <v>0</v>
      </c>
      <c r="F2458" s="104">
        <f t="shared" si="1557"/>
        <v>0.282464614</v>
      </c>
      <c r="G2458" s="104">
        <f t="shared" ref="G2458:G2489" si="1558">G1981+M1981</f>
        <v>0.282464614</v>
      </c>
      <c r="H2458" s="104">
        <f t="shared" ref="H2458:H2521" si="1559">F2458-G2458</f>
        <v>0</v>
      </c>
      <c r="I2458" s="38">
        <f>'F4.2'!Z73</f>
        <v>0</v>
      </c>
      <c r="J2458" s="38">
        <f>'F4.2'!AY73</f>
        <v>0</v>
      </c>
      <c r="K2458" s="104"/>
      <c r="L2458" s="104"/>
      <c r="M2458" s="104">
        <f t="shared" ref="M2458:M2521" si="1560">SUM(J2458:L2458)</f>
        <v>0</v>
      </c>
      <c r="N2458" s="197">
        <f t="shared" ref="N2458:N2521" si="1561">H2458+I2458-M2458</f>
        <v>0</v>
      </c>
    </row>
    <row r="2459" spans="1:14" ht="47.25" outlineLevel="1" x14ac:dyDescent="0.25">
      <c r="A2459" s="122" t="str">
        <f t="shared" si="1556"/>
        <v>xii</v>
      </c>
      <c r="B2459" s="141" t="str">
        <f t="shared" si="1556"/>
        <v>Procurement of Rotor shaft assembly for M/s. ELECON Engineering Company ltd make Impact Crusher in CHP 3x660MW Units at KTPS, Koradi.</v>
      </c>
      <c r="C2459" s="188">
        <f t="shared" si="1556"/>
        <v>0</v>
      </c>
      <c r="D2459" s="189" t="str">
        <f t="shared" si="1556"/>
        <v>-</v>
      </c>
      <c r="E2459" s="38">
        <f t="shared" si="1556"/>
        <v>0</v>
      </c>
      <c r="F2459" s="104">
        <f t="shared" si="1557"/>
        <v>0.76368656000000001</v>
      </c>
      <c r="G2459" s="104">
        <f t="shared" si="1558"/>
        <v>0.76368656000000001</v>
      </c>
      <c r="H2459" s="104">
        <f t="shared" si="1559"/>
        <v>0</v>
      </c>
      <c r="I2459" s="38">
        <f>'F4.2'!Z74</f>
        <v>0</v>
      </c>
      <c r="J2459" s="38">
        <f>'F4.2'!AY74</f>
        <v>0</v>
      </c>
      <c r="K2459" s="104"/>
      <c r="L2459" s="104"/>
      <c r="M2459" s="104">
        <f t="shared" si="1560"/>
        <v>0</v>
      </c>
      <c r="N2459" s="197">
        <f t="shared" si="1561"/>
        <v>0</v>
      </c>
    </row>
    <row r="2460" spans="1:14" ht="31.5" outlineLevel="1" x14ac:dyDescent="0.25">
      <c r="A2460" s="122" t="str">
        <f t="shared" si="1556"/>
        <v>xiii</v>
      </c>
      <c r="B2460" s="141" t="str">
        <f t="shared" si="1556"/>
        <v>Procurement of Sam Turbo Make Pumps Spare parts for Ash Handling Plant of 3X660 MW Units at KTPS, Koradi</v>
      </c>
      <c r="C2460" s="188">
        <f t="shared" si="1556"/>
        <v>0</v>
      </c>
      <c r="D2460" s="189" t="str">
        <f t="shared" si="1556"/>
        <v>-</v>
      </c>
      <c r="E2460" s="38">
        <f t="shared" si="1556"/>
        <v>0</v>
      </c>
      <c r="F2460" s="104">
        <f t="shared" si="1557"/>
        <v>0.17166286</v>
      </c>
      <c r="G2460" s="104">
        <f t="shared" si="1558"/>
        <v>0.17166286</v>
      </c>
      <c r="H2460" s="104">
        <f t="shared" si="1559"/>
        <v>0</v>
      </c>
      <c r="I2460" s="38">
        <f>'F4.2'!Z75</f>
        <v>0</v>
      </c>
      <c r="J2460" s="38">
        <f>'F4.2'!AY75</f>
        <v>0</v>
      </c>
      <c r="K2460" s="104"/>
      <c r="L2460" s="104"/>
      <c r="M2460" s="104">
        <f t="shared" si="1560"/>
        <v>0</v>
      </c>
      <c r="N2460" s="197">
        <f t="shared" si="1561"/>
        <v>0</v>
      </c>
    </row>
    <row r="2461" spans="1:14" ht="47.25" outlineLevel="1" x14ac:dyDescent="0.25">
      <c r="A2461" s="122" t="str">
        <f t="shared" si="1556"/>
        <v>xiv</v>
      </c>
      <c r="B2461" s="141" t="str">
        <f t="shared" si="1556"/>
        <v>Procurement of Wagon Tippler Spares for M/s. ELECON Engineering Company ltd. make Wagon Tippler in CHP 3X660MW Units at KTPS, Koradi.</v>
      </c>
      <c r="C2461" s="188">
        <f t="shared" si="1556"/>
        <v>0</v>
      </c>
      <c r="D2461" s="189" t="str">
        <f t="shared" si="1556"/>
        <v>-</v>
      </c>
      <c r="E2461" s="38">
        <f t="shared" si="1556"/>
        <v>0</v>
      </c>
      <c r="F2461" s="104">
        <f t="shared" si="1557"/>
        <v>1.397486271</v>
      </c>
      <c r="G2461" s="104">
        <f t="shared" si="1558"/>
        <v>1.397486271</v>
      </c>
      <c r="H2461" s="104">
        <f t="shared" si="1559"/>
        <v>0</v>
      </c>
      <c r="I2461" s="38">
        <f>'F4.2'!Z76</f>
        <v>0</v>
      </c>
      <c r="J2461" s="38">
        <f>'F4.2'!AY76</f>
        <v>0</v>
      </c>
      <c r="K2461" s="104"/>
      <c r="L2461" s="104"/>
      <c r="M2461" s="104">
        <f t="shared" si="1560"/>
        <v>0</v>
      </c>
      <c r="N2461" s="197">
        <f t="shared" si="1561"/>
        <v>0</v>
      </c>
    </row>
    <row r="2462" spans="1:14" ht="47.25" outlineLevel="1" x14ac:dyDescent="0.25">
      <c r="A2462" s="122" t="str">
        <f t="shared" si="1556"/>
        <v>xv</v>
      </c>
      <c r="B2462" s="141" t="str">
        <f t="shared" si="1556"/>
        <v>Procurement of Pneumatic Y Type Control Valve (Blow Valve Size 50mm &amp; 80mm) for Fly Ash Evacuation System of 3X660MW Unit KTPS, Koradi.</v>
      </c>
      <c r="C2462" s="188">
        <f t="shared" si="1556"/>
        <v>0</v>
      </c>
      <c r="D2462" s="189" t="str">
        <f t="shared" si="1556"/>
        <v>-</v>
      </c>
      <c r="E2462" s="38">
        <f t="shared" si="1556"/>
        <v>0</v>
      </c>
      <c r="F2462" s="104">
        <f t="shared" si="1557"/>
        <v>2.9204999999999998E-2</v>
      </c>
      <c r="G2462" s="104">
        <f t="shared" si="1558"/>
        <v>2.9204999999999998E-2</v>
      </c>
      <c r="H2462" s="104">
        <f t="shared" si="1559"/>
        <v>0</v>
      </c>
      <c r="I2462" s="38">
        <f>'F4.2'!Z77</f>
        <v>0</v>
      </c>
      <c r="J2462" s="38">
        <f>'F4.2'!AY77</f>
        <v>0</v>
      </c>
      <c r="K2462" s="104"/>
      <c r="L2462" s="104"/>
      <c r="M2462" s="104">
        <f t="shared" si="1560"/>
        <v>0</v>
      </c>
      <c r="N2462" s="197">
        <f t="shared" si="1561"/>
        <v>0</v>
      </c>
    </row>
    <row r="2463" spans="1:14" ht="78.75" outlineLevel="1" x14ac:dyDescent="0.25">
      <c r="A2463" s="122" t="str">
        <f t="shared" ref="A2463:E2472" si="1562">A1986</f>
        <v>xvi</v>
      </c>
      <c r="B2463" s="141" t="str">
        <f t="shared" si="1562"/>
        <v xml:space="preserve">Procurement of the various spares required for Warman make Ash Slurry Pump Model 10/8 EEM &amp; Over Flow Pump Model 8/6 EXU installed at AHP, 3X660 MW TPS Koradi through Limited Tender.
</v>
      </c>
      <c r="C2463" s="188">
        <f t="shared" si="1562"/>
        <v>0</v>
      </c>
      <c r="D2463" s="189" t="str">
        <f t="shared" si="1562"/>
        <v>-</v>
      </c>
      <c r="E2463" s="38">
        <f t="shared" si="1562"/>
        <v>0</v>
      </c>
      <c r="F2463" s="104">
        <f t="shared" si="1557"/>
        <v>0.20886353999999999</v>
      </c>
      <c r="G2463" s="104">
        <f t="shared" si="1558"/>
        <v>0.20886353999999999</v>
      </c>
      <c r="H2463" s="104">
        <f t="shared" si="1559"/>
        <v>0</v>
      </c>
      <c r="I2463" s="38">
        <f>'F4.2'!Z78</f>
        <v>0</v>
      </c>
      <c r="J2463" s="38">
        <f>'F4.2'!AY78</f>
        <v>0</v>
      </c>
      <c r="K2463" s="104"/>
      <c r="L2463" s="104"/>
      <c r="M2463" s="104">
        <f t="shared" si="1560"/>
        <v>0</v>
      </c>
      <c r="N2463" s="197">
        <f t="shared" si="1561"/>
        <v>0</v>
      </c>
    </row>
    <row r="2464" spans="1:14" ht="15.75" outlineLevel="1" x14ac:dyDescent="0.25">
      <c r="A2464" s="122" t="str">
        <f t="shared" si="1562"/>
        <v>xvii</v>
      </c>
      <c r="B2464" s="141">
        <f t="shared" si="1562"/>
        <v>0</v>
      </c>
      <c r="C2464" s="188">
        <f t="shared" si="1562"/>
        <v>0</v>
      </c>
      <c r="D2464" s="189" t="str">
        <f t="shared" si="1562"/>
        <v>-</v>
      </c>
      <c r="E2464" s="38">
        <f t="shared" si="1562"/>
        <v>0</v>
      </c>
      <c r="F2464" s="104">
        <f t="shared" si="1557"/>
        <v>7.626103999999999E-3</v>
      </c>
      <c r="G2464" s="104">
        <f t="shared" si="1558"/>
        <v>3.279692E-2</v>
      </c>
      <c r="H2464" s="104">
        <f t="shared" si="1559"/>
        <v>-2.5170816000000002E-2</v>
      </c>
      <c r="I2464" s="38">
        <f>'F4.2'!Z79</f>
        <v>0</v>
      </c>
      <c r="J2464" s="38">
        <f>'F4.2'!AY79</f>
        <v>0</v>
      </c>
      <c r="K2464" s="104"/>
      <c r="L2464" s="104"/>
      <c r="M2464" s="104">
        <f t="shared" si="1560"/>
        <v>0</v>
      </c>
      <c r="N2464" s="197">
        <f t="shared" si="1561"/>
        <v>-2.5170816000000002E-2</v>
      </c>
    </row>
    <row r="2465" spans="1:14" ht="47.25" outlineLevel="1" x14ac:dyDescent="0.25">
      <c r="A2465" s="122" t="str">
        <f t="shared" si="1562"/>
        <v>xviii</v>
      </c>
      <c r="B2465" s="141" t="str">
        <f t="shared" si="1562"/>
        <v>Procurement of Spares of Single Roll Clinker Grinder Ayems Engineers make, Model AE-1005-89-100 at AHP, 3X660 MW Koradi TPS.</v>
      </c>
      <c r="C2465" s="188">
        <f t="shared" si="1562"/>
        <v>0</v>
      </c>
      <c r="D2465" s="189" t="str">
        <f t="shared" si="1562"/>
        <v>-</v>
      </c>
      <c r="E2465" s="38">
        <f t="shared" si="1562"/>
        <v>0</v>
      </c>
      <c r="F2465" s="104">
        <f t="shared" si="1557"/>
        <v>0.82825568799999993</v>
      </c>
      <c r="G2465" s="104">
        <f t="shared" si="1558"/>
        <v>0.82825568799999993</v>
      </c>
      <c r="H2465" s="104">
        <f t="shared" si="1559"/>
        <v>0</v>
      </c>
      <c r="I2465" s="38">
        <f>'F4.2'!Z80</f>
        <v>0</v>
      </c>
      <c r="J2465" s="38">
        <f>'F4.2'!AY80</f>
        <v>0</v>
      </c>
      <c r="K2465" s="104"/>
      <c r="L2465" s="104"/>
      <c r="M2465" s="104">
        <f t="shared" si="1560"/>
        <v>0</v>
      </c>
      <c r="N2465" s="197">
        <f t="shared" si="1561"/>
        <v>0</v>
      </c>
    </row>
    <row r="2466" spans="1:14" ht="31.5" outlineLevel="1" x14ac:dyDescent="0.25">
      <c r="A2466" s="122" t="str">
        <f t="shared" si="1562"/>
        <v>xix</v>
      </c>
      <c r="B2466" s="141" t="str">
        <f t="shared" si="1562"/>
        <v>Procurement of Hydraulic Motor for Bucket Wheel of Stacker Reclaimer in CHP, 3X660MW, KTPS, Koradi.</v>
      </c>
      <c r="C2466" s="188">
        <f t="shared" si="1562"/>
        <v>0</v>
      </c>
      <c r="D2466" s="189" t="str">
        <f t="shared" si="1562"/>
        <v>-</v>
      </c>
      <c r="E2466" s="38">
        <f t="shared" si="1562"/>
        <v>0</v>
      </c>
      <c r="F2466" s="104">
        <f t="shared" si="1557"/>
        <v>1.116752</v>
      </c>
      <c r="G2466" s="104">
        <f t="shared" si="1558"/>
        <v>1.116752</v>
      </c>
      <c r="H2466" s="104">
        <f t="shared" si="1559"/>
        <v>0</v>
      </c>
      <c r="I2466" s="38">
        <f>'F4.2'!Z81</f>
        <v>0</v>
      </c>
      <c r="J2466" s="38">
        <f>'F4.2'!AY81</f>
        <v>0</v>
      </c>
      <c r="K2466" s="104"/>
      <c r="L2466" s="104"/>
      <c r="M2466" s="104">
        <f t="shared" si="1560"/>
        <v>0</v>
      </c>
      <c r="N2466" s="197">
        <f t="shared" si="1561"/>
        <v>0</v>
      </c>
    </row>
    <row r="2467" spans="1:14" ht="63" outlineLevel="1" x14ac:dyDescent="0.25">
      <c r="A2467" s="122" t="str">
        <f t="shared" si="1562"/>
        <v>xx</v>
      </c>
      <c r="B2467" s="141" t="str">
        <f t="shared" si="1562"/>
        <v>Procurement of Rotors, Maintenance Kits, Couplings and other spares required for Atlas Copco make Instrument Air Compressor of Ash Handling Plant of 3 X 660 MW Units at KTPS, Koradi.</v>
      </c>
      <c r="C2467" s="188">
        <f t="shared" si="1562"/>
        <v>0</v>
      </c>
      <c r="D2467" s="189" t="str">
        <f t="shared" si="1562"/>
        <v>-</v>
      </c>
      <c r="E2467" s="38">
        <f t="shared" si="1562"/>
        <v>0</v>
      </c>
      <c r="F2467" s="104">
        <f t="shared" si="1557"/>
        <v>1.182801083</v>
      </c>
      <c r="G2467" s="104">
        <f t="shared" si="1558"/>
        <v>1.182801083</v>
      </c>
      <c r="H2467" s="104">
        <f t="shared" si="1559"/>
        <v>0</v>
      </c>
      <c r="I2467" s="38">
        <f>'F4.2'!Z82</f>
        <v>0</v>
      </c>
      <c r="J2467" s="38">
        <f>'F4.2'!AY82</f>
        <v>0</v>
      </c>
      <c r="K2467" s="104"/>
      <c r="L2467" s="104"/>
      <c r="M2467" s="104">
        <f t="shared" si="1560"/>
        <v>0</v>
      </c>
      <c r="N2467" s="197">
        <f t="shared" si="1561"/>
        <v>0</v>
      </c>
    </row>
    <row r="2468" spans="1:14" ht="15.75" outlineLevel="1" x14ac:dyDescent="0.25">
      <c r="A2468" s="122" t="str">
        <f t="shared" si="1562"/>
        <v>xxi</v>
      </c>
      <c r="B2468" s="141" t="str">
        <f t="shared" si="1562"/>
        <v>Procurement of spares of intermediate conveyor</v>
      </c>
      <c r="C2468" s="188">
        <f t="shared" si="1562"/>
        <v>0</v>
      </c>
      <c r="D2468" s="189" t="str">
        <f t="shared" si="1562"/>
        <v>-</v>
      </c>
      <c r="E2468" s="38">
        <f t="shared" si="1562"/>
        <v>0</v>
      </c>
      <c r="F2468" s="104">
        <f t="shared" si="1557"/>
        <v>0</v>
      </c>
      <c r="G2468" s="104">
        <f t="shared" si="1558"/>
        <v>0.31859999999999999</v>
      </c>
      <c r="H2468" s="104">
        <f t="shared" si="1559"/>
        <v>-0.31859999999999999</v>
      </c>
      <c r="I2468" s="38">
        <f>'F4.2'!Z83</f>
        <v>0</v>
      </c>
      <c r="J2468" s="38">
        <f>'F4.2'!AY83</f>
        <v>0</v>
      </c>
      <c r="K2468" s="104"/>
      <c r="L2468" s="104"/>
      <c r="M2468" s="104">
        <f t="shared" si="1560"/>
        <v>0</v>
      </c>
      <c r="N2468" s="197">
        <f t="shared" si="1561"/>
        <v>-0.31859999999999999</v>
      </c>
    </row>
    <row r="2469" spans="1:14" ht="31.5" outlineLevel="1" x14ac:dyDescent="0.25">
      <c r="A2469" s="122" t="str">
        <f t="shared" si="1562"/>
        <v>xxii</v>
      </c>
      <c r="B2469" s="141" t="str">
        <f t="shared" si="1562"/>
        <v>Procurement of Hydraulic motor for wagon tippler drive in CHP, 3X660 MW, KTPS, Koradi.</v>
      </c>
      <c r="C2469" s="188">
        <f t="shared" si="1562"/>
        <v>0</v>
      </c>
      <c r="D2469" s="189" t="str">
        <f t="shared" si="1562"/>
        <v>-</v>
      </c>
      <c r="E2469" s="38">
        <f t="shared" si="1562"/>
        <v>0</v>
      </c>
      <c r="F2469" s="104">
        <f t="shared" si="1557"/>
        <v>0.46494360000000001</v>
      </c>
      <c r="G2469" s="104">
        <f t="shared" si="1558"/>
        <v>0.46494360000000001</v>
      </c>
      <c r="H2469" s="104">
        <f t="shared" si="1559"/>
        <v>0</v>
      </c>
      <c r="I2469" s="38">
        <f>'F4.2'!Z84</f>
        <v>0</v>
      </c>
      <c r="J2469" s="38">
        <f>'F4.2'!AY84</f>
        <v>0</v>
      </c>
      <c r="K2469" s="104"/>
      <c r="L2469" s="104"/>
      <c r="M2469" s="104">
        <f t="shared" si="1560"/>
        <v>0</v>
      </c>
      <c r="N2469" s="197">
        <f t="shared" si="1561"/>
        <v>0</v>
      </c>
    </row>
    <row r="2470" spans="1:14" ht="31.5" outlineLevel="1" x14ac:dyDescent="0.25">
      <c r="A2470" s="122" t="str">
        <f t="shared" si="1562"/>
        <v>xxiii</v>
      </c>
      <c r="B2470" s="141" t="str">
        <f t="shared" si="1562"/>
        <v>Procurement of GEHO Pump (Model No. TZPM 400) Spares of Ash Handling Plant, 3 X 660 MW Units, KTPS, Koradi.</v>
      </c>
      <c r="C2470" s="188">
        <f t="shared" si="1562"/>
        <v>0</v>
      </c>
      <c r="D2470" s="189" t="str">
        <f t="shared" si="1562"/>
        <v>-</v>
      </c>
      <c r="E2470" s="38">
        <f t="shared" si="1562"/>
        <v>0</v>
      </c>
      <c r="F2470" s="104">
        <f t="shared" si="1557"/>
        <v>0</v>
      </c>
      <c r="G2470" s="104">
        <f t="shared" si="1558"/>
        <v>0.83656205800000005</v>
      </c>
      <c r="H2470" s="104">
        <f t="shared" si="1559"/>
        <v>-0.83656205800000005</v>
      </c>
      <c r="I2470" s="38">
        <f>'F4.2'!Z85</f>
        <v>0</v>
      </c>
      <c r="J2470" s="38">
        <f>'F4.2'!AY85</f>
        <v>0</v>
      </c>
      <c r="K2470" s="104"/>
      <c r="L2470" s="104"/>
      <c r="M2470" s="104">
        <f t="shared" si="1560"/>
        <v>0</v>
      </c>
      <c r="N2470" s="197">
        <f t="shared" si="1561"/>
        <v>-0.83656205800000005</v>
      </c>
    </row>
    <row r="2471" spans="1:14" ht="31.5" outlineLevel="1" x14ac:dyDescent="0.25">
      <c r="A2471" s="122" t="str">
        <f t="shared" si="1562"/>
        <v>xxiv</v>
      </c>
      <c r="B2471" s="141" t="str">
        <f t="shared" si="1562"/>
        <v>Procurement of Beater Arms for Impact crushers installed at in Coal Handling Plant of 3x660 MW at KTPS, Koradi.</v>
      </c>
      <c r="C2471" s="188">
        <f t="shared" si="1562"/>
        <v>0</v>
      </c>
      <c r="D2471" s="189" t="str">
        <f t="shared" si="1562"/>
        <v>-</v>
      </c>
      <c r="E2471" s="38">
        <f t="shared" si="1562"/>
        <v>0</v>
      </c>
      <c r="F2471" s="104">
        <f t="shared" si="1557"/>
        <v>0</v>
      </c>
      <c r="G2471" s="104">
        <f t="shared" si="1558"/>
        <v>1.0093247999999999</v>
      </c>
      <c r="H2471" s="104">
        <f t="shared" si="1559"/>
        <v>-1.0093247999999999</v>
      </c>
      <c r="I2471" s="38">
        <f>'F4.2'!Z86</f>
        <v>0</v>
      </c>
      <c r="J2471" s="38">
        <f>'F4.2'!AY86</f>
        <v>0</v>
      </c>
      <c r="K2471" s="104"/>
      <c r="L2471" s="104"/>
      <c r="M2471" s="104">
        <f t="shared" si="1560"/>
        <v>0</v>
      </c>
      <c r="N2471" s="197">
        <f t="shared" si="1561"/>
        <v>-1.0093247999999999</v>
      </c>
    </row>
    <row r="2472" spans="1:14" ht="31.5" outlineLevel="1" x14ac:dyDescent="0.25">
      <c r="A2472" s="122" t="str">
        <f t="shared" si="1562"/>
        <v>xxv</v>
      </c>
      <c r="B2472" s="141" t="str">
        <f t="shared" si="1562"/>
        <v>Supply of Atlas Copco make compressor spares for at Koradi TPS 660MW</v>
      </c>
      <c r="C2472" s="188">
        <f t="shared" si="1562"/>
        <v>0</v>
      </c>
      <c r="D2472" s="189" t="str">
        <f t="shared" si="1562"/>
        <v>-</v>
      </c>
      <c r="E2472" s="38">
        <f t="shared" si="1562"/>
        <v>0</v>
      </c>
      <c r="F2472" s="104">
        <f t="shared" si="1557"/>
        <v>0</v>
      </c>
      <c r="G2472" s="104">
        <f t="shared" si="1558"/>
        <v>0.39813295500000001</v>
      </c>
      <c r="H2472" s="104">
        <f t="shared" si="1559"/>
        <v>-0.39813295500000001</v>
      </c>
      <c r="I2472" s="38">
        <f>'F4.2'!Z87</f>
        <v>0</v>
      </c>
      <c r="J2472" s="38">
        <f>'F4.2'!AY87</f>
        <v>0</v>
      </c>
      <c r="K2472" s="104"/>
      <c r="L2472" s="104"/>
      <c r="M2472" s="104">
        <f t="shared" si="1560"/>
        <v>0</v>
      </c>
      <c r="N2472" s="197">
        <f t="shared" si="1561"/>
        <v>-0.39813295500000001</v>
      </c>
    </row>
    <row r="2473" spans="1:14" ht="47.25" outlineLevel="1" x14ac:dyDescent="0.25">
      <c r="A2473" s="122" t="str">
        <f t="shared" ref="A2473:E2482" si="1563">A1996</f>
        <v>xxvi</v>
      </c>
      <c r="B2473" s="141" t="str">
        <f t="shared" si="1563"/>
        <v>Procurement of spares for side arm charger, wagon tippler, impact crushers and stacker reclaimer at CHP 3x660 MW KTPS</v>
      </c>
      <c r="C2473" s="188">
        <f t="shared" si="1563"/>
        <v>0</v>
      </c>
      <c r="D2473" s="189" t="str">
        <f t="shared" si="1563"/>
        <v>-</v>
      </c>
      <c r="E2473" s="38">
        <f t="shared" si="1563"/>
        <v>0</v>
      </c>
      <c r="F2473" s="104">
        <f t="shared" si="1557"/>
        <v>1.05728E-2</v>
      </c>
      <c r="G2473" s="104">
        <f t="shared" si="1558"/>
        <v>0.436836</v>
      </c>
      <c r="H2473" s="104">
        <f t="shared" si="1559"/>
        <v>-0.42626320000000001</v>
      </c>
      <c r="I2473" s="38">
        <f>'F4.2'!Z88</f>
        <v>0</v>
      </c>
      <c r="J2473" s="38">
        <f>'F4.2'!AY88</f>
        <v>0</v>
      </c>
      <c r="K2473" s="104"/>
      <c r="L2473" s="104"/>
      <c r="M2473" s="104">
        <f t="shared" si="1560"/>
        <v>0</v>
      </c>
      <c r="N2473" s="197">
        <f t="shared" si="1561"/>
        <v>-0.42626320000000001</v>
      </c>
    </row>
    <row r="2474" spans="1:14" ht="47.25" outlineLevel="1" x14ac:dyDescent="0.25">
      <c r="A2474" s="122" t="str">
        <f t="shared" si="1563"/>
        <v>xxvii</v>
      </c>
      <c r="B2474" s="141" t="str">
        <f t="shared" si="1563"/>
        <v>Procurement of Beater heads with Pin for Impact crushers installed at in Coal Handling Plant of 3x660 MW at KTPS, Koradi.</v>
      </c>
      <c r="C2474" s="188">
        <f t="shared" si="1563"/>
        <v>0</v>
      </c>
      <c r="D2474" s="189" t="str">
        <f t="shared" si="1563"/>
        <v>-</v>
      </c>
      <c r="E2474" s="38">
        <f t="shared" si="1563"/>
        <v>0</v>
      </c>
      <c r="F2474" s="104">
        <f t="shared" si="1557"/>
        <v>0</v>
      </c>
      <c r="G2474" s="104">
        <f t="shared" si="1558"/>
        <v>1.12555008</v>
      </c>
      <c r="H2474" s="104">
        <f t="shared" si="1559"/>
        <v>-1.12555008</v>
      </c>
      <c r="I2474" s="38">
        <f>'F4.2'!Z89</f>
        <v>0</v>
      </c>
      <c r="J2474" s="38">
        <f>'F4.2'!AY89</f>
        <v>0</v>
      </c>
      <c r="K2474" s="104"/>
      <c r="L2474" s="104"/>
      <c r="M2474" s="104">
        <f t="shared" si="1560"/>
        <v>0</v>
      </c>
      <c r="N2474" s="197">
        <f t="shared" si="1561"/>
        <v>-1.12555008</v>
      </c>
    </row>
    <row r="2475" spans="1:14" ht="15.75" outlineLevel="1" x14ac:dyDescent="0.25">
      <c r="A2475" s="122" t="str">
        <f t="shared" si="1563"/>
        <v>xxviii</v>
      </c>
      <c r="B2475" s="141" t="str">
        <f t="shared" si="1563"/>
        <v>Procurement of spares of Hyd Motor of SAC</v>
      </c>
      <c r="C2475" s="188">
        <f t="shared" si="1563"/>
        <v>0</v>
      </c>
      <c r="D2475" s="189" t="str">
        <f t="shared" si="1563"/>
        <v>-</v>
      </c>
      <c r="E2475" s="38">
        <f t="shared" si="1563"/>
        <v>0</v>
      </c>
      <c r="F2475" s="104">
        <f t="shared" si="1557"/>
        <v>0</v>
      </c>
      <c r="G2475" s="104">
        <f t="shared" si="1558"/>
        <v>0.36029057999999997</v>
      </c>
      <c r="H2475" s="104">
        <f t="shared" si="1559"/>
        <v>-0.36029057999999997</v>
      </c>
      <c r="I2475" s="38">
        <f>'F4.2'!Z90</f>
        <v>0</v>
      </c>
      <c r="J2475" s="38">
        <f>'F4.2'!AY90</f>
        <v>0</v>
      </c>
      <c r="K2475" s="104"/>
      <c r="L2475" s="104"/>
      <c r="M2475" s="104">
        <f t="shared" si="1560"/>
        <v>0</v>
      </c>
      <c r="N2475" s="197">
        <f t="shared" si="1561"/>
        <v>-0.36029057999999997</v>
      </c>
    </row>
    <row r="2476" spans="1:14" ht="31.5" outlineLevel="1" x14ac:dyDescent="0.25">
      <c r="A2476" s="122" t="str">
        <f t="shared" si="1563"/>
        <v>xxix</v>
      </c>
      <c r="B2476" s="141" t="str">
        <f t="shared" si="1563"/>
        <v>Procurement of hydraulic power packs for Flap Gates in CHP 3X660MW, KTPS, Koradi.</v>
      </c>
      <c r="C2476" s="188">
        <f t="shared" si="1563"/>
        <v>0</v>
      </c>
      <c r="D2476" s="189" t="str">
        <f t="shared" si="1563"/>
        <v>-</v>
      </c>
      <c r="E2476" s="38">
        <f t="shared" si="1563"/>
        <v>0</v>
      </c>
      <c r="F2476" s="104">
        <f t="shared" si="1557"/>
        <v>0</v>
      </c>
      <c r="G2476" s="104">
        <f t="shared" si="1558"/>
        <v>0.1888</v>
      </c>
      <c r="H2476" s="104">
        <f t="shared" si="1559"/>
        <v>-0.1888</v>
      </c>
      <c r="I2476" s="38">
        <f>'F4.2'!Z91</f>
        <v>0</v>
      </c>
      <c r="J2476" s="38">
        <f>'F4.2'!AY91</f>
        <v>0</v>
      </c>
      <c r="K2476" s="104"/>
      <c r="L2476" s="104"/>
      <c r="M2476" s="104">
        <f t="shared" si="1560"/>
        <v>0</v>
      </c>
      <c r="N2476" s="197">
        <f t="shared" si="1561"/>
        <v>-0.1888</v>
      </c>
    </row>
    <row r="2477" spans="1:14" ht="31.5" outlineLevel="1" x14ac:dyDescent="0.25">
      <c r="A2477" s="122" t="str">
        <f t="shared" si="1563"/>
        <v>xxx</v>
      </c>
      <c r="B2477" s="141" t="str">
        <f t="shared" si="1563"/>
        <v>Procurement of Mobile Grilling Equipment for CHP 3x660MW, KTPS, Koradi.</v>
      </c>
      <c r="C2477" s="188">
        <f t="shared" si="1563"/>
        <v>0</v>
      </c>
      <c r="D2477" s="189" t="str">
        <f t="shared" si="1563"/>
        <v>-</v>
      </c>
      <c r="E2477" s="38">
        <f t="shared" si="1563"/>
        <v>0</v>
      </c>
      <c r="F2477" s="104">
        <f t="shared" si="1557"/>
        <v>0</v>
      </c>
      <c r="G2477" s="104">
        <f t="shared" si="1558"/>
        <v>0.33865997999999997</v>
      </c>
      <c r="H2477" s="104">
        <f t="shared" si="1559"/>
        <v>-0.33865997999999997</v>
      </c>
      <c r="I2477" s="38">
        <f>'F4.2'!Z92</f>
        <v>0</v>
      </c>
      <c r="J2477" s="38">
        <f>'F4.2'!AY92</f>
        <v>0</v>
      </c>
      <c r="K2477" s="104"/>
      <c r="L2477" s="104"/>
      <c r="M2477" s="104">
        <f t="shared" si="1560"/>
        <v>0</v>
      </c>
      <c r="N2477" s="197">
        <f t="shared" si="1561"/>
        <v>-0.33865997999999997</v>
      </c>
    </row>
    <row r="2478" spans="1:14" ht="31.5" outlineLevel="1" x14ac:dyDescent="0.25">
      <c r="A2478" s="122" t="str">
        <f t="shared" si="1563"/>
        <v>xxxi</v>
      </c>
      <c r="B2478" s="141" t="str">
        <f t="shared" si="1563"/>
        <v>Procurement of Weld overlay Flap Gate assembly in CHP 3x660MW, KTPS, Koradi.</v>
      </c>
      <c r="C2478" s="188">
        <f t="shared" si="1563"/>
        <v>0</v>
      </c>
      <c r="D2478" s="189" t="str">
        <f t="shared" si="1563"/>
        <v>-</v>
      </c>
      <c r="E2478" s="38">
        <f t="shared" si="1563"/>
        <v>0</v>
      </c>
      <c r="F2478" s="104">
        <f t="shared" si="1557"/>
        <v>0</v>
      </c>
      <c r="G2478" s="104">
        <f t="shared" si="1558"/>
        <v>0.58409999999999995</v>
      </c>
      <c r="H2478" s="104">
        <f t="shared" si="1559"/>
        <v>-0.58409999999999995</v>
      </c>
      <c r="I2478" s="38">
        <f>'F4.2'!Z93</f>
        <v>0</v>
      </c>
      <c r="J2478" s="38">
        <f>'F4.2'!AY93</f>
        <v>0</v>
      </c>
      <c r="K2478" s="104"/>
      <c r="L2478" s="104"/>
      <c r="M2478" s="104">
        <f t="shared" si="1560"/>
        <v>0</v>
      </c>
      <c r="N2478" s="197">
        <f t="shared" si="1561"/>
        <v>-0.58409999999999995</v>
      </c>
    </row>
    <row r="2479" spans="1:14" ht="18.75" outlineLevel="1" x14ac:dyDescent="0.25">
      <c r="A2479" s="157" t="str">
        <f t="shared" si="1563"/>
        <v>E6</v>
      </c>
      <c r="B2479" s="158" t="str">
        <f t="shared" si="1563"/>
        <v>Capital Spares</v>
      </c>
      <c r="C2479" s="188">
        <f t="shared" si="1563"/>
        <v>0</v>
      </c>
      <c r="D2479" s="189" t="str">
        <f t="shared" si="1563"/>
        <v>-</v>
      </c>
      <c r="E2479" s="38">
        <f t="shared" si="1563"/>
        <v>89.62</v>
      </c>
      <c r="F2479" s="104">
        <f t="shared" si="1557"/>
        <v>0</v>
      </c>
      <c r="G2479" s="104">
        <f t="shared" si="1558"/>
        <v>0</v>
      </c>
      <c r="H2479" s="104">
        <f t="shared" si="1559"/>
        <v>0</v>
      </c>
      <c r="I2479" s="38">
        <f>'F4.2'!Z94</f>
        <v>0</v>
      </c>
      <c r="J2479" s="38">
        <f>'F4.2'!AY94</f>
        <v>0</v>
      </c>
      <c r="K2479" s="104"/>
      <c r="L2479" s="104"/>
      <c r="M2479" s="104">
        <f t="shared" si="1560"/>
        <v>0</v>
      </c>
      <c r="N2479" s="197">
        <f t="shared" si="1561"/>
        <v>0</v>
      </c>
    </row>
    <row r="2480" spans="1:14" ht="47.25" outlineLevel="1" x14ac:dyDescent="0.25">
      <c r="A2480" s="122">
        <f t="shared" si="1563"/>
        <v>0</v>
      </c>
      <c r="B2480" s="141" t="str">
        <f t="shared" si="1563"/>
        <v>Procurement of critical insurance spares for Turbine &amp; its critical auxiliaries for 3 x 660 MW, Koradi (4370001538 dtd. 18/06/2018 d.p. 21 Months)</v>
      </c>
      <c r="C2480" s="188">
        <f t="shared" si="1563"/>
        <v>0</v>
      </c>
      <c r="D2480" s="189" t="str">
        <f t="shared" si="1563"/>
        <v>-</v>
      </c>
      <c r="E2480" s="38">
        <f t="shared" si="1563"/>
        <v>89.62</v>
      </c>
      <c r="F2480" s="104">
        <f t="shared" si="1557"/>
        <v>89.623360000000005</v>
      </c>
      <c r="G2480" s="104">
        <f t="shared" si="1558"/>
        <v>88.736000000000004</v>
      </c>
      <c r="H2480" s="104">
        <f t="shared" si="1559"/>
        <v>0.88736000000000104</v>
      </c>
      <c r="I2480" s="38">
        <f>'F4.2'!Z95</f>
        <v>0</v>
      </c>
      <c r="J2480" s="38">
        <f>'F4.2'!AY95</f>
        <v>0</v>
      </c>
      <c r="K2480" s="104"/>
      <c r="L2480" s="104"/>
      <c r="M2480" s="104">
        <f t="shared" si="1560"/>
        <v>0</v>
      </c>
      <c r="N2480" s="197">
        <f t="shared" si="1561"/>
        <v>0.88736000000000104</v>
      </c>
    </row>
    <row r="2481" spans="1:14" ht="18.75" outlineLevel="1" x14ac:dyDescent="0.25">
      <c r="A2481" s="157" t="str">
        <f t="shared" si="1563"/>
        <v>E7</v>
      </c>
      <c r="B2481" s="158" t="str">
        <f t="shared" si="1563"/>
        <v>Additional Capitalization</v>
      </c>
      <c r="C2481" s="188">
        <f t="shared" si="1563"/>
        <v>0</v>
      </c>
      <c r="D2481" s="189" t="str">
        <f t="shared" si="1563"/>
        <v>-</v>
      </c>
      <c r="E2481" s="38">
        <f t="shared" si="1563"/>
        <v>57.879999999999995</v>
      </c>
      <c r="F2481" s="104">
        <f t="shared" si="1557"/>
        <v>0</v>
      </c>
      <c r="G2481" s="104">
        <f t="shared" si="1558"/>
        <v>0</v>
      </c>
      <c r="H2481" s="104">
        <f t="shared" si="1559"/>
        <v>0</v>
      </c>
      <c r="I2481" s="38">
        <f>'F4.2'!Z96</f>
        <v>0</v>
      </c>
      <c r="J2481" s="38">
        <f>'F4.2'!AY96</f>
        <v>0</v>
      </c>
      <c r="K2481" s="104"/>
      <c r="L2481" s="104"/>
      <c r="M2481" s="104">
        <f t="shared" si="1560"/>
        <v>0</v>
      </c>
      <c r="N2481" s="197">
        <f t="shared" si="1561"/>
        <v>0</v>
      </c>
    </row>
    <row r="2482" spans="1:14" ht="47.25" outlineLevel="1" x14ac:dyDescent="0.25">
      <c r="A2482" s="122" t="str">
        <f t="shared" si="1563"/>
        <v>i</v>
      </c>
      <c r="B2482" s="141" t="str">
        <f t="shared" si="1563"/>
        <v>Contruction of various infrastructure such as roads etc and public amenities in the rehabilitated villages of
koradi and khasara</v>
      </c>
      <c r="C2482" s="188">
        <f t="shared" si="1563"/>
        <v>0</v>
      </c>
      <c r="D2482" s="189" t="str">
        <f t="shared" si="1563"/>
        <v>-</v>
      </c>
      <c r="E2482" s="38">
        <f t="shared" si="1563"/>
        <v>13.1</v>
      </c>
      <c r="F2482" s="104">
        <f t="shared" si="1557"/>
        <v>12.74</v>
      </c>
      <c r="G2482" s="104">
        <f t="shared" si="1558"/>
        <v>0</v>
      </c>
      <c r="H2482" s="104">
        <f t="shared" si="1559"/>
        <v>12.74</v>
      </c>
      <c r="I2482" s="38">
        <f>'F4.2'!Z97</f>
        <v>0</v>
      </c>
      <c r="J2482" s="38">
        <f>'F4.2'!AY97</f>
        <v>0</v>
      </c>
      <c r="K2482" s="104"/>
      <c r="L2482" s="104"/>
      <c r="M2482" s="104">
        <f t="shared" si="1560"/>
        <v>0</v>
      </c>
      <c r="N2482" s="197">
        <f t="shared" si="1561"/>
        <v>12.74</v>
      </c>
    </row>
    <row r="2483" spans="1:14" ht="15.75" outlineLevel="1" x14ac:dyDescent="0.25">
      <c r="A2483" s="122" t="str">
        <f t="shared" ref="A2483:E2492" si="1564">A2006</f>
        <v>ii</v>
      </c>
      <c r="B2483" s="141" t="str">
        <f t="shared" si="1564"/>
        <v>Procurement of 7 nos of school buses</v>
      </c>
      <c r="C2483" s="188">
        <f t="shared" si="1564"/>
        <v>0</v>
      </c>
      <c r="D2483" s="189" t="str">
        <f t="shared" si="1564"/>
        <v>-</v>
      </c>
      <c r="E2483" s="38">
        <f t="shared" si="1564"/>
        <v>2</v>
      </c>
      <c r="F2483" s="104">
        <f t="shared" si="1557"/>
        <v>1.3109249999999999</v>
      </c>
      <c r="G2483" s="104">
        <f t="shared" si="1558"/>
        <v>1.3109249999999999</v>
      </c>
      <c r="H2483" s="104">
        <f t="shared" si="1559"/>
        <v>0</v>
      </c>
      <c r="I2483" s="38">
        <f>'F4.2'!Z98</f>
        <v>0</v>
      </c>
      <c r="J2483" s="38">
        <f>'F4.2'!AY98</f>
        <v>0</v>
      </c>
      <c r="K2483" s="104"/>
      <c r="L2483" s="104"/>
      <c r="M2483" s="104">
        <f t="shared" si="1560"/>
        <v>0</v>
      </c>
      <c r="N2483" s="197">
        <f t="shared" si="1561"/>
        <v>0</v>
      </c>
    </row>
    <row r="2484" spans="1:14" ht="31.5" outlineLevel="1" x14ac:dyDescent="0.25">
      <c r="A2484" s="122" t="str">
        <f t="shared" si="1564"/>
        <v>iii</v>
      </c>
      <c r="B2484" s="141" t="str">
        <f t="shared" si="1564"/>
        <v>Development of green belt &amp; fodder farm for fulfillment of environmental clearance of MoEF for Koradi 3x660MW</v>
      </c>
      <c r="C2484" s="188">
        <f t="shared" si="1564"/>
        <v>0</v>
      </c>
      <c r="D2484" s="189" t="str">
        <f t="shared" si="1564"/>
        <v>-</v>
      </c>
      <c r="E2484" s="38">
        <f t="shared" si="1564"/>
        <v>3.16</v>
      </c>
      <c r="F2484" s="104">
        <f t="shared" si="1557"/>
        <v>3.16</v>
      </c>
      <c r="G2484" s="104">
        <f t="shared" si="1558"/>
        <v>0</v>
      </c>
      <c r="H2484" s="104">
        <f t="shared" si="1559"/>
        <v>3.16</v>
      </c>
      <c r="I2484" s="38">
        <f>'F4.2'!Z99</f>
        <v>0</v>
      </c>
      <c r="J2484" s="38">
        <f>'F4.2'!AY99</f>
        <v>0</v>
      </c>
      <c r="K2484" s="104"/>
      <c r="L2484" s="104"/>
      <c r="M2484" s="104">
        <f t="shared" si="1560"/>
        <v>0</v>
      </c>
      <c r="N2484" s="197">
        <f t="shared" si="1561"/>
        <v>3.16</v>
      </c>
    </row>
    <row r="2485" spans="1:14" ht="47.25" outlineLevel="1" x14ac:dyDescent="0.25">
      <c r="A2485" s="122" t="str">
        <f t="shared" si="1564"/>
        <v>iv</v>
      </c>
      <c r="B2485" s="141" t="str">
        <f t="shared" si="1564"/>
        <v>Provision of Ground Hopper &amp; Short Conveyor Belt from Existing Stackyard 1 &amp; 2 ti existing Main Stream i.e. BCN 4A/4B of CHP 3x660 MW, KTPS, Koradi</v>
      </c>
      <c r="C2485" s="188">
        <f t="shared" si="1564"/>
        <v>0</v>
      </c>
      <c r="D2485" s="189" t="str">
        <f t="shared" si="1564"/>
        <v>-</v>
      </c>
      <c r="E2485" s="38">
        <f t="shared" si="1564"/>
        <v>4.3600000000000003</v>
      </c>
      <c r="F2485" s="104">
        <f t="shared" si="1557"/>
        <v>4.3554979999999999</v>
      </c>
      <c r="G2485" s="104">
        <f t="shared" si="1558"/>
        <v>4.3554979999999999</v>
      </c>
      <c r="H2485" s="104">
        <f t="shared" si="1559"/>
        <v>0</v>
      </c>
      <c r="I2485" s="38">
        <f>'F4.2'!Z100</f>
        <v>0</v>
      </c>
      <c r="J2485" s="38">
        <f>'F4.2'!AY100</f>
        <v>0</v>
      </c>
      <c r="K2485" s="104"/>
      <c r="L2485" s="104"/>
      <c r="M2485" s="104">
        <f t="shared" si="1560"/>
        <v>0</v>
      </c>
      <c r="N2485" s="197">
        <f t="shared" si="1561"/>
        <v>0</v>
      </c>
    </row>
    <row r="2486" spans="1:14" ht="47.25" outlineLevel="1" x14ac:dyDescent="0.25">
      <c r="A2486" s="122" t="str">
        <f t="shared" si="1564"/>
        <v>v</v>
      </c>
      <c r="B2486" s="141" t="str">
        <f t="shared" si="1564"/>
        <v>Provision of Ground Hopper &amp; Conveyor Belt for Conveying Unloaded Coal form Open Wagon Tippler in CHP of Koradi Unit 8, 9 &amp; 10.</v>
      </c>
      <c r="C2486" s="188">
        <f t="shared" si="1564"/>
        <v>0</v>
      </c>
      <c r="D2486" s="189" t="str">
        <f t="shared" si="1564"/>
        <v>-</v>
      </c>
      <c r="E2486" s="38">
        <f t="shared" si="1564"/>
        <v>4.7</v>
      </c>
      <c r="F2486" s="104">
        <f t="shared" si="1557"/>
        <v>0</v>
      </c>
      <c r="G2486" s="104">
        <f t="shared" si="1558"/>
        <v>0</v>
      </c>
      <c r="H2486" s="104">
        <f t="shared" si="1559"/>
        <v>0</v>
      </c>
      <c r="I2486" s="38">
        <f>'F4.2'!Z101</f>
        <v>0</v>
      </c>
      <c r="J2486" s="38">
        <f>'F4.2'!AY101</f>
        <v>0</v>
      </c>
      <c r="K2486" s="104"/>
      <c r="L2486" s="104"/>
      <c r="M2486" s="104">
        <f t="shared" si="1560"/>
        <v>0</v>
      </c>
      <c r="N2486" s="197">
        <f t="shared" si="1561"/>
        <v>0</v>
      </c>
    </row>
    <row r="2487" spans="1:14" ht="31.5" outlineLevel="1" x14ac:dyDescent="0.25">
      <c r="A2487" s="122" t="str">
        <f t="shared" si="1564"/>
        <v>vi</v>
      </c>
      <c r="B2487" s="141" t="str">
        <f t="shared" si="1564"/>
        <v>Provision of Additional Facility for Manual Unloading Track in CHP of Koradi Unit No. 8, 9 &amp; 10</v>
      </c>
      <c r="C2487" s="188">
        <f t="shared" si="1564"/>
        <v>0</v>
      </c>
      <c r="D2487" s="189" t="str">
        <f t="shared" si="1564"/>
        <v>-</v>
      </c>
      <c r="E2487" s="38">
        <f t="shared" si="1564"/>
        <v>5.25</v>
      </c>
      <c r="F2487" s="104">
        <f t="shared" si="1557"/>
        <v>0</v>
      </c>
      <c r="G2487" s="104">
        <f t="shared" si="1558"/>
        <v>0</v>
      </c>
      <c r="H2487" s="104">
        <f t="shared" si="1559"/>
        <v>0</v>
      </c>
      <c r="I2487" s="38">
        <f>'F4.2'!Z102</f>
        <v>0</v>
      </c>
      <c r="J2487" s="38">
        <f>'F4.2'!AY102</f>
        <v>0</v>
      </c>
      <c r="K2487" s="104"/>
      <c r="L2487" s="104"/>
      <c r="M2487" s="104">
        <f t="shared" si="1560"/>
        <v>0</v>
      </c>
      <c r="N2487" s="197">
        <f t="shared" si="1561"/>
        <v>0</v>
      </c>
    </row>
    <row r="2488" spans="1:14" ht="15.75" outlineLevel="1" x14ac:dyDescent="0.25">
      <c r="A2488" s="122" t="str">
        <f t="shared" si="1564"/>
        <v>vii</v>
      </c>
      <c r="B2488" s="141" t="str">
        <f t="shared" si="1564"/>
        <v>Construction  of drains</v>
      </c>
      <c r="C2488" s="188">
        <f t="shared" si="1564"/>
        <v>0</v>
      </c>
      <c r="D2488" s="189" t="str">
        <f t="shared" si="1564"/>
        <v>-</v>
      </c>
      <c r="E2488" s="38">
        <f t="shared" si="1564"/>
        <v>4.3099999999999996</v>
      </c>
      <c r="F2488" s="104">
        <f t="shared" si="1557"/>
        <v>2.7926533139999998</v>
      </c>
      <c r="G2488" s="104">
        <f t="shared" si="1558"/>
        <v>0</v>
      </c>
      <c r="H2488" s="104">
        <f t="shared" si="1559"/>
        <v>2.7926533139999998</v>
      </c>
      <c r="I2488" s="38">
        <f>'F4.2'!Z103</f>
        <v>0</v>
      </c>
      <c r="J2488" s="38">
        <f>'F4.2'!AY103</f>
        <v>0</v>
      </c>
      <c r="K2488" s="104"/>
      <c r="L2488" s="104"/>
      <c r="M2488" s="104">
        <f t="shared" si="1560"/>
        <v>0</v>
      </c>
      <c r="N2488" s="197">
        <f t="shared" si="1561"/>
        <v>2.7926533139999998</v>
      </c>
    </row>
    <row r="2489" spans="1:14" ht="47.25" outlineLevel="1" x14ac:dyDescent="0.25">
      <c r="A2489" s="122" t="str">
        <f t="shared" si="1564"/>
        <v>viii</v>
      </c>
      <c r="B2489" s="141" t="str">
        <f t="shared" si="1564"/>
        <v>Supply erection commissioning of medium voltage variable frequency drive for conveyors BCN 6A,6B,7A,7B in CHP 3x660MW</v>
      </c>
      <c r="C2489" s="188">
        <f t="shared" si="1564"/>
        <v>0</v>
      </c>
      <c r="D2489" s="189" t="str">
        <f t="shared" si="1564"/>
        <v>-</v>
      </c>
      <c r="E2489" s="38">
        <f t="shared" si="1564"/>
        <v>17</v>
      </c>
      <c r="F2489" s="104">
        <f t="shared" ref="F2489:F2520" si="1565">F2012+I2012</f>
        <v>16.985863999999999</v>
      </c>
      <c r="G2489" s="104">
        <f t="shared" si="1558"/>
        <v>16.985863999999999</v>
      </c>
      <c r="H2489" s="104">
        <f t="shared" si="1559"/>
        <v>0</v>
      </c>
      <c r="I2489" s="38">
        <f>'F4.2'!Z104</f>
        <v>0</v>
      </c>
      <c r="J2489" s="38">
        <f>'F4.2'!AY104</f>
        <v>0</v>
      </c>
      <c r="K2489" s="104"/>
      <c r="L2489" s="104"/>
      <c r="M2489" s="104">
        <f t="shared" si="1560"/>
        <v>0</v>
      </c>
      <c r="N2489" s="197">
        <f t="shared" si="1561"/>
        <v>0</v>
      </c>
    </row>
    <row r="2490" spans="1:14" ht="31.5" outlineLevel="1" x14ac:dyDescent="0.25">
      <c r="A2490" s="122" t="str">
        <f t="shared" si="1564"/>
        <v>ix</v>
      </c>
      <c r="B2490" s="141" t="str">
        <f t="shared" si="1564"/>
        <v>Supply, Installation &amp; commissioning of 3D level sensors for first two ESP field hoppers</v>
      </c>
      <c r="C2490" s="188">
        <f t="shared" si="1564"/>
        <v>0</v>
      </c>
      <c r="D2490" s="189" t="str">
        <f t="shared" si="1564"/>
        <v>-</v>
      </c>
      <c r="E2490" s="38">
        <f t="shared" si="1564"/>
        <v>4</v>
      </c>
      <c r="F2490" s="104">
        <f t="shared" si="1565"/>
        <v>0</v>
      </c>
      <c r="G2490" s="104">
        <f t="shared" ref="G2490:G2521" si="1566">G2013+M2013</f>
        <v>0</v>
      </c>
      <c r="H2490" s="104">
        <f t="shared" si="1559"/>
        <v>0</v>
      </c>
      <c r="I2490" s="38">
        <f>'F4.2'!Z105</f>
        <v>0</v>
      </c>
      <c r="J2490" s="38">
        <f>'F4.2'!AY105</f>
        <v>0</v>
      </c>
      <c r="K2490" s="104"/>
      <c r="L2490" s="104"/>
      <c r="M2490" s="104">
        <f t="shared" si="1560"/>
        <v>0</v>
      </c>
      <c r="N2490" s="197">
        <f t="shared" si="1561"/>
        <v>0</v>
      </c>
    </row>
    <row r="2491" spans="1:14" ht="168.75" outlineLevel="1" x14ac:dyDescent="0.25">
      <c r="A2491" s="164" t="str">
        <f t="shared" si="1564"/>
        <v>F</v>
      </c>
      <c r="B2491" s="165" t="str">
        <f t="shared" si="1564"/>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2491" s="188">
        <f t="shared" si="1564"/>
        <v>0</v>
      </c>
      <c r="D2491" s="189" t="str">
        <f t="shared" si="1564"/>
        <v>-</v>
      </c>
      <c r="E2491" s="38">
        <f t="shared" si="1564"/>
        <v>86.914035400000003</v>
      </c>
      <c r="F2491" s="104">
        <f t="shared" si="1565"/>
        <v>88.682981494000018</v>
      </c>
      <c r="G2491" s="104">
        <f t="shared" si="1566"/>
        <v>93.291011894000007</v>
      </c>
      <c r="H2491" s="104">
        <f t="shared" si="1559"/>
        <v>-4.6080303999999899</v>
      </c>
      <c r="I2491" s="38">
        <f>'F4.2'!Z106</f>
        <v>0</v>
      </c>
      <c r="J2491" s="38">
        <f>'F4.2'!AY106</f>
        <v>0</v>
      </c>
      <c r="K2491" s="104"/>
      <c r="L2491" s="104"/>
      <c r="M2491" s="104">
        <f t="shared" si="1560"/>
        <v>0</v>
      </c>
      <c r="N2491" s="197">
        <f t="shared" si="1561"/>
        <v>-4.6080303999999899</v>
      </c>
    </row>
    <row r="2492" spans="1:14" ht="18.75" outlineLevel="1" x14ac:dyDescent="0.25">
      <c r="A2492" s="164" t="str">
        <f t="shared" si="1564"/>
        <v>G</v>
      </c>
      <c r="B2492" s="165" t="str">
        <f t="shared" si="1564"/>
        <v>Discharge of UDL</v>
      </c>
      <c r="C2492" s="188">
        <f t="shared" si="1564"/>
        <v>0</v>
      </c>
      <c r="D2492" s="189" t="str">
        <f t="shared" si="1564"/>
        <v>-</v>
      </c>
      <c r="E2492" s="38">
        <f t="shared" si="1564"/>
        <v>0</v>
      </c>
      <c r="F2492" s="104">
        <f t="shared" si="1565"/>
        <v>111.97000000000001</v>
      </c>
      <c r="G2492" s="104">
        <f t="shared" si="1566"/>
        <v>111.48</v>
      </c>
      <c r="H2492" s="104">
        <f t="shared" si="1559"/>
        <v>0.49000000000000909</v>
      </c>
      <c r="I2492" s="38">
        <f>'F4.2'!Z107</f>
        <v>0</v>
      </c>
      <c r="J2492" s="38">
        <f>'F4.2'!AY107</f>
        <v>0</v>
      </c>
      <c r="K2492" s="104"/>
      <c r="L2492" s="104"/>
      <c r="M2492" s="104">
        <f t="shared" si="1560"/>
        <v>0</v>
      </c>
      <c r="N2492" s="197">
        <f t="shared" si="1561"/>
        <v>0.49000000000000909</v>
      </c>
    </row>
    <row r="2493" spans="1:14" ht="37.5" outlineLevel="1" x14ac:dyDescent="0.25">
      <c r="A2493" s="164" t="str">
        <f t="shared" ref="A2493:E2502" si="1567">A2016</f>
        <v>H</v>
      </c>
      <c r="B2493" s="165" t="str">
        <f t="shared" si="1567"/>
        <v>Asset Addition due to change in classification of inventory</v>
      </c>
      <c r="C2493" s="188">
        <f t="shared" si="1567"/>
        <v>0</v>
      </c>
      <c r="D2493" s="189" t="str">
        <f t="shared" si="1567"/>
        <v>-</v>
      </c>
      <c r="E2493" s="38">
        <f t="shared" si="1567"/>
        <v>0</v>
      </c>
      <c r="F2493" s="104">
        <f t="shared" si="1565"/>
        <v>21.750271997999999</v>
      </c>
      <c r="G2493" s="104">
        <f t="shared" si="1566"/>
        <v>0</v>
      </c>
      <c r="H2493" s="104">
        <f t="shared" si="1559"/>
        <v>21.750271997999999</v>
      </c>
      <c r="I2493" s="38">
        <f>'F4.2'!Z108</f>
        <v>0</v>
      </c>
      <c r="J2493" s="38">
        <f>'F4.2'!AY108</f>
        <v>0</v>
      </c>
      <c r="K2493" s="104"/>
      <c r="L2493" s="104"/>
      <c r="M2493" s="104">
        <f t="shared" si="1560"/>
        <v>0</v>
      </c>
      <c r="N2493" s="197">
        <f t="shared" si="1561"/>
        <v>21.750271997999999</v>
      </c>
    </row>
    <row r="2494" spans="1:14" ht="37.5" outlineLevel="1" x14ac:dyDescent="0.25">
      <c r="A2494" s="164" t="str">
        <f t="shared" si="1567"/>
        <v>I</v>
      </c>
      <c r="B2494" s="165" t="str">
        <f t="shared" si="1567"/>
        <v>Medical Oxygen Gr&amp;Cyl Ozonization Plant (Covid Related Work)</v>
      </c>
      <c r="C2494" s="188">
        <f t="shared" si="1567"/>
        <v>0</v>
      </c>
      <c r="D2494" s="189" t="str">
        <f t="shared" si="1567"/>
        <v>-</v>
      </c>
      <c r="E2494" s="38">
        <f t="shared" si="1567"/>
        <v>0</v>
      </c>
      <c r="F2494" s="104">
        <f t="shared" si="1565"/>
        <v>11.4034</v>
      </c>
      <c r="G2494" s="104">
        <f t="shared" si="1566"/>
        <v>9.6702093829999995</v>
      </c>
      <c r="H2494" s="104">
        <f t="shared" si="1559"/>
        <v>1.733190617</v>
      </c>
      <c r="I2494" s="38">
        <f>'F4.2'!Z109</f>
        <v>0</v>
      </c>
      <c r="J2494" s="38">
        <f>'F4.2'!AY109</f>
        <v>0</v>
      </c>
      <c r="K2494" s="104"/>
      <c r="L2494" s="104"/>
      <c r="M2494" s="104">
        <f t="shared" si="1560"/>
        <v>0</v>
      </c>
      <c r="N2494" s="197">
        <f t="shared" si="1561"/>
        <v>1.733190617</v>
      </c>
    </row>
    <row r="2495" spans="1:14" ht="21" outlineLevel="1" x14ac:dyDescent="0.25">
      <c r="A2495" s="88">
        <f t="shared" si="1567"/>
        <v>0</v>
      </c>
      <c r="B2495" s="118" t="str">
        <f t="shared" si="1567"/>
        <v>B) DPR Schemes</v>
      </c>
      <c r="C2495" s="188">
        <f t="shared" si="1567"/>
        <v>0</v>
      </c>
      <c r="D2495" s="189" t="str">
        <f t="shared" si="1567"/>
        <v>-</v>
      </c>
      <c r="E2495" s="38">
        <f t="shared" si="1567"/>
        <v>0</v>
      </c>
      <c r="F2495" s="104">
        <f t="shared" si="1565"/>
        <v>0</v>
      </c>
      <c r="G2495" s="104">
        <f t="shared" si="1566"/>
        <v>0</v>
      </c>
      <c r="H2495" s="104">
        <f t="shared" si="1559"/>
        <v>0</v>
      </c>
      <c r="I2495" s="38">
        <f>'F4.2'!Z110</f>
        <v>0</v>
      </c>
      <c r="J2495" s="38">
        <f>'F4.2'!AY110</f>
        <v>0</v>
      </c>
      <c r="K2495" s="104"/>
      <c r="L2495" s="104"/>
      <c r="M2495" s="104">
        <f t="shared" si="1560"/>
        <v>0</v>
      </c>
      <c r="N2495" s="197">
        <f t="shared" si="1561"/>
        <v>0</v>
      </c>
    </row>
    <row r="2496" spans="1:14" ht="15.75" outlineLevel="1" x14ac:dyDescent="0.25">
      <c r="A2496" s="89">
        <f t="shared" si="1567"/>
        <v>0</v>
      </c>
      <c r="B2496" s="121" t="str">
        <f t="shared" si="1567"/>
        <v>(i) Submitted to MERC</v>
      </c>
      <c r="C2496" s="188">
        <f t="shared" si="1567"/>
        <v>0</v>
      </c>
      <c r="D2496" s="189" t="str">
        <f t="shared" si="1567"/>
        <v>-</v>
      </c>
      <c r="E2496" s="38">
        <f t="shared" si="1567"/>
        <v>0</v>
      </c>
      <c r="F2496" s="104">
        <f t="shared" si="1565"/>
        <v>0</v>
      </c>
      <c r="G2496" s="104">
        <f t="shared" si="1566"/>
        <v>0</v>
      </c>
      <c r="H2496" s="104">
        <f t="shared" si="1559"/>
        <v>0</v>
      </c>
      <c r="I2496" s="38">
        <f>'F4.2'!Z111</f>
        <v>0</v>
      </c>
      <c r="J2496" s="38">
        <f>'F4.2'!AY111</f>
        <v>0</v>
      </c>
      <c r="K2496" s="104"/>
      <c r="L2496" s="104"/>
      <c r="M2496" s="104">
        <f t="shared" si="1560"/>
        <v>0</v>
      </c>
      <c r="N2496" s="197">
        <f t="shared" si="1561"/>
        <v>0</v>
      </c>
    </row>
    <row r="2497" spans="1:16" ht="31.5" outlineLevel="1" x14ac:dyDescent="0.25">
      <c r="A2497" s="66">
        <f t="shared" si="1567"/>
        <v>9</v>
      </c>
      <c r="B2497" s="134" t="str">
        <f t="shared" si="1567"/>
        <v>Flue Gas Desulphurization FGD is for Unit 8, 9, 10 of 3x660MW Koradi TPS</v>
      </c>
      <c r="C2497" s="188" t="str">
        <f t="shared" si="1567"/>
        <v>MERC/CAPEX/FY 2020-21/WFH/SBR/05</v>
      </c>
      <c r="D2497" s="189">
        <f t="shared" si="1567"/>
        <v>43982</v>
      </c>
      <c r="E2497" s="38">
        <f t="shared" si="1567"/>
        <v>940.00000000000011</v>
      </c>
      <c r="F2497" s="104">
        <f t="shared" si="1565"/>
        <v>0</v>
      </c>
      <c r="G2497" s="104">
        <f t="shared" si="1566"/>
        <v>0</v>
      </c>
      <c r="H2497" s="104">
        <f t="shared" si="1559"/>
        <v>0</v>
      </c>
      <c r="I2497" s="38">
        <f>'F4.2'!Z112</f>
        <v>0</v>
      </c>
      <c r="J2497" s="38">
        <f>'F4.2'!AY112</f>
        <v>0</v>
      </c>
      <c r="K2497" s="104"/>
      <c r="L2497" s="104"/>
      <c r="M2497" s="104">
        <f t="shared" si="1560"/>
        <v>0</v>
      </c>
      <c r="N2497" s="197">
        <f t="shared" si="1561"/>
        <v>0</v>
      </c>
      <c r="O2497" s="202">
        <f t="shared" ref="O2497:O2521" si="1568">MAX(0,IF(M2497=0,0,IF(G2497+M2497&lt;E2497,M2497,E2497-G2497)))</f>
        <v>0</v>
      </c>
      <c r="P2497" s="203">
        <f t="shared" ref="P2497:P2521" si="1569">M2497-O2497</f>
        <v>0</v>
      </c>
    </row>
    <row r="2498" spans="1:16" ht="31.5" outlineLevel="1" x14ac:dyDescent="0.25">
      <c r="A2498" s="98">
        <f t="shared" si="1567"/>
        <v>9.1</v>
      </c>
      <c r="B2498" s="99" t="str">
        <f t="shared" si="1567"/>
        <v>Flue Gas Desulphurization is for Unit 8, 9, 10 of 3x660MW Koradi TPS</v>
      </c>
      <c r="C2498" s="188" t="str">
        <f t="shared" si="1567"/>
        <v>MERC/CAPEX/FY 2020-21/WFH/SBR/05</v>
      </c>
      <c r="D2498" s="189">
        <f t="shared" si="1567"/>
        <v>43982</v>
      </c>
      <c r="E2498" s="38">
        <f t="shared" si="1567"/>
        <v>847.78000000000009</v>
      </c>
      <c r="F2498" s="104">
        <f t="shared" si="1565"/>
        <v>1556.15</v>
      </c>
      <c r="G2498" s="104">
        <f t="shared" si="1566"/>
        <v>1556.15</v>
      </c>
      <c r="H2498" s="104">
        <f t="shared" si="1559"/>
        <v>0</v>
      </c>
      <c r="I2498" s="38">
        <f>'F4.2'!Z113</f>
        <v>0</v>
      </c>
      <c r="J2498" s="38">
        <f>'F4.2'!AY113</f>
        <v>0</v>
      </c>
      <c r="K2498" s="104"/>
      <c r="L2498" s="104"/>
      <c r="M2498" s="104">
        <f t="shared" si="1560"/>
        <v>0</v>
      </c>
      <c r="N2498" s="197">
        <f t="shared" si="1561"/>
        <v>0</v>
      </c>
      <c r="O2498" s="202">
        <f t="shared" si="1568"/>
        <v>0</v>
      </c>
      <c r="P2498" s="203">
        <f t="shared" si="1569"/>
        <v>0</v>
      </c>
    </row>
    <row r="2499" spans="1:16" ht="30" outlineLevel="1" x14ac:dyDescent="0.25">
      <c r="A2499" s="98">
        <f t="shared" si="1567"/>
        <v>0</v>
      </c>
      <c r="B2499" s="99" t="str">
        <f t="shared" si="1567"/>
        <v>IDC</v>
      </c>
      <c r="C2499" s="188" t="str">
        <f t="shared" si="1567"/>
        <v>MERC/CAPEX/FY 2020-21/WFH/SBR/05</v>
      </c>
      <c r="D2499" s="189">
        <f t="shared" si="1567"/>
        <v>43982</v>
      </c>
      <c r="E2499" s="38">
        <f t="shared" si="1567"/>
        <v>92.22</v>
      </c>
      <c r="F2499" s="104">
        <f t="shared" si="1565"/>
        <v>0</v>
      </c>
      <c r="G2499" s="104">
        <f t="shared" si="1566"/>
        <v>0</v>
      </c>
      <c r="H2499" s="104">
        <f t="shared" si="1559"/>
        <v>0</v>
      </c>
      <c r="I2499" s="38">
        <f>'F4.2'!Z114</f>
        <v>0</v>
      </c>
      <c r="J2499" s="38">
        <f>'F4.2'!AY114</f>
        <v>0</v>
      </c>
      <c r="K2499" s="104"/>
      <c r="L2499" s="104"/>
      <c r="M2499" s="104">
        <f t="shared" si="1560"/>
        <v>0</v>
      </c>
      <c r="N2499" s="197">
        <f t="shared" si="1561"/>
        <v>0</v>
      </c>
      <c r="O2499" s="202">
        <f t="shared" si="1568"/>
        <v>0</v>
      </c>
      <c r="P2499" s="203">
        <f t="shared" si="1569"/>
        <v>0</v>
      </c>
    </row>
    <row r="2500" spans="1:16" ht="31.5" outlineLevel="1" x14ac:dyDescent="0.25">
      <c r="A2500" s="66" t="str">
        <f t="shared" si="1567"/>
        <v>HO DPR 13</v>
      </c>
      <c r="B2500" s="134" t="str">
        <f t="shared" si="1567"/>
        <v>Construction of new admin building at Vidyut Bhavan, Katol Road, Nagpur</v>
      </c>
      <c r="C2500" s="188" t="str">
        <f t="shared" si="1567"/>
        <v>MERC/Capex/2021-2022/MSPGCL/063</v>
      </c>
      <c r="D2500" s="189">
        <f t="shared" si="1567"/>
        <v>44610</v>
      </c>
      <c r="E2500" s="38">
        <f t="shared" si="1567"/>
        <v>57</v>
      </c>
      <c r="F2500" s="104">
        <f t="shared" si="1565"/>
        <v>0</v>
      </c>
      <c r="G2500" s="104">
        <f t="shared" si="1566"/>
        <v>0</v>
      </c>
      <c r="H2500" s="104">
        <f t="shared" si="1559"/>
        <v>0</v>
      </c>
      <c r="I2500" s="38">
        <f>'F4.2'!Z115</f>
        <v>0</v>
      </c>
      <c r="J2500" s="38">
        <f>'F4.2'!AY115</f>
        <v>0</v>
      </c>
      <c r="K2500" s="104"/>
      <c r="L2500" s="104"/>
      <c r="M2500" s="104">
        <f t="shared" si="1560"/>
        <v>0</v>
      </c>
      <c r="N2500" s="197">
        <f t="shared" si="1561"/>
        <v>0</v>
      </c>
      <c r="O2500" s="202">
        <f t="shared" si="1568"/>
        <v>0</v>
      </c>
      <c r="P2500" s="203">
        <f t="shared" si="1569"/>
        <v>0</v>
      </c>
    </row>
    <row r="2501" spans="1:16" ht="47.25" outlineLevel="1" x14ac:dyDescent="0.25">
      <c r="A2501" s="98" t="str">
        <f t="shared" si="1567"/>
        <v>HO DPR 13.1</v>
      </c>
      <c r="B2501" s="99" t="str">
        <f t="shared" si="1567"/>
        <v>Construction of new admin building at Vidyut Bhavan, Katol Road, Nagpur</v>
      </c>
      <c r="C2501" s="188">
        <f t="shared" si="1567"/>
        <v>0</v>
      </c>
      <c r="D2501" s="189">
        <f t="shared" si="1567"/>
        <v>44610</v>
      </c>
      <c r="E2501" s="38">
        <f t="shared" si="1567"/>
        <v>54.24</v>
      </c>
      <c r="F2501" s="104">
        <f t="shared" si="1565"/>
        <v>0</v>
      </c>
      <c r="G2501" s="104">
        <f t="shared" si="1566"/>
        <v>0</v>
      </c>
      <c r="H2501" s="104">
        <f t="shared" si="1559"/>
        <v>0</v>
      </c>
      <c r="I2501" s="38">
        <f>'F4.2'!Z116</f>
        <v>0</v>
      </c>
      <c r="J2501" s="38">
        <f>'F4.2'!AY116</f>
        <v>0</v>
      </c>
      <c r="K2501" s="104"/>
      <c r="L2501" s="104"/>
      <c r="M2501" s="104">
        <f t="shared" si="1560"/>
        <v>0</v>
      </c>
      <c r="N2501" s="197">
        <f t="shared" si="1561"/>
        <v>0</v>
      </c>
      <c r="O2501" s="202">
        <f t="shared" si="1568"/>
        <v>0</v>
      </c>
      <c r="P2501" s="203">
        <f t="shared" si="1569"/>
        <v>0</v>
      </c>
    </row>
    <row r="2502" spans="1:16" ht="15.75" outlineLevel="1" x14ac:dyDescent="0.25">
      <c r="A2502" s="98">
        <f t="shared" si="1567"/>
        <v>0</v>
      </c>
      <c r="B2502" s="99" t="str">
        <f t="shared" si="1567"/>
        <v>IDC</v>
      </c>
      <c r="C2502" s="188">
        <f t="shared" si="1567"/>
        <v>0</v>
      </c>
      <c r="D2502" s="189">
        <f t="shared" si="1567"/>
        <v>44610</v>
      </c>
      <c r="E2502" s="38">
        <f t="shared" si="1567"/>
        <v>2.76</v>
      </c>
      <c r="F2502" s="104">
        <f t="shared" si="1565"/>
        <v>0</v>
      </c>
      <c r="G2502" s="104">
        <f t="shared" si="1566"/>
        <v>0</v>
      </c>
      <c r="H2502" s="104">
        <f t="shared" si="1559"/>
        <v>0</v>
      </c>
      <c r="I2502" s="38">
        <f>'F4.2'!Z117</f>
        <v>0</v>
      </c>
      <c r="J2502" s="38">
        <f>'F4.2'!AY117</f>
        <v>0</v>
      </c>
      <c r="K2502" s="104"/>
      <c r="L2502" s="104"/>
      <c r="M2502" s="104">
        <f t="shared" si="1560"/>
        <v>0</v>
      </c>
      <c r="N2502" s="197">
        <f t="shared" si="1561"/>
        <v>0</v>
      </c>
      <c r="O2502" s="202">
        <f t="shared" si="1568"/>
        <v>0</v>
      </c>
      <c r="P2502" s="203">
        <f t="shared" si="1569"/>
        <v>0</v>
      </c>
    </row>
    <row r="2503" spans="1:16" ht="31.5" outlineLevel="1" x14ac:dyDescent="0.25">
      <c r="A2503" s="66">
        <f t="shared" ref="A2503:E2512" si="1570">A2026</f>
        <v>18</v>
      </c>
      <c r="B2503" s="134" t="str">
        <f t="shared" si="1570"/>
        <v>Improvement in Regenerative Air Pre-heater Performance at Unit # 9 of 3x660 MW, Koradi TPS</v>
      </c>
      <c r="C2503" s="188" t="str">
        <f t="shared" si="1570"/>
        <v>MERC/CAPEX/2022-2023/0469</v>
      </c>
      <c r="D2503" s="189">
        <f t="shared" si="1570"/>
        <v>44840</v>
      </c>
      <c r="E2503" s="38">
        <f t="shared" si="1570"/>
        <v>15.869</v>
      </c>
      <c r="F2503" s="104">
        <f t="shared" si="1565"/>
        <v>0</v>
      </c>
      <c r="G2503" s="104">
        <f t="shared" si="1566"/>
        <v>0</v>
      </c>
      <c r="H2503" s="104">
        <f t="shared" si="1559"/>
        <v>0</v>
      </c>
      <c r="I2503" s="38">
        <f>'F4.2'!Z118</f>
        <v>0</v>
      </c>
      <c r="J2503" s="38">
        <f>'F4.2'!AY118</f>
        <v>0</v>
      </c>
      <c r="K2503" s="104"/>
      <c r="L2503" s="104"/>
      <c r="M2503" s="104">
        <f t="shared" si="1560"/>
        <v>0</v>
      </c>
      <c r="N2503" s="197">
        <f t="shared" si="1561"/>
        <v>0</v>
      </c>
      <c r="O2503" s="202">
        <f t="shared" si="1568"/>
        <v>0</v>
      </c>
      <c r="P2503" s="203">
        <f t="shared" si="1569"/>
        <v>0</v>
      </c>
    </row>
    <row r="2504" spans="1:16" ht="31.5" outlineLevel="1" x14ac:dyDescent="0.25">
      <c r="A2504" s="98">
        <f t="shared" si="1570"/>
        <v>18.100000000000001</v>
      </c>
      <c r="B2504" s="99" t="str">
        <f t="shared" si="1570"/>
        <v>Procurement of heating elements for RAPH installed in Unit 9 (660MW) at KTPS Koradi THROUGH LIMITED TENDER</v>
      </c>
      <c r="C2504" s="188" t="str">
        <f t="shared" si="1570"/>
        <v>MERC/CAPEX/2022-2023/0469</v>
      </c>
      <c r="D2504" s="189">
        <f t="shared" si="1570"/>
        <v>44840</v>
      </c>
      <c r="E2504" s="38">
        <f t="shared" si="1570"/>
        <v>15.33</v>
      </c>
      <c r="F2504" s="104">
        <f t="shared" si="1565"/>
        <v>11.8</v>
      </c>
      <c r="G2504" s="104">
        <f t="shared" si="1566"/>
        <v>11.8</v>
      </c>
      <c r="H2504" s="104">
        <f t="shared" si="1559"/>
        <v>0</v>
      </c>
      <c r="I2504" s="38">
        <f>'F4.2'!Z119</f>
        <v>0</v>
      </c>
      <c r="J2504" s="38">
        <f>'F4.2'!AY119</f>
        <v>0</v>
      </c>
      <c r="K2504" s="104"/>
      <c r="L2504" s="104"/>
      <c r="M2504" s="104">
        <f t="shared" si="1560"/>
        <v>0</v>
      </c>
      <c r="N2504" s="197">
        <f t="shared" si="1561"/>
        <v>0</v>
      </c>
      <c r="O2504" s="202">
        <f t="shared" si="1568"/>
        <v>0</v>
      </c>
      <c r="P2504" s="203">
        <f t="shared" si="1569"/>
        <v>0</v>
      </c>
    </row>
    <row r="2505" spans="1:16" ht="31.5" outlineLevel="1" x14ac:dyDescent="0.25">
      <c r="A2505" s="98">
        <f t="shared" si="1570"/>
        <v>18.2</v>
      </c>
      <c r="B2505" s="99" t="str">
        <f t="shared" si="1570"/>
        <v xml:space="preserve">Replacement of heating elements for RAPH installed in Unit 9 (660MW) at KTPS Koradi </v>
      </c>
      <c r="C2505" s="188" t="str">
        <f t="shared" si="1570"/>
        <v>MERC/CAPEX/2022-2023/0469</v>
      </c>
      <c r="D2505" s="189">
        <f t="shared" si="1570"/>
        <v>44840</v>
      </c>
      <c r="E2505" s="38">
        <f t="shared" si="1570"/>
        <v>0.34899999999999998</v>
      </c>
      <c r="F2505" s="104">
        <f t="shared" si="1565"/>
        <v>0.37</v>
      </c>
      <c r="G2505" s="104">
        <f t="shared" si="1566"/>
        <v>0.37</v>
      </c>
      <c r="H2505" s="104">
        <f t="shared" si="1559"/>
        <v>0</v>
      </c>
      <c r="I2505" s="38">
        <f>'F4.2'!Z120</f>
        <v>0</v>
      </c>
      <c r="J2505" s="38">
        <f>'F4.2'!AY120</f>
        <v>0</v>
      </c>
      <c r="K2505" s="104"/>
      <c r="L2505" s="104"/>
      <c r="M2505" s="104">
        <f t="shared" si="1560"/>
        <v>0</v>
      </c>
      <c r="N2505" s="197">
        <f t="shared" si="1561"/>
        <v>0</v>
      </c>
      <c r="O2505" s="202">
        <f t="shared" si="1568"/>
        <v>0</v>
      </c>
      <c r="P2505" s="203">
        <f t="shared" si="1569"/>
        <v>0</v>
      </c>
    </row>
    <row r="2506" spans="1:16" ht="15.75" outlineLevel="1" x14ac:dyDescent="0.25">
      <c r="A2506" s="98">
        <f t="shared" si="1570"/>
        <v>0</v>
      </c>
      <c r="B2506" s="99" t="str">
        <f t="shared" si="1570"/>
        <v>IDC</v>
      </c>
      <c r="C2506" s="188" t="str">
        <f t="shared" si="1570"/>
        <v>MERC/CAPEX/2022-2023/0469</v>
      </c>
      <c r="D2506" s="189">
        <f t="shared" si="1570"/>
        <v>44840</v>
      </c>
      <c r="E2506" s="38">
        <f t="shared" si="1570"/>
        <v>0.19</v>
      </c>
      <c r="F2506" s="104">
        <f t="shared" si="1565"/>
        <v>0</v>
      </c>
      <c r="G2506" s="104">
        <f t="shared" si="1566"/>
        <v>0</v>
      </c>
      <c r="H2506" s="104">
        <f t="shared" si="1559"/>
        <v>0</v>
      </c>
      <c r="I2506" s="38">
        <f>'F4.2'!Z121</f>
        <v>0</v>
      </c>
      <c r="J2506" s="38">
        <f>'F4.2'!AY121</f>
        <v>0</v>
      </c>
      <c r="K2506" s="104"/>
      <c r="L2506" s="104"/>
      <c r="M2506" s="104">
        <f t="shared" si="1560"/>
        <v>0</v>
      </c>
      <c r="N2506" s="197">
        <f t="shared" si="1561"/>
        <v>0</v>
      </c>
      <c r="O2506" s="202">
        <f t="shared" si="1568"/>
        <v>0</v>
      </c>
      <c r="P2506" s="203">
        <f t="shared" si="1569"/>
        <v>0</v>
      </c>
    </row>
    <row r="2507" spans="1:16" ht="47.25" outlineLevel="1" x14ac:dyDescent="0.25">
      <c r="A2507" s="174">
        <f t="shared" si="1570"/>
        <v>19</v>
      </c>
      <c r="B2507" s="175" t="str">
        <f t="shared" si="1570"/>
        <v>CHP Improvement (7 Nos) Schemes &amp; Procurement of Bulldozers, Wheel Loaders and Hydraulic Cranes at CHP 3X660MW, KTPS, Koradi</v>
      </c>
      <c r="C2507" s="188" t="str">
        <f t="shared" si="1570"/>
        <v>MERC/CAPEX/MSPGCL/2024-25/0252</v>
      </c>
      <c r="D2507" s="189">
        <f t="shared" si="1570"/>
        <v>45400</v>
      </c>
      <c r="E2507" s="38">
        <f t="shared" si="1570"/>
        <v>38.869999999999997</v>
      </c>
      <c r="F2507" s="104">
        <f t="shared" si="1565"/>
        <v>0</v>
      </c>
      <c r="G2507" s="104">
        <f t="shared" si="1566"/>
        <v>0</v>
      </c>
      <c r="H2507" s="104">
        <f t="shared" si="1559"/>
        <v>0</v>
      </c>
      <c r="I2507" s="38">
        <f>'F4.2'!Z122</f>
        <v>0</v>
      </c>
      <c r="J2507" s="38">
        <f>'F4.2'!AY122</f>
        <v>0</v>
      </c>
      <c r="K2507" s="104"/>
      <c r="L2507" s="104"/>
      <c r="M2507" s="104">
        <f t="shared" si="1560"/>
        <v>0</v>
      </c>
      <c r="N2507" s="197">
        <f t="shared" si="1561"/>
        <v>0</v>
      </c>
      <c r="O2507" s="202">
        <f t="shared" si="1568"/>
        <v>0</v>
      </c>
      <c r="P2507" s="203">
        <f t="shared" si="1569"/>
        <v>0</v>
      </c>
    </row>
    <row r="2508" spans="1:16" ht="31.5" outlineLevel="1" x14ac:dyDescent="0.25">
      <c r="A2508" s="98">
        <f t="shared" si="1570"/>
        <v>19.100000000000001</v>
      </c>
      <c r="B2508" s="182" t="str">
        <f t="shared" si="1570"/>
        <v xml:space="preserve">Sch-1: Revamping of Apron Feeder in CHP at 3X660MW, KTPS, Koradi. </v>
      </c>
      <c r="C2508" s="188" t="str">
        <f t="shared" si="1570"/>
        <v>MERC/CAPEX/MSPGCL/2024-25/0252</v>
      </c>
      <c r="D2508" s="189">
        <f t="shared" si="1570"/>
        <v>45400</v>
      </c>
      <c r="E2508" s="38">
        <f t="shared" si="1570"/>
        <v>4.68</v>
      </c>
      <c r="F2508" s="104">
        <f t="shared" si="1565"/>
        <v>4.68</v>
      </c>
      <c r="G2508" s="104">
        <f t="shared" si="1566"/>
        <v>4.68</v>
      </c>
      <c r="H2508" s="104">
        <f t="shared" si="1559"/>
        <v>0</v>
      </c>
      <c r="I2508" s="38">
        <f>'F4.2'!Z123</f>
        <v>0</v>
      </c>
      <c r="J2508" s="38">
        <f>'F4.2'!AY123</f>
        <v>0</v>
      </c>
      <c r="K2508" s="104"/>
      <c r="L2508" s="104"/>
      <c r="M2508" s="104">
        <f t="shared" si="1560"/>
        <v>0</v>
      </c>
      <c r="N2508" s="197">
        <f t="shared" si="1561"/>
        <v>0</v>
      </c>
      <c r="O2508" s="202">
        <f t="shared" si="1568"/>
        <v>0</v>
      </c>
      <c r="P2508" s="203">
        <f t="shared" si="1569"/>
        <v>0</v>
      </c>
    </row>
    <row r="2509" spans="1:16" ht="31.5" outlineLevel="1" x14ac:dyDescent="0.25">
      <c r="A2509" s="98">
        <f t="shared" si="1570"/>
        <v>19.2</v>
      </c>
      <c r="B2509" s="182" t="str">
        <f t="shared" si="1570"/>
        <v>Sch-2: Procurement of Hydraulic motors and pumps in CHP at 3X660 MW, KTPS, Koradi</v>
      </c>
      <c r="C2509" s="188" t="str">
        <f t="shared" si="1570"/>
        <v>MERC/CAPEX/MSPGCL/2024-25/0252</v>
      </c>
      <c r="D2509" s="189">
        <f t="shared" si="1570"/>
        <v>45400</v>
      </c>
      <c r="E2509" s="38">
        <f t="shared" si="1570"/>
        <v>4.4400000000000004</v>
      </c>
      <c r="F2509" s="104">
        <f t="shared" si="1565"/>
        <v>4.4400000000000004</v>
      </c>
      <c r="G2509" s="104">
        <f t="shared" si="1566"/>
        <v>4.4400000000000004</v>
      </c>
      <c r="H2509" s="104">
        <f t="shared" si="1559"/>
        <v>0</v>
      </c>
      <c r="I2509" s="38">
        <f>'F4.2'!Z124</f>
        <v>0</v>
      </c>
      <c r="J2509" s="38">
        <f>'F4.2'!AY124</f>
        <v>0</v>
      </c>
      <c r="K2509" s="104"/>
      <c r="L2509" s="104"/>
      <c r="M2509" s="104">
        <f t="shared" si="1560"/>
        <v>0</v>
      </c>
      <c r="N2509" s="197">
        <f t="shared" si="1561"/>
        <v>0</v>
      </c>
      <c r="O2509" s="202">
        <f t="shared" si="1568"/>
        <v>0</v>
      </c>
      <c r="P2509" s="203">
        <f t="shared" si="1569"/>
        <v>0</v>
      </c>
    </row>
    <row r="2510" spans="1:16" ht="31.5" outlineLevel="1" x14ac:dyDescent="0.25">
      <c r="A2510" s="98">
        <f t="shared" si="1570"/>
        <v>19.3</v>
      </c>
      <c r="B2510" s="182" t="str">
        <f t="shared" si="1570"/>
        <v>Sch-3: Capacity enhancement of Hydraulic motor of Apron Feeder in CHP, 3X660 MW, KTPS, Koradi</v>
      </c>
      <c r="C2510" s="188" t="str">
        <f t="shared" si="1570"/>
        <v>MERC/CAPEX/MSPGCL/2024-25/0252</v>
      </c>
      <c r="D2510" s="189">
        <f t="shared" si="1570"/>
        <v>45400</v>
      </c>
      <c r="E2510" s="38">
        <f t="shared" si="1570"/>
        <v>2.0099999999999998</v>
      </c>
      <c r="F2510" s="104">
        <f t="shared" si="1565"/>
        <v>2.0099999999999998</v>
      </c>
      <c r="G2510" s="104">
        <f t="shared" si="1566"/>
        <v>2.0099999999999998</v>
      </c>
      <c r="H2510" s="104">
        <f t="shared" si="1559"/>
        <v>0</v>
      </c>
      <c r="I2510" s="38">
        <f>'F4.2'!Z125</f>
        <v>0</v>
      </c>
      <c r="J2510" s="38">
        <f>'F4.2'!AY125</f>
        <v>0</v>
      </c>
      <c r="K2510" s="104"/>
      <c r="L2510" s="104"/>
      <c r="M2510" s="104">
        <f t="shared" si="1560"/>
        <v>0</v>
      </c>
      <c r="N2510" s="197">
        <f t="shared" si="1561"/>
        <v>0</v>
      </c>
      <c r="O2510" s="202">
        <f t="shared" si="1568"/>
        <v>0</v>
      </c>
      <c r="P2510" s="203">
        <f t="shared" si="1569"/>
        <v>0</v>
      </c>
    </row>
    <row r="2511" spans="1:16" ht="31.5" outlineLevel="1" x14ac:dyDescent="0.25">
      <c r="A2511" s="98">
        <f t="shared" si="1570"/>
        <v>19.399999999999999</v>
      </c>
      <c r="B2511" s="182" t="str">
        <f t="shared" si="1570"/>
        <v>Sch-4: Modification, supply and replacement of Transfer chutes in CHP 3x660MW KTPS, Koradi.</v>
      </c>
      <c r="C2511" s="188" t="str">
        <f t="shared" si="1570"/>
        <v>MERC/CAPEX/MSPGCL/2024-25/0252</v>
      </c>
      <c r="D2511" s="189">
        <f t="shared" si="1570"/>
        <v>45400</v>
      </c>
      <c r="E2511" s="38">
        <f t="shared" si="1570"/>
        <v>4.3899999999999997</v>
      </c>
      <c r="F2511" s="104">
        <f t="shared" si="1565"/>
        <v>4.3899999999999997</v>
      </c>
      <c r="G2511" s="104">
        <f t="shared" si="1566"/>
        <v>4.3899999999999997</v>
      </c>
      <c r="H2511" s="104">
        <f t="shared" si="1559"/>
        <v>0</v>
      </c>
      <c r="I2511" s="38">
        <f>'F4.2'!Z126</f>
        <v>0</v>
      </c>
      <c r="J2511" s="38">
        <f>'F4.2'!AY126</f>
        <v>0</v>
      </c>
      <c r="K2511" s="104"/>
      <c r="L2511" s="104"/>
      <c r="M2511" s="104">
        <f t="shared" si="1560"/>
        <v>0</v>
      </c>
      <c r="N2511" s="197">
        <f t="shared" si="1561"/>
        <v>0</v>
      </c>
      <c r="O2511" s="202">
        <f t="shared" si="1568"/>
        <v>0</v>
      </c>
      <c r="P2511" s="203">
        <f t="shared" si="1569"/>
        <v>0</v>
      </c>
    </row>
    <row r="2512" spans="1:16" ht="47.25" outlineLevel="1" x14ac:dyDescent="0.25">
      <c r="A2512" s="98">
        <f t="shared" si="1570"/>
        <v>19.5</v>
      </c>
      <c r="B2512" s="182" t="str">
        <f t="shared" si="1570"/>
        <v>Sch-5: Design, supply, installation &amp; commissioning of High performance IGUS energy chain system with chain flex cable for Tripper trolleys at CHP at 3x660 MW, KTPS, Koradi.</v>
      </c>
      <c r="C2512" s="188" t="str">
        <f t="shared" si="1570"/>
        <v>MERC/CAPEX/MSPGCL/2024-25/0252</v>
      </c>
      <c r="D2512" s="189">
        <f t="shared" si="1570"/>
        <v>45400</v>
      </c>
      <c r="E2512" s="38">
        <f t="shared" si="1570"/>
        <v>4.37</v>
      </c>
      <c r="F2512" s="104">
        <f t="shared" si="1565"/>
        <v>4.37</v>
      </c>
      <c r="G2512" s="104">
        <f t="shared" si="1566"/>
        <v>4.37</v>
      </c>
      <c r="H2512" s="104">
        <f t="shared" si="1559"/>
        <v>0</v>
      </c>
      <c r="I2512" s="38">
        <f>'F4.2'!Z127</f>
        <v>0</v>
      </c>
      <c r="J2512" s="38">
        <f>'F4.2'!AY127</f>
        <v>0</v>
      </c>
      <c r="K2512" s="104"/>
      <c r="L2512" s="104"/>
      <c r="M2512" s="104">
        <f t="shared" si="1560"/>
        <v>0</v>
      </c>
      <c r="N2512" s="197">
        <f t="shared" si="1561"/>
        <v>0</v>
      </c>
      <c r="O2512" s="202">
        <f t="shared" si="1568"/>
        <v>0</v>
      </c>
      <c r="P2512" s="203">
        <f t="shared" si="1569"/>
        <v>0</v>
      </c>
    </row>
    <row r="2513" spans="1:16" ht="31.5" outlineLevel="1" x14ac:dyDescent="0.25">
      <c r="A2513" s="98">
        <f t="shared" ref="A2513:E2522" si="1571">A2036</f>
        <v>19.600000000000001</v>
      </c>
      <c r="B2513" s="182" t="str">
        <f t="shared" si="1571"/>
        <v>Sch-6: Procurement of B3-630 gear box for BCN 6 A/B in CHP at 3x660 MW, KTPS, Koradi.</v>
      </c>
      <c r="C2513" s="188" t="str">
        <f t="shared" si="1571"/>
        <v>MERC/CAPEX/MSPGCL/2024-25/0252</v>
      </c>
      <c r="D2513" s="189">
        <f t="shared" si="1571"/>
        <v>45400</v>
      </c>
      <c r="E2513" s="38">
        <f t="shared" si="1571"/>
        <v>0.56999999999999995</v>
      </c>
      <c r="F2513" s="104">
        <f t="shared" si="1565"/>
        <v>0.56999999999999995</v>
      </c>
      <c r="G2513" s="104">
        <f t="shared" si="1566"/>
        <v>0.56999999999999995</v>
      </c>
      <c r="H2513" s="104">
        <f t="shared" si="1559"/>
        <v>0</v>
      </c>
      <c r="I2513" s="38">
        <f>'F4.2'!Z128</f>
        <v>0</v>
      </c>
      <c r="J2513" s="38">
        <f>'F4.2'!AY128</f>
        <v>0</v>
      </c>
      <c r="K2513" s="104"/>
      <c r="L2513" s="104"/>
      <c r="M2513" s="104">
        <f t="shared" si="1560"/>
        <v>0</v>
      </c>
      <c r="N2513" s="197">
        <f t="shared" si="1561"/>
        <v>0</v>
      </c>
      <c r="O2513" s="202">
        <f t="shared" si="1568"/>
        <v>0</v>
      </c>
      <c r="P2513" s="203">
        <f t="shared" si="1569"/>
        <v>0</v>
      </c>
    </row>
    <row r="2514" spans="1:16" ht="31.5" outlineLevel="1" x14ac:dyDescent="0.25">
      <c r="A2514" s="98">
        <f t="shared" si="1571"/>
        <v>19.7</v>
      </c>
      <c r="B2514" s="182" t="str">
        <f t="shared" si="1571"/>
        <v>Sch-7: Supply and installation of Belt tear detector system for conveyor belt in CHP 3x660 MW, KTPS, Koradi.</v>
      </c>
      <c r="C2514" s="188" t="str">
        <f t="shared" si="1571"/>
        <v>MERC/CAPEX/MSPGCL/2024-25/0252</v>
      </c>
      <c r="D2514" s="189">
        <f t="shared" si="1571"/>
        <v>45400</v>
      </c>
      <c r="E2514" s="38">
        <f t="shared" si="1571"/>
        <v>1.18</v>
      </c>
      <c r="F2514" s="104">
        <f t="shared" si="1565"/>
        <v>1.18</v>
      </c>
      <c r="G2514" s="104">
        <f t="shared" si="1566"/>
        <v>1.18</v>
      </c>
      <c r="H2514" s="104">
        <f t="shared" si="1559"/>
        <v>0</v>
      </c>
      <c r="I2514" s="38">
        <f>'F4.2'!Z129</f>
        <v>0</v>
      </c>
      <c r="J2514" s="38">
        <f>'F4.2'!AY129</f>
        <v>0</v>
      </c>
      <c r="K2514" s="104"/>
      <c r="L2514" s="104"/>
      <c r="M2514" s="104">
        <f t="shared" si="1560"/>
        <v>0</v>
      </c>
      <c r="N2514" s="197">
        <f t="shared" si="1561"/>
        <v>0</v>
      </c>
      <c r="O2514" s="202">
        <f t="shared" si="1568"/>
        <v>0</v>
      </c>
      <c r="P2514" s="203">
        <f t="shared" si="1569"/>
        <v>0</v>
      </c>
    </row>
    <row r="2515" spans="1:16" ht="31.5" outlineLevel="1" x14ac:dyDescent="0.25">
      <c r="A2515" s="98">
        <f t="shared" si="1571"/>
        <v>19.8</v>
      </c>
      <c r="B2515" s="182" t="str">
        <f t="shared" si="1571"/>
        <v>Sch-8: Procurement of 5 Nos of Bulldozers BD 155 at CHP 3X660 MW Koradi Thermal Power station.</v>
      </c>
      <c r="C2515" s="188" t="str">
        <f t="shared" si="1571"/>
        <v>MERC/CAPEX/MSPGCL/2024-25/0252</v>
      </c>
      <c r="D2515" s="189">
        <f t="shared" si="1571"/>
        <v>45400</v>
      </c>
      <c r="E2515" s="38">
        <f t="shared" si="1571"/>
        <v>12.83</v>
      </c>
      <c r="F2515" s="104">
        <f t="shared" si="1565"/>
        <v>12.83</v>
      </c>
      <c r="G2515" s="104">
        <f t="shared" si="1566"/>
        <v>12.83</v>
      </c>
      <c r="H2515" s="104">
        <f t="shared" si="1559"/>
        <v>0</v>
      </c>
      <c r="I2515" s="38">
        <f>'F4.2'!Z130</f>
        <v>0</v>
      </c>
      <c r="J2515" s="38">
        <f>'F4.2'!AY130</f>
        <v>0</v>
      </c>
      <c r="K2515" s="104"/>
      <c r="L2515" s="104"/>
      <c r="M2515" s="104">
        <f t="shared" si="1560"/>
        <v>0</v>
      </c>
      <c r="N2515" s="197">
        <f t="shared" si="1561"/>
        <v>0</v>
      </c>
      <c r="O2515" s="202">
        <f t="shared" si="1568"/>
        <v>0</v>
      </c>
      <c r="P2515" s="203">
        <f t="shared" si="1569"/>
        <v>0</v>
      </c>
    </row>
    <row r="2516" spans="1:16" ht="31.5" outlineLevel="1" x14ac:dyDescent="0.25">
      <c r="A2516" s="98">
        <f t="shared" si="1571"/>
        <v>19.899999999999999</v>
      </c>
      <c r="B2516" s="182" t="str">
        <f t="shared" si="1571"/>
        <v>Sch-9:-  Procurement of 02 nos. of Wheel loaders at CHP 3X660 MW, KTPS, Koradi.</v>
      </c>
      <c r="C2516" s="188" t="str">
        <f t="shared" si="1571"/>
        <v>MERC/CAPEX/MSPGCL/2024-25/0252</v>
      </c>
      <c r="D2516" s="189">
        <f t="shared" si="1571"/>
        <v>45400</v>
      </c>
      <c r="E2516" s="38">
        <f t="shared" si="1571"/>
        <v>3.07</v>
      </c>
      <c r="F2516" s="104">
        <f t="shared" si="1565"/>
        <v>3.07</v>
      </c>
      <c r="G2516" s="104">
        <f t="shared" si="1566"/>
        <v>3.07</v>
      </c>
      <c r="H2516" s="104">
        <f t="shared" si="1559"/>
        <v>0</v>
      </c>
      <c r="I2516" s="38">
        <f>'F4.2'!Z131</f>
        <v>0</v>
      </c>
      <c r="J2516" s="38">
        <f>'F4.2'!AY131</f>
        <v>0</v>
      </c>
      <c r="K2516" s="104"/>
      <c r="L2516" s="104"/>
      <c r="M2516" s="104">
        <f t="shared" si="1560"/>
        <v>0</v>
      </c>
      <c r="N2516" s="197">
        <f t="shared" si="1561"/>
        <v>0</v>
      </c>
      <c r="O2516" s="202">
        <f t="shared" si="1568"/>
        <v>0</v>
      </c>
      <c r="P2516" s="203">
        <f t="shared" si="1569"/>
        <v>0</v>
      </c>
    </row>
    <row r="2517" spans="1:16" ht="31.5" outlineLevel="1" x14ac:dyDescent="0.25">
      <c r="A2517" s="206">
        <f t="shared" si="1571"/>
        <v>19.100000000000001</v>
      </c>
      <c r="B2517" s="182" t="str">
        <f t="shared" si="1571"/>
        <v>Sch-10:-  Procurement of 15 Ton &amp; 20 Ton capacity hydraulic Cranes at CHP 3X660 MW, KTPS, Koradi.</v>
      </c>
      <c r="C2517" s="188" t="str">
        <f t="shared" si="1571"/>
        <v>MERC/CAPEX/MSPGCL/2024-25/0252</v>
      </c>
      <c r="D2517" s="189">
        <f t="shared" si="1571"/>
        <v>45400</v>
      </c>
      <c r="E2517" s="38">
        <f t="shared" si="1571"/>
        <v>0.69</v>
      </c>
      <c r="F2517" s="104">
        <f t="shared" si="1565"/>
        <v>0.69</v>
      </c>
      <c r="G2517" s="104">
        <f t="shared" si="1566"/>
        <v>0.69</v>
      </c>
      <c r="H2517" s="104">
        <f t="shared" si="1559"/>
        <v>0</v>
      </c>
      <c r="I2517" s="38">
        <f>'F4.2'!Z132</f>
        <v>0</v>
      </c>
      <c r="J2517" s="38">
        <f>'F4.2'!AY132</f>
        <v>0</v>
      </c>
      <c r="K2517" s="104"/>
      <c r="L2517" s="104"/>
      <c r="M2517" s="104">
        <f t="shared" si="1560"/>
        <v>0</v>
      </c>
      <c r="N2517" s="197">
        <f t="shared" si="1561"/>
        <v>0</v>
      </c>
      <c r="O2517" s="202">
        <f t="shared" si="1568"/>
        <v>0</v>
      </c>
      <c r="P2517" s="203">
        <f t="shared" si="1569"/>
        <v>0</v>
      </c>
    </row>
    <row r="2518" spans="1:16" ht="30" outlineLevel="1" x14ac:dyDescent="0.25">
      <c r="A2518" s="98">
        <f t="shared" si="1571"/>
        <v>0</v>
      </c>
      <c r="B2518" s="182" t="str">
        <f t="shared" si="1571"/>
        <v>IDC</v>
      </c>
      <c r="C2518" s="188" t="str">
        <f t="shared" si="1571"/>
        <v>MERC/CAPEX/MSPGCL/2024-25/0252</v>
      </c>
      <c r="D2518" s="189">
        <f t="shared" si="1571"/>
        <v>45400</v>
      </c>
      <c r="E2518" s="38">
        <f t="shared" si="1571"/>
        <v>0.64</v>
      </c>
      <c r="F2518" s="104">
        <f t="shared" si="1565"/>
        <v>0</v>
      </c>
      <c r="G2518" s="104">
        <f t="shared" si="1566"/>
        <v>0</v>
      </c>
      <c r="H2518" s="104">
        <f t="shared" si="1559"/>
        <v>0</v>
      </c>
      <c r="I2518" s="38">
        <f>'F4.2'!Z133</f>
        <v>0</v>
      </c>
      <c r="J2518" s="38">
        <f>'F4.2'!AY133</f>
        <v>0</v>
      </c>
      <c r="K2518" s="104"/>
      <c r="L2518" s="104"/>
      <c r="M2518" s="104">
        <f t="shared" si="1560"/>
        <v>0</v>
      </c>
      <c r="N2518" s="197">
        <f t="shared" si="1561"/>
        <v>0</v>
      </c>
      <c r="O2518" s="202">
        <f t="shared" si="1568"/>
        <v>0</v>
      </c>
      <c r="P2518" s="203">
        <f t="shared" si="1569"/>
        <v>0</v>
      </c>
    </row>
    <row r="2519" spans="1:16" ht="31.5" outlineLevel="1" x14ac:dyDescent="0.25">
      <c r="A2519" s="174">
        <f t="shared" si="1571"/>
        <v>20</v>
      </c>
      <c r="B2519" s="175" t="str">
        <f t="shared" si="1571"/>
        <v>Construction of bridge cum bandhara across Pond No. 3 and allied works at Pond No. 3 at Koradi TPS</v>
      </c>
      <c r="C2519" s="188" t="str">
        <f t="shared" si="1571"/>
        <v>MERC/CAPEX/2024-25/MSPGCL/0250</v>
      </c>
      <c r="D2519" s="189">
        <f t="shared" si="1571"/>
        <v>45400</v>
      </c>
      <c r="E2519" s="38">
        <f t="shared" si="1571"/>
        <v>33.116000000000007</v>
      </c>
      <c r="F2519" s="104">
        <f t="shared" si="1565"/>
        <v>0</v>
      </c>
      <c r="G2519" s="104">
        <f t="shared" si="1566"/>
        <v>0</v>
      </c>
      <c r="H2519" s="104">
        <f t="shared" si="1559"/>
        <v>0</v>
      </c>
      <c r="I2519" s="38">
        <f>'F4.2'!Z134</f>
        <v>0</v>
      </c>
      <c r="J2519" s="38">
        <f>'F4.2'!AY134</f>
        <v>0</v>
      </c>
      <c r="K2519" s="104"/>
      <c r="L2519" s="104"/>
      <c r="M2519" s="104">
        <f t="shared" si="1560"/>
        <v>0</v>
      </c>
      <c r="N2519" s="197">
        <f t="shared" si="1561"/>
        <v>0</v>
      </c>
      <c r="O2519" s="202">
        <f t="shared" si="1568"/>
        <v>0</v>
      </c>
      <c r="P2519" s="203">
        <f t="shared" si="1569"/>
        <v>0</v>
      </c>
    </row>
    <row r="2520" spans="1:16" ht="31.5" outlineLevel="1" x14ac:dyDescent="0.25">
      <c r="A2520" s="98">
        <f t="shared" si="1571"/>
        <v>20.100000000000001</v>
      </c>
      <c r="B2520" s="129" t="str">
        <f t="shared" si="1571"/>
        <v>Construction of cement concrete bridge cum bandhara alongwith gated arrangement.</v>
      </c>
      <c r="C2520" s="188" t="str">
        <f t="shared" si="1571"/>
        <v>MERC/CAPEX/2024-25/MSPGCL/0250</v>
      </c>
      <c r="D2520" s="189">
        <f t="shared" si="1571"/>
        <v>45400</v>
      </c>
      <c r="E2520" s="38">
        <f t="shared" si="1571"/>
        <v>14.75</v>
      </c>
      <c r="F2520" s="104">
        <f t="shared" si="1565"/>
        <v>14.75</v>
      </c>
      <c r="G2520" s="104">
        <f t="shared" si="1566"/>
        <v>14.75</v>
      </c>
      <c r="H2520" s="104">
        <f t="shared" si="1559"/>
        <v>0</v>
      </c>
      <c r="I2520" s="38">
        <f>'F4.2'!Z135</f>
        <v>0</v>
      </c>
      <c r="J2520" s="38">
        <f>'F4.2'!AY135</f>
        <v>0</v>
      </c>
      <c r="K2520" s="104"/>
      <c r="L2520" s="104"/>
      <c r="M2520" s="104">
        <f t="shared" si="1560"/>
        <v>0</v>
      </c>
      <c r="N2520" s="197">
        <f t="shared" si="1561"/>
        <v>0</v>
      </c>
      <c r="O2520" s="202">
        <f t="shared" si="1568"/>
        <v>0</v>
      </c>
      <c r="P2520" s="203">
        <f t="shared" si="1569"/>
        <v>0</v>
      </c>
    </row>
    <row r="2521" spans="1:16" ht="47.25" outlineLevel="1" x14ac:dyDescent="0.25">
      <c r="A2521" s="98">
        <f t="shared" si="1571"/>
        <v>20.2</v>
      </c>
      <c r="B2521" s="129" t="str">
        <f t="shared" si="1571"/>
        <v>Construction of earthen embankment connecting bridge cum bandhara on both side of embankment by excavating soil / typha / silt from Pond No.3 &amp; tree plantation.</v>
      </c>
      <c r="C2521" s="188" t="str">
        <f t="shared" si="1571"/>
        <v>MERC/CAPEX/2024-25/MSPGCL/0250</v>
      </c>
      <c r="D2521" s="189">
        <f t="shared" si="1571"/>
        <v>45400</v>
      </c>
      <c r="E2521" s="38">
        <f t="shared" si="1571"/>
        <v>14.325200000000001</v>
      </c>
      <c r="F2521" s="104">
        <f t="shared" ref="F2521:F2552" si="1572">F2044+I2044</f>
        <v>14.325200000000001</v>
      </c>
      <c r="G2521" s="104">
        <f t="shared" si="1566"/>
        <v>14.325200000000001</v>
      </c>
      <c r="H2521" s="104">
        <f t="shared" si="1559"/>
        <v>0</v>
      </c>
      <c r="I2521" s="38">
        <f>'F4.2'!Z136</f>
        <v>0</v>
      </c>
      <c r="J2521" s="38">
        <f>'F4.2'!AY136</f>
        <v>0</v>
      </c>
      <c r="K2521" s="104"/>
      <c r="L2521" s="104"/>
      <c r="M2521" s="104">
        <f t="shared" si="1560"/>
        <v>0</v>
      </c>
      <c r="N2521" s="197">
        <f t="shared" si="1561"/>
        <v>0</v>
      </c>
      <c r="O2521" s="202">
        <f t="shared" si="1568"/>
        <v>0</v>
      </c>
      <c r="P2521" s="203">
        <f t="shared" si="1569"/>
        <v>0</v>
      </c>
    </row>
    <row r="2522" spans="1:16" ht="47.25" outlineLevel="1" x14ac:dyDescent="0.25">
      <c r="A2522" s="98">
        <f t="shared" si="1571"/>
        <v>20.3</v>
      </c>
      <c r="B2522" s="129" t="str">
        <f t="shared" si="1571"/>
        <v>Providing structural steel pathway on the existing waste weir (west side of the Pond No.3) and roads connecting to bridge behind Pond No.3 and bridge cum bandhara.</v>
      </c>
      <c r="C2522" s="188" t="str">
        <f t="shared" si="1571"/>
        <v>MERC/CAPEX/2024-25/MSPGCL/0250</v>
      </c>
      <c r="D2522" s="189">
        <f t="shared" si="1571"/>
        <v>45400</v>
      </c>
      <c r="E2522" s="38">
        <f t="shared" si="1571"/>
        <v>2.4308000000000001</v>
      </c>
      <c r="F2522" s="104">
        <f t="shared" si="1572"/>
        <v>2.4308000000000001</v>
      </c>
      <c r="G2522" s="104">
        <f t="shared" ref="G2522:G2553" si="1573">G2045+M2045</f>
        <v>2.4308000000000001</v>
      </c>
      <c r="H2522" s="104">
        <f t="shared" ref="H2522:H2585" si="1574">F2522-G2522</f>
        <v>0</v>
      </c>
      <c r="I2522" s="38">
        <f>'F4.2'!Z137</f>
        <v>0</v>
      </c>
      <c r="J2522" s="38">
        <f>'F4.2'!AY137</f>
        <v>0</v>
      </c>
      <c r="K2522" s="104"/>
      <c r="L2522" s="104"/>
      <c r="M2522" s="104">
        <f t="shared" ref="M2522:M2776" si="1575">SUM(J2522:L2522)</f>
        <v>0</v>
      </c>
      <c r="N2522" s="197">
        <f t="shared" ref="N2522:N2585" si="1576">H2522+I2522-M2522</f>
        <v>0</v>
      </c>
      <c r="O2522" s="202"/>
      <c r="P2522" s="203"/>
    </row>
    <row r="2523" spans="1:16" ht="30" outlineLevel="1" x14ac:dyDescent="0.25">
      <c r="A2523" s="98">
        <f t="shared" ref="A2523:E2532" si="1577">A2046</f>
        <v>0</v>
      </c>
      <c r="B2523" s="129" t="str">
        <f t="shared" si="1577"/>
        <v>IDC</v>
      </c>
      <c r="C2523" s="188" t="str">
        <f t="shared" si="1577"/>
        <v>MERC/CAPEX/2024-25/MSPGCL/0250</v>
      </c>
      <c r="D2523" s="189">
        <f t="shared" si="1577"/>
        <v>45400</v>
      </c>
      <c r="E2523" s="38">
        <f t="shared" si="1577"/>
        <v>1.61</v>
      </c>
      <c r="F2523" s="104">
        <f t="shared" si="1572"/>
        <v>0</v>
      </c>
      <c r="G2523" s="104">
        <f t="shared" si="1573"/>
        <v>0</v>
      </c>
      <c r="H2523" s="104">
        <f t="shared" si="1574"/>
        <v>0</v>
      </c>
      <c r="I2523" s="38">
        <f>'F4.2'!Z138</f>
        <v>0</v>
      </c>
      <c r="J2523" s="38">
        <f>'F4.2'!AY138</f>
        <v>0</v>
      </c>
      <c r="K2523" s="104"/>
      <c r="L2523" s="104"/>
      <c r="M2523" s="104">
        <f t="shared" si="1575"/>
        <v>0</v>
      </c>
      <c r="N2523" s="197">
        <f t="shared" si="1576"/>
        <v>0</v>
      </c>
    </row>
    <row r="2524" spans="1:16" ht="47.25" outlineLevel="1" x14ac:dyDescent="0.25">
      <c r="A2524" s="453">
        <f t="shared" si="1577"/>
        <v>6</v>
      </c>
      <c r="B2524" s="454" t="str">
        <f t="shared" si="1577"/>
        <v>Procurement &amp; replacement of Superheater Pass Economizer Coils (Modified Design) for Unit 8, 9 &amp; 10 at 3x660MW KTPS, Koradi</v>
      </c>
      <c r="C2524" s="188" t="str">
        <f t="shared" si="1577"/>
        <v>Not Approved</v>
      </c>
      <c r="D2524" s="189" t="str">
        <f t="shared" si="1577"/>
        <v>-</v>
      </c>
      <c r="E2524" s="38">
        <f t="shared" si="1577"/>
        <v>0</v>
      </c>
      <c r="F2524" s="104">
        <f t="shared" si="1572"/>
        <v>0</v>
      </c>
      <c r="G2524" s="104">
        <f t="shared" si="1573"/>
        <v>0</v>
      </c>
      <c r="H2524" s="104">
        <f t="shared" si="1574"/>
        <v>0</v>
      </c>
      <c r="I2524" s="38">
        <f>'F4.2'!Z139</f>
        <v>0</v>
      </c>
      <c r="J2524" s="38">
        <f>'F4.2'!AY139</f>
        <v>0</v>
      </c>
      <c r="K2524" s="104"/>
      <c r="L2524" s="104"/>
      <c r="M2524" s="104">
        <f t="shared" si="1575"/>
        <v>0</v>
      </c>
      <c r="N2524" s="197">
        <f t="shared" si="1576"/>
        <v>0</v>
      </c>
    </row>
    <row r="2525" spans="1:16" ht="47.25" outlineLevel="1" x14ac:dyDescent="0.25">
      <c r="A2525" s="453">
        <f t="shared" si="1577"/>
        <v>6.1</v>
      </c>
      <c r="B2525" s="473" t="str">
        <f t="shared" si="1577"/>
        <v>Procurement &amp; replacement of Superheater Pass Economizer Coils (Modified Design) for Unit 8, 9 &amp; 10 at 3x660MW KTPS, Koradi</v>
      </c>
      <c r="C2525" s="188" t="str">
        <f t="shared" si="1577"/>
        <v>Not Approved</v>
      </c>
      <c r="D2525" s="189" t="str">
        <f t="shared" si="1577"/>
        <v>-</v>
      </c>
      <c r="E2525" s="38">
        <f t="shared" si="1577"/>
        <v>0</v>
      </c>
      <c r="F2525" s="104">
        <f t="shared" si="1572"/>
        <v>144.42000000000002</v>
      </c>
      <c r="G2525" s="104">
        <f t="shared" si="1573"/>
        <v>144.42000000000002</v>
      </c>
      <c r="H2525" s="104">
        <f t="shared" si="1574"/>
        <v>0</v>
      </c>
      <c r="I2525" s="38">
        <f>'F4.2'!Z140</f>
        <v>0</v>
      </c>
      <c r="J2525" s="38">
        <f>'F4.2'!AY140</f>
        <v>0</v>
      </c>
      <c r="K2525" s="104"/>
      <c r="L2525" s="104"/>
      <c r="M2525" s="104">
        <f t="shared" si="1575"/>
        <v>0</v>
      </c>
      <c r="N2525" s="197">
        <f t="shared" si="1576"/>
        <v>0</v>
      </c>
    </row>
    <row r="2526" spans="1:16" ht="15.75" outlineLevel="1" x14ac:dyDescent="0.25">
      <c r="A2526" s="453">
        <f t="shared" si="1577"/>
        <v>0</v>
      </c>
      <c r="B2526" s="477" t="str">
        <f t="shared" si="1577"/>
        <v>IDC</v>
      </c>
      <c r="C2526" s="188" t="str">
        <f t="shared" si="1577"/>
        <v>Not Approved</v>
      </c>
      <c r="D2526" s="189" t="str">
        <f t="shared" si="1577"/>
        <v>-</v>
      </c>
      <c r="E2526" s="38">
        <f t="shared" si="1577"/>
        <v>0</v>
      </c>
      <c r="F2526" s="104">
        <f t="shared" si="1572"/>
        <v>0</v>
      </c>
      <c r="G2526" s="104">
        <f t="shared" si="1573"/>
        <v>0</v>
      </c>
      <c r="H2526" s="104">
        <f t="shared" si="1574"/>
        <v>0</v>
      </c>
      <c r="I2526" s="38">
        <f>'F4.2'!Z141</f>
        <v>0</v>
      </c>
      <c r="J2526" s="38">
        <f>'F4.2'!AY141</f>
        <v>0</v>
      </c>
      <c r="K2526" s="104"/>
      <c r="L2526" s="104"/>
      <c r="M2526" s="104">
        <f t="shared" si="1575"/>
        <v>0</v>
      </c>
      <c r="N2526" s="197">
        <f t="shared" si="1576"/>
        <v>0</v>
      </c>
    </row>
    <row r="2527" spans="1:16" ht="31.5" outlineLevel="1" x14ac:dyDescent="0.25">
      <c r="A2527" s="453">
        <f t="shared" si="1577"/>
        <v>7</v>
      </c>
      <c r="B2527" s="454" t="str">
        <f t="shared" si="1577"/>
        <v>Improvement in Boiler Performance at U-8,9 &amp; 10 KTPS, Koradi</v>
      </c>
      <c r="C2527" s="188" t="str">
        <f t="shared" si="1577"/>
        <v>MERC/CAPEX/MSPGCL/2023-24/0638</v>
      </c>
      <c r="D2527" s="189" t="str">
        <f t="shared" si="1577"/>
        <v>-</v>
      </c>
      <c r="E2527" s="38">
        <f t="shared" si="1577"/>
        <v>62.928999999999995</v>
      </c>
      <c r="F2527" s="104">
        <f t="shared" si="1572"/>
        <v>0</v>
      </c>
      <c r="G2527" s="104">
        <f t="shared" si="1573"/>
        <v>0</v>
      </c>
      <c r="H2527" s="104">
        <f t="shared" si="1574"/>
        <v>0</v>
      </c>
      <c r="I2527" s="38">
        <f>'F4.2'!Z142</f>
        <v>0</v>
      </c>
      <c r="J2527" s="38">
        <f>'F4.2'!AY142</f>
        <v>0</v>
      </c>
      <c r="K2527" s="104"/>
      <c r="L2527" s="104"/>
      <c r="M2527" s="104">
        <f t="shared" si="1575"/>
        <v>0</v>
      </c>
      <c r="N2527" s="197">
        <f t="shared" si="1576"/>
        <v>0</v>
      </c>
    </row>
    <row r="2528" spans="1:16" ht="31.5" outlineLevel="1" x14ac:dyDescent="0.25">
      <c r="A2528" s="453">
        <f t="shared" si="1577"/>
        <v>7.1</v>
      </c>
      <c r="B2528" s="473" t="str">
        <f t="shared" si="1577"/>
        <v>Scheme-1: Procurement of Blade Sets for ID, FD &amp; PA Fans at 3x660MW Units.</v>
      </c>
      <c r="C2528" s="188" t="str">
        <f t="shared" si="1577"/>
        <v>MERC/CAPEX/MSPGCL/2023-24/0638</v>
      </c>
      <c r="D2528" s="189" t="str">
        <f t="shared" si="1577"/>
        <v>-</v>
      </c>
      <c r="E2528" s="38">
        <f t="shared" si="1577"/>
        <v>11.34</v>
      </c>
      <c r="F2528" s="104">
        <f t="shared" si="1572"/>
        <v>11.34</v>
      </c>
      <c r="G2528" s="104">
        <f t="shared" si="1573"/>
        <v>11.34</v>
      </c>
      <c r="H2528" s="104">
        <f t="shared" si="1574"/>
        <v>0</v>
      </c>
      <c r="I2528" s="38">
        <f>'F4.2'!Z143</f>
        <v>0</v>
      </c>
      <c r="J2528" s="38">
        <f>'F4.2'!AY143</f>
        <v>0</v>
      </c>
      <c r="K2528" s="104"/>
      <c r="L2528" s="104"/>
      <c r="M2528" s="104">
        <f t="shared" si="1575"/>
        <v>0</v>
      </c>
      <c r="N2528" s="197">
        <f t="shared" si="1576"/>
        <v>0</v>
      </c>
    </row>
    <row r="2529" spans="1:14" ht="31.5" outlineLevel="1" x14ac:dyDescent="0.25">
      <c r="A2529" s="453">
        <f t="shared" si="1577"/>
        <v>7.2</v>
      </c>
      <c r="B2529" s="473" t="str">
        <f t="shared" si="1577"/>
        <v>Scheme-2: Procurement of RAPH Bottom Support Bearing Assembly at 3X660MW Units.</v>
      </c>
      <c r="C2529" s="188" t="str">
        <f t="shared" si="1577"/>
        <v>MERC/CAPEX/MSPGCL/2023-24/0638</v>
      </c>
      <c r="D2529" s="189" t="str">
        <f t="shared" si="1577"/>
        <v>-</v>
      </c>
      <c r="E2529" s="38">
        <f t="shared" si="1577"/>
        <v>2.4780000000000002</v>
      </c>
      <c r="F2529" s="104">
        <f t="shared" si="1572"/>
        <v>2.4780000000000002</v>
      </c>
      <c r="G2529" s="104">
        <f t="shared" si="1573"/>
        <v>2.4780000000000002</v>
      </c>
      <c r="H2529" s="104">
        <f t="shared" si="1574"/>
        <v>0</v>
      </c>
      <c r="I2529" s="38">
        <f>'F4.2'!Z144</f>
        <v>0</v>
      </c>
      <c r="J2529" s="38">
        <f>'F4.2'!AY144</f>
        <v>0</v>
      </c>
      <c r="K2529" s="104"/>
      <c r="L2529" s="104"/>
      <c r="M2529" s="104">
        <f t="shared" si="1575"/>
        <v>0</v>
      </c>
      <c r="N2529" s="197">
        <f t="shared" si="1576"/>
        <v>0</v>
      </c>
    </row>
    <row r="2530" spans="1:14" ht="31.5" outlineLevel="1" x14ac:dyDescent="0.25">
      <c r="A2530" s="453">
        <f t="shared" si="1577"/>
        <v>7.3</v>
      </c>
      <c r="B2530" s="473" t="str">
        <f t="shared" si="1577"/>
        <v>Scheme-3: Procurement of RAPH Top Guide Bearing Assembly at 3x660MW Units.</v>
      </c>
      <c r="C2530" s="188" t="str">
        <f t="shared" si="1577"/>
        <v>MERC/CAPEX/MSPGCL/2023-24/0638</v>
      </c>
      <c r="D2530" s="189" t="str">
        <f t="shared" si="1577"/>
        <v>-</v>
      </c>
      <c r="E2530" s="38">
        <f t="shared" si="1577"/>
        <v>0.68400000000000005</v>
      </c>
      <c r="F2530" s="104">
        <f t="shared" si="1572"/>
        <v>0.68400000000000005</v>
      </c>
      <c r="G2530" s="104">
        <f t="shared" si="1573"/>
        <v>0.68400000000000005</v>
      </c>
      <c r="H2530" s="104">
        <f t="shared" si="1574"/>
        <v>0</v>
      </c>
      <c r="I2530" s="38">
        <f>'F4.2'!Z145</f>
        <v>0</v>
      </c>
      <c r="J2530" s="38">
        <f>'F4.2'!AY145</f>
        <v>0</v>
      </c>
      <c r="K2530" s="104"/>
      <c r="L2530" s="104"/>
      <c r="M2530" s="104">
        <f t="shared" si="1575"/>
        <v>0</v>
      </c>
      <c r="N2530" s="197">
        <f t="shared" si="1576"/>
        <v>0</v>
      </c>
    </row>
    <row r="2531" spans="1:14" ht="30" outlineLevel="1" x14ac:dyDescent="0.25">
      <c r="A2531" s="453">
        <f t="shared" si="1577"/>
        <v>7.4</v>
      </c>
      <c r="B2531" s="473" t="str">
        <f t="shared" si="1577"/>
        <v>Scheme-4: Procurement of RAPH Gear Box at 3x660MW Units.</v>
      </c>
      <c r="C2531" s="188" t="str">
        <f t="shared" si="1577"/>
        <v>MERC/CAPEX/MSPGCL/2023-24/0638</v>
      </c>
      <c r="D2531" s="189" t="str">
        <f t="shared" si="1577"/>
        <v>-</v>
      </c>
      <c r="E2531" s="38">
        <f t="shared" si="1577"/>
        <v>3.44</v>
      </c>
      <c r="F2531" s="104">
        <f t="shared" si="1572"/>
        <v>3.44</v>
      </c>
      <c r="G2531" s="104">
        <f t="shared" si="1573"/>
        <v>3.44</v>
      </c>
      <c r="H2531" s="104">
        <f t="shared" si="1574"/>
        <v>0</v>
      </c>
      <c r="I2531" s="38">
        <f>'F4.2'!Z146</f>
        <v>0</v>
      </c>
      <c r="J2531" s="38">
        <f>'F4.2'!AY146</f>
        <v>0</v>
      </c>
      <c r="K2531" s="104"/>
      <c r="L2531" s="104"/>
      <c r="M2531" s="104">
        <f t="shared" si="1575"/>
        <v>0</v>
      </c>
      <c r="N2531" s="197">
        <f t="shared" si="1576"/>
        <v>0</v>
      </c>
    </row>
    <row r="2532" spans="1:14" ht="30" outlineLevel="1" x14ac:dyDescent="0.25">
      <c r="A2532" s="453">
        <f t="shared" si="1577"/>
        <v>7.5</v>
      </c>
      <c r="B2532" s="473" t="str">
        <f t="shared" si="1577"/>
        <v>Scheme-5: Procurement of RAPH Spares at 3x660MW Units.</v>
      </c>
      <c r="C2532" s="188" t="str">
        <f t="shared" si="1577"/>
        <v>MERC/CAPEX/MSPGCL/2023-24/0638</v>
      </c>
      <c r="D2532" s="189" t="str">
        <f t="shared" si="1577"/>
        <v>-</v>
      </c>
      <c r="E2532" s="38">
        <f t="shared" si="1577"/>
        <v>1.1299999999999999</v>
      </c>
      <c r="F2532" s="104">
        <f t="shared" si="1572"/>
        <v>1.1299999999999999</v>
      </c>
      <c r="G2532" s="104">
        <f t="shared" si="1573"/>
        <v>1.1299999999999999</v>
      </c>
      <c r="H2532" s="104">
        <f t="shared" si="1574"/>
        <v>0</v>
      </c>
      <c r="I2532" s="38">
        <f>'F4.2'!Z147</f>
        <v>0</v>
      </c>
      <c r="J2532" s="38">
        <f>'F4.2'!AY147</f>
        <v>0</v>
      </c>
      <c r="K2532" s="104"/>
      <c r="L2532" s="104"/>
      <c r="M2532" s="104">
        <f t="shared" si="1575"/>
        <v>0</v>
      </c>
      <c r="N2532" s="197">
        <f t="shared" si="1576"/>
        <v>0</v>
      </c>
    </row>
    <row r="2533" spans="1:14" ht="31.5" outlineLevel="1" x14ac:dyDescent="0.25">
      <c r="A2533" s="453">
        <f t="shared" ref="A2533:E2542" si="1578">A2056</f>
        <v>7.6</v>
      </c>
      <c r="B2533" s="473" t="str">
        <f t="shared" si="1578"/>
        <v>Scheme-6: Procurement of Coal Burner Assembly with windbox air nozzles for Unit 8 &amp; 9 at 3x660MW.</v>
      </c>
      <c r="C2533" s="188" t="str">
        <f t="shared" si="1578"/>
        <v>MERC/CAPEX/MSPGCL/2023-24/0638</v>
      </c>
      <c r="D2533" s="189" t="str">
        <f t="shared" si="1578"/>
        <v>-</v>
      </c>
      <c r="E2533" s="38">
        <f t="shared" si="1578"/>
        <v>15.407</v>
      </c>
      <c r="F2533" s="104">
        <f t="shared" si="1572"/>
        <v>15.407</v>
      </c>
      <c r="G2533" s="104">
        <f t="shared" si="1573"/>
        <v>15.407</v>
      </c>
      <c r="H2533" s="104">
        <f t="shared" si="1574"/>
        <v>0</v>
      </c>
      <c r="I2533" s="38">
        <f>'F4.2'!Z148</f>
        <v>0</v>
      </c>
      <c r="J2533" s="38">
        <f>'F4.2'!AY148</f>
        <v>0</v>
      </c>
      <c r="K2533" s="104"/>
      <c r="L2533" s="104"/>
      <c r="M2533" s="104">
        <f t="shared" si="1575"/>
        <v>0</v>
      </c>
      <c r="N2533" s="197">
        <f t="shared" si="1576"/>
        <v>0</v>
      </c>
    </row>
    <row r="2534" spans="1:14" ht="31.5" outlineLevel="1" x14ac:dyDescent="0.25">
      <c r="A2534" s="453">
        <f t="shared" si="1578"/>
        <v>7.7</v>
      </c>
      <c r="B2534" s="473" t="str">
        <f t="shared" si="1578"/>
        <v>Scheme-7: Procurement of Boiler Circulation Pump (BCP) with Impeller &amp; Diffuser at 3x660MW Units.</v>
      </c>
      <c r="C2534" s="188" t="str">
        <f t="shared" si="1578"/>
        <v>MERC/CAPEX/MSPGCL/2023-24/0638</v>
      </c>
      <c r="D2534" s="189" t="str">
        <f t="shared" si="1578"/>
        <v>-</v>
      </c>
      <c r="E2534" s="38">
        <f t="shared" si="1578"/>
        <v>11.12</v>
      </c>
      <c r="F2534" s="104">
        <f t="shared" si="1572"/>
        <v>11.12</v>
      </c>
      <c r="G2534" s="104">
        <f t="shared" si="1573"/>
        <v>11.12</v>
      </c>
      <c r="H2534" s="104">
        <f t="shared" si="1574"/>
        <v>0</v>
      </c>
      <c r="I2534" s="38">
        <f>'F4.2'!Z149</f>
        <v>0</v>
      </c>
      <c r="J2534" s="38">
        <f>'F4.2'!AY149</f>
        <v>0</v>
      </c>
      <c r="K2534" s="104"/>
      <c r="L2534" s="104"/>
      <c r="M2534" s="104">
        <f t="shared" si="1575"/>
        <v>0</v>
      </c>
      <c r="N2534" s="197">
        <f t="shared" si="1576"/>
        <v>0</v>
      </c>
    </row>
    <row r="2535" spans="1:14" ht="31.5" outlineLevel="1" x14ac:dyDescent="0.25">
      <c r="A2535" s="453">
        <f t="shared" si="1578"/>
        <v>7.8</v>
      </c>
      <c r="B2535" s="473" t="str">
        <f t="shared" si="1578"/>
        <v>Scheme-8: Procurement and Replacement of Heating Elements for RAPH Installed for Unit 8 at 3x660MW.</v>
      </c>
      <c r="C2535" s="188" t="str">
        <f t="shared" si="1578"/>
        <v>MERC/CAPEX/MSPGCL/2023-24/0638</v>
      </c>
      <c r="D2535" s="189" t="str">
        <f t="shared" si="1578"/>
        <v>-</v>
      </c>
      <c r="E2535" s="38">
        <f t="shared" si="1578"/>
        <v>15.96</v>
      </c>
      <c r="F2535" s="104">
        <f t="shared" si="1572"/>
        <v>15.96</v>
      </c>
      <c r="G2535" s="104">
        <f t="shared" si="1573"/>
        <v>15.96</v>
      </c>
      <c r="H2535" s="104">
        <f t="shared" si="1574"/>
        <v>0</v>
      </c>
      <c r="I2535" s="38">
        <f>'F4.2'!Z150</f>
        <v>0</v>
      </c>
      <c r="J2535" s="38">
        <f>'F4.2'!AY150</f>
        <v>0</v>
      </c>
      <c r="K2535" s="104"/>
      <c r="L2535" s="104"/>
      <c r="M2535" s="104">
        <f t="shared" si="1575"/>
        <v>0</v>
      </c>
      <c r="N2535" s="197">
        <f t="shared" si="1576"/>
        <v>0</v>
      </c>
    </row>
    <row r="2536" spans="1:14" ht="30" outlineLevel="1" x14ac:dyDescent="0.25">
      <c r="A2536" s="453">
        <f t="shared" si="1578"/>
        <v>0</v>
      </c>
      <c r="B2536" s="477" t="str">
        <f t="shared" si="1578"/>
        <v>IDC</v>
      </c>
      <c r="C2536" s="188" t="str">
        <f t="shared" si="1578"/>
        <v>MERC/CAPEX/MSPGCL/2023-24/0638</v>
      </c>
      <c r="D2536" s="189" t="str">
        <f t="shared" si="1578"/>
        <v>-</v>
      </c>
      <c r="E2536" s="38">
        <f t="shared" si="1578"/>
        <v>1.37</v>
      </c>
      <c r="F2536" s="104">
        <f t="shared" si="1572"/>
        <v>0</v>
      </c>
      <c r="G2536" s="104">
        <f t="shared" si="1573"/>
        <v>0</v>
      </c>
      <c r="H2536" s="104">
        <f t="shared" si="1574"/>
        <v>0</v>
      </c>
      <c r="I2536" s="38">
        <f>'F4.2'!Z151</f>
        <v>0</v>
      </c>
      <c r="J2536" s="38">
        <f>'F4.2'!AY151</f>
        <v>0</v>
      </c>
      <c r="K2536" s="104"/>
      <c r="L2536" s="104"/>
      <c r="M2536" s="104">
        <f t="shared" si="1575"/>
        <v>0</v>
      </c>
      <c r="N2536" s="197">
        <f t="shared" si="1576"/>
        <v>0</v>
      </c>
    </row>
    <row r="2537" spans="1:14" ht="63" outlineLevel="1" x14ac:dyDescent="0.25">
      <c r="A2537" s="174">
        <f t="shared" si="1578"/>
        <v>23</v>
      </c>
      <c r="B2537" s="175" t="str">
        <f t="shared" si="1578"/>
        <v>Design, Engineering, Supply, Installation, Testing, Commissioning including all civil works for Natural resource treatment and Laboratory equipment with mandatory spares at Koradi TPS, 3 X 660 MW</v>
      </c>
      <c r="C2537" s="188" t="str">
        <f t="shared" si="1578"/>
        <v>MERC/CAPEX/MSPGCL/2023-24/0177</v>
      </c>
      <c r="D2537" s="189">
        <f t="shared" si="1578"/>
        <v>45362</v>
      </c>
      <c r="E2537" s="38">
        <f t="shared" si="1578"/>
        <v>49.06</v>
      </c>
      <c r="F2537" s="104">
        <f t="shared" si="1572"/>
        <v>0</v>
      </c>
      <c r="G2537" s="104">
        <f t="shared" si="1573"/>
        <v>0</v>
      </c>
      <c r="H2537" s="104">
        <f t="shared" si="1574"/>
        <v>0</v>
      </c>
      <c r="I2537" s="38">
        <f>'F4.2'!Z152</f>
        <v>0</v>
      </c>
      <c r="J2537" s="38">
        <f>'F4.2'!AY152</f>
        <v>0</v>
      </c>
      <c r="K2537" s="104"/>
      <c r="L2537" s="104"/>
      <c r="M2537" s="104">
        <f t="shared" si="1575"/>
        <v>0</v>
      </c>
      <c r="N2537" s="197">
        <f t="shared" si="1576"/>
        <v>0</v>
      </c>
    </row>
    <row r="2538" spans="1:14" ht="47.25" outlineLevel="1" x14ac:dyDescent="0.25">
      <c r="A2538" s="181">
        <f t="shared" si="1578"/>
        <v>23.1</v>
      </c>
      <c r="B2538" s="182" t="str">
        <f t="shared" si="1578"/>
        <v>Supply of Natural resource treatment and lab equipment for Water, Coal, Oil, Meteorology with supporting AI computing, all auxiliaries, and accessories.</v>
      </c>
      <c r="C2538" s="188" t="str">
        <f t="shared" si="1578"/>
        <v>MERC/CAPEX/MSPGCL/2023-24/0177</v>
      </c>
      <c r="D2538" s="189">
        <f t="shared" si="1578"/>
        <v>45362</v>
      </c>
      <c r="E2538" s="38">
        <f t="shared" si="1578"/>
        <v>35.28</v>
      </c>
      <c r="F2538" s="104">
        <f t="shared" si="1572"/>
        <v>42.574399999999997</v>
      </c>
      <c r="G2538" s="104">
        <f t="shared" si="1573"/>
        <v>42.574399999999997</v>
      </c>
      <c r="H2538" s="104">
        <f t="shared" si="1574"/>
        <v>0</v>
      </c>
      <c r="I2538" s="38">
        <f>'F4.2'!Z153</f>
        <v>0</v>
      </c>
      <c r="J2538" s="38">
        <f>'F4.2'!AY153</f>
        <v>0</v>
      </c>
      <c r="K2538" s="104"/>
      <c r="L2538" s="104"/>
      <c r="M2538" s="104">
        <f t="shared" si="1575"/>
        <v>0</v>
      </c>
      <c r="N2538" s="197">
        <f t="shared" si="1576"/>
        <v>0</v>
      </c>
    </row>
    <row r="2539" spans="1:14" ht="30" outlineLevel="1" x14ac:dyDescent="0.25">
      <c r="A2539" s="181">
        <f t="shared" si="1578"/>
        <v>23.2</v>
      </c>
      <c r="B2539" s="182" t="str">
        <f t="shared" si="1578"/>
        <v>Supply of Mandatory spares on lump-sum basis.</v>
      </c>
      <c r="C2539" s="188" t="str">
        <f t="shared" si="1578"/>
        <v>MERC/CAPEX/MSPGCL/2023-24/0177</v>
      </c>
      <c r="D2539" s="189">
        <f t="shared" si="1578"/>
        <v>45362</v>
      </c>
      <c r="E2539" s="38">
        <f t="shared" si="1578"/>
        <v>0.8</v>
      </c>
      <c r="F2539" s="104">
        <f t="shared" si="1572"/>
        <v>0.94399999999999995</v>
      </c>
      <c r="G2539" s="104">
        <f t="shared" si="1573"/>
        <v>0.94399999999999995</v>
      </c>
      <c r="H2539" s="104">
        <f t="shared" si="1574"/>
        <v>0</v>
      </c>
      <c r="I2539" s="38">
        <f>'F4.2'!Z154</f>
        <v>0</v>
      </c>
      <c r="J2539" s="38">
        <f>'F4.2'!AY154</f>
        <v>0</v>
      </c>
      <c r="K2539" s="104"/>
      <c r="L2539" s="104"/>
      <c r="M2539" s="104">
        <f t="shared" si="1575"/>
        <v>0</v>
      </c>
      <c r="N2539" s="197">
        <f t="shared" si="1576"/>
        <v>0</v>
      </c>
    </row>
    <row r="2540" spans="1:14" ht="30" outlineLevel="1" x14ac:dyDescent="0.25">
      <c r="A2540" s="181">
        <f t="shared" si="1578"/>
        <v>23.3</v>
      </c>
      <c r="B2540" s="182" t="str">
        <f t="shared" si="1578"/>
        <v>Supply of Tools and Tackles on lump-sum basis.</v>
      </c>
      <c r="C2540" s="188" t="str">
        <f t="shared" si="1578"/>
        <v>MERC/CAPEX/MSPGCL/2023-24/0177</v>
      </c>
      <c r="D2540" s="189">
        <f t="shared" si="1578"/>
        <v>45362</v>
      </c>
      <c r="E2540" s="38">
        <f t="shared" si="1578"/>
        <v>0.15</v>
      </c>
      <c r="F2540" s="104">
        <f t="shared" si="1572"/>
        <v>0.17699999999999999</v>
      </c>
      <c r="G2540" s="104">
        <f t="shared" si="1573"/>
        <v>0.17699999999999999</v>
      </c>
      <c r="H2540" s="104">
        <f t="shared" si="1574"/>
        <v>0</v>
      </c>
      <c r="I2540" s="38">
        <f>'F4.2'!Z155</f>
        <v>0</v>
      </c>
      <c r="J2540" s="38">
        <f>'F4.2'!AY155</f>
        <v>0</v>
      </c>
      <c r="K2540" s="104"/>
      <c r="L2540" s="104"/>
      <c r="M2540" s="104">
        <f t="shared" si="1575"/>
        <v>0</v>
      </c>
      <c r="N2540" s="197">
        <f t="shared" si="1576"/>
        <v>0</v>
      </c>
    </row>
    <row r="2541" spans="1:14" ht="31.5" outlineLevel="1" x14ac:dyDescent="0.25">
      <c r="A2541" s="181">
        <f t="shared" si="1578"/>
        <v>23.4</v>
      </c>
      <c r="B2541" s="182" t="str">
        <f t="shared" si="1578"/>
        <v>Complete Civil Work with 10 KLD ETP/ STP on lump-sum basis.</v>
      </c>
      <c r="C2541" s="188" t="str">
        <f t="shared" si="1578"/>
        <v>MERC/CAPEX/MSPGCL/2023-24/0177</v>
      </c>
      <c r="D2541" s="189">
        <f t="shared" si="1578"/>
        <v>45362</v>
      </c>
      <c r="E2541" s="38">
        <f t="shared" si="1578"/>
        <v>3.6</v>
      </c>
      <c r="F2541" s="104">
        <f t="shared" si="1572"/>
        <v>4.25</v>
      </c>
      <c r="G2541" s="104">
        <f t="shared" si="1573"/>
        <v>4.25</v>
      </c>
      <c r="H2541" s="104">
        <f t="shared" si="1574"/>
        <v>0</v>
      </c>
      <c r="I2541" s="38">
        <f>'F4.2'!Z156</f>
        <v>0</v>
      </c>
      <c r="J2541" s="38">
        <f>'F4.2'!AY156</f>
        <v>0</v>
      </c>
      <c r="K2541" s="104"/>
      <c r="L2541" s="104"/>
      <c r="M2541" s="104">
        <f t="shared" si="1575"/>
        <v>0</v>
      </c>
      <c r="N2541" s="197">
        <f t="shared" si="1576"/>
        <v>0</v>
      </c>
    </row>
    <row r="2542" spans="1:14" ht="31.5" outlineLevel="1" x14ac:dyDescent="0.25">
      <c r="A2542" s="181">
        <f t="shared" si="1578"/>
        <v>23.5</v>
      </c>
      <c r="B2542" s="182" t="str">
        <f t="shared" si="1578"/>
        <v>Services - Charges of Inland transport of plant and equipment on lump-sum basis.</v>
      </c>
      <c r="C2542" s="188" t="str">
        <f t="shared" si="1578"/>
        <v>MERC/CAPEX/MSPGCL/2023-24/0177</v>
      </c>
      <c r="D2542" s="189">
        <f t="shared" si="1578"/>
        <v>45362</v>
      </c>
      <c r="E2542" s="38">
        <f t="shared" si="1578"/>
        <v>0.2</v>
      </c>
      <c r="F2542" s="104">
        <f t="shared" si="1572"/>
        <v>0.23599999999999999</v>
      </c>
      <c r="G2542" s="104">
        <f t="shared" si="1573"/>
        <v>0.23599999999999999</v>
      </c>
      <c r="H2542" s="104">
        <f t="shared" si="1574"/>
        <v>0</v>
      </c>
      <c r="I2542" s="38">
        <f>'F4.2'!Z157</f>
        <v>0</v>
      </c>
      <c r="J2542" s="38">
        <f>'F4.2'!AY157</f>
        <v>0</v>
      </c>
      <c r="K2542" s="104"/>
      <c r="L2542" s="104"/>
      <c r="M2542" s="104">
        <f t="shared" si="1575"/>
        <v>0</v>
      </c>
      <c r="N2542" s="197">
        <f t="shared" si="1576"/>
        <v>0</v>
      </c>
    </row>
    <row r="2543" spans="1:14" ht="31.5" outlineLevel="1" x14ac:dyDescent="0.25">
      <c r="A2543" s="181">
        <f t="shared" ref="A2543:E2552" si="1579">A2066</f>
        <v>23.6</v>
      </c>
      <c r="B2543" s="182" t="str">
        <f t="shared" si="1579"/>
        <v>Charges for Testing, Commissioning and PG Test of plant and equipment.</v>
      </c>
      <c r="C2543" s="188" t="str">
        <f t="shared" si="1579"/>
        <v>MERC/CAPEX/MSPGCL/2023-24/0177</v>
      </c>
      <c r="D2543" s="189">
        <f t="shared" si="1579"/>
        <v>45362</v>
      </c>
      <c r="E2543" s="38">
        <f t="shared" si="1579"/>
        <v>0.05</v>
      </c>
      <c r="F2543" s="104">
        <f t="shared" si="1572"/>
        <v>5.8999999999999997E-2</v>
      </c>
      <c r="G2543" s="104">
        <f t="shared" si="1573"/>
        <v>5.8999999999999997E-2</v>
      </c>
      <c r="H2543" s="104">
        <f t="shared" si="1574"/>
        <v>0</v>
      </c>
      <c r="I2543" s="38">
        <f>'F4.2'!Z158</f>
        <v>0</v>
      </c>
      <c r="J2543" s="38">
        <f>'F4.2'!AY158</f>
        <v>0</v>
      </c>
      <c r="K2543" s="104"/>
      <c r="L2543" s="104"/>
      <c r="M2543" s="104">
        <f t="shared" si="1575"/>
        <v>0</v>
      </c>
      <c r="N2543" s="197">
        <f t="shared" si="1576"/>
        <v>0</v>
      </c>
    </row>
    <row r="2544" spans="1:14" ht="30" outlineLevel="1" x14ac:dyDescent="0.25">
      <c r="A2544" s="98">
        <f t="shared" si="1579"/>
        <v>0</v>
      </c>
      <c r="B2544" s="182" t="str">
        <f t="shared" si="1579"/>
        <v>IDC</v>
      </c>
      <c r="C2544" s="188" t="str">
        <f t="shared" si="1579"/>
        <v>MERC/CAPEX/MSPGCL/2023-24/0177</v>
      </c>
      <c r="D2544" s="189">
        <f t="shared" si="1579"/>
        <v>45362</v>
      </c>
      <c r="E2544" s="38">
        <f t="shared" si="1579"/>
        <v>0.82</v>
      </c>
      <c r="F2544" s="104">
        <f t="shared" si="1572"/>
        <v>0</v>
      </c>
      <c r="G2544" s="104">
        <f t="shared" si="1573"/>
        <v>0</v>
      </c>
      <c r="H2544" s="104">
        <f t="shared" si="1574"/>
        <v>0</v>
      </c>
      <c r="I2544" s="38">
        <f>'F4.2'!Z159</f>
        <v>0</v>
      </c>
      <c r="J2544" s="38">
        <f>'F4.2'!AY159</f>
        <v>0</v>
      </c>
      <c r="K2544" s="104"/>
      <c r="L2544" s="104"/>
      <c r="M2544" s="104">
        <f t="shared" si="1575"/>
        <v>0</v>
      </c>
      <c r="N2544" s="197">
        <f t="shared" si="1576"/>
        <v>0</v>
      </c>
    </row>
    <row r="2545" spans="1:14" ht="31.5" outlineLevel="1" x14ac:dyDescent="0.25">
      <c r="A2545" s="174">
        <f t="shared" si="1579"/>
        <v>24</v>
      </c>
      <c r="B2545" s="175" t="str">
        <f t="shared" si="1579"/>
        <v>Improvement in Regenerative Air Preheater Performance &amp; Complete Replacement of NDCT fills at Unit # 10, Koradi TPS</v>
      </c>
      <c r="C2545" s="188" t="str">
        <f t="shared" si="1579"/>
        <v>MERC/CAPEX/MSPGCL/2023-24/0249</v>
      </c>
      <c r="D2545" s="189">
        <f t="shared" si="1579"/>
        <v>45400</v>
      </c>
      <c r="E2545" s="38">
        <f t="shared" si="1579"/>
        <v>25.45</v>
      </c>
      <c r="F2545" s="104">
        <f t="shared" si="1572"/>
        <v>0</v>
      </c>
      <c r="G2545" s="104">
        <f t="shared" si="1573"/>
        <v>0</v>
      </c>
      <c r="H2545" s="104">
        <f t="shared" si="1574"/>
        <v>0</v>
      </c>
      <c r="I2545" s="38">
        <f>'F4.2'!Z160</f>
        <v>0</v>
      </c>
      <c r="J2545" s="38">
        <f>'F4.2'!AY160</f>
        <v>0</v>
      </c>
      <c r="K2545" s="104"/>
      <c r="L2545" s="104"/>
      <c r="M2545" s="104">
        <f t="shared" si="1575"/>
        <v>0</v>
      </c>
      <c r="N2545" s="197">
        <f t="shared" si="1576"/>
        <v>0</v>
      </c>
    </row>
    <row r="2546" spans="1:14" ht="31.5" outlineLevel="1" x14ac:dyDescent="0.25">
      <c r="A2546" s="98">
        <f t="shared" si="1579"/>
        <v>24.1</v>
      </c>
      <c r="B2546" s="182" t="str">
        <f t="shared" si="1579"/>
        <v>Procurement of heating elements for RAPH installed in Unit 10 (660MW) at KTPS Koradi through OEM</v>
      </c>
      <c r="C2546" s="188" t="str">
        <f t="shared" si="1579"/>
        <v>MERC/CAPEX/MSPGCL/2023-24/0249</v>
      </c>
      <c r="D2546" s="189">
        <f t="shared" si="1579"/>
        <v>45400</v>
      </c>
      <c r="E2546" s="38">
        <f t="shared" si="1579"/>
        <v>12.23</v>
      </c>
      <c r="F2546" s="104">
        <f t="shared" si="1572"/>
        <v>14.521007312</v>
      </c>
      <c r="G2546" s="104">
        <f t="shared" si="1573"/>
        <v>14.521007312</v>
      </c>
      <c r="H2546" s="104">
        <f t="shared" si="1574"/>
        <v>0</v>
      </c>
      <c r="I2546" s="38">
        <f>'F4.2'!Z161</f>
        <v>0</v>
      </c>
      <c r="J2546" s="38">
        <f>'F4.2'!AY161</f>
        <v>0</v>
      </c>
      <c r="K2546" s="104"/>
      <c r="L2546" s="104"/>
      <c r="M2546" s="104">
        <f t="shared" si="1575"/>
        <v>0</v>
      </c>
      <c r="N2546" s="197">
        <f t="shared" si="1576"/>
        <v>0</v>
      </c>
    </row>
    <row r="2547" spans="1:14" ht="30" outlineLevel="1" x14ac:dyDescent="0.25">
      <c r="A2547" s="98">
        <f t="shared" si="1579"/>
        <v>24.2</v>
      </c>
      <c r="B2547" s="182" t="str">
        <f t="shared" si="1579"/>
        <v>Complete Supply &amp; Replacement of NDCT fills of U#10.</v>
      </c>
      <c r="C2547" s="188" t="str">
        <f t="shared" si="1579"/>
        <v>MERC/CAPEX/MSPGCL/2023-24/0249</v>
      </c>
      <c r="D2547" s="189">
        <f t="shared" si="1579"/>
        <v>45400</v>
      </c>
      <c r="E2547" s="38">
        <f t="shared" si="1579"/>
        <v>13</v>
      </c>
      <c r="F2547" s="104">
        <f t="shared" si="1572"/>
        <v>13</v>
      </c>
      <c r="G2547" s="104">
        <f t="shared" si="1573"/>
        <v>13</v>
      </c>
      <c r="H2547" s="104">
        <f t="shared" si="1574"/>
        <v>0</v>
      </c>
      <c r="I2547" s="38">
        <f>'F4.2'!Z162</f>
        <v>0</v>
      </c>
      <c r="J2547" s="38">
        <f>'F4.2'!AY162</f>
        <v>0</v>
      </c>
      <c r="K2547" s="104"/>
      <c r="L2547" s="104"/>
      <c r="M2547" s="104">
        <f t="shared" si="1575"/>
        <v>0</v>
      </c>
      <c r="N2547" s="197">
        <f t="shared" si="1576"/>
        <v>0</v>
      </c>
    </row>
    <row r="2548" spans="1:14" ht="30" outlineLevel="1" x14ac:dyDescent="0.25">
      <c r="A2548" s="98">
        <f t="shared" si="1579"/>
        <v>0</v>
      </c>
      <c r="B2548" s="182" t="str">
        <f t="shared" si="1579"/>
        <v>IDC</v>
      </c>
      <c r="C2548" s="188" t="str">
        <f t="shared" si="1579"/>
        <v>MERC/CAPEX/MSPGCL/2023-24/0249</v>
      </c>
      <c r="D2548" s="189">
        <f t="shared" si="1579"/>
        <v>45400</v>
      </c>
      <c r="E2548" s="38">
        <f t="shared" si="1579"/>
        <v>0.22</v>
      </c>
      <c r="F2548" s="104">
        <f t="shared" si="1572"/>
        <v>0</v>
      </c>
      <c r="G2548" s="104">
        <f t="shared" si="1573"/>
        <v>0</v>
      </c>
      <c r="H2548" s="104">
        <f t="shared" si="1574"/>
        <v>0</v>
      </c>
      <c r="I2548" s="38">
        <f>'F4.2'!Z163</f>
        <v>0</v>
      </c>
      <c r="J2548" s="38">
        <f>'F4.2'!AY163</f>
        <v>0</v>
      </c>
      <c r="K2548" s="104"/>
      <c r="L2548" s="104"/>
      <c r="M2548" s="104">
        <f t="shared" si="1575"/>
        <v>0</v>
      </c>
      <c r="N2548" s="197">
        <f t="shared" si="1576"/>
        <v>0</v>
      </c>
    </row>
    <row r="2549" spans="1:14" ht="31.5" outlineLevel="1" x14ac:dyDescent="0.25">
      <c r="A2549" s="207" t="str">
        <f t="shared" si="1579"/>
        <v>HO
DPR 14</v>
      </c>
      <c r="B2549" s="208" t="str">
        <f t="shared" si="1579"/>
        <v>Centralized Monitoring Solution</v>
      </c>
      <c r="C2549" s="188" t="str">
        <f t="shared" si="1579"/>
        <v>MERC/CAPEX/MSPGCL/2023-24/0576</v>
      </c>
      <c r="D2549" s="189">
        <f t="shared" si="1579"/>
        <v>45232</v>
      </c>
      <c r="E2549" s="38">
        <f t="shared" si="1579"/>
        <v>69.308999999999997</v>
      </c>
      <c r="F2549" s="104">
        <f t="shared" si="1572"/>
        <v>0</v>
      </c>
      <c r="G2549" s="104">
        <f t="shared" si="1573"/>
        <v>0</v>
      </c>
      <c r="H2549" s="104">
        <f t="shared" si="1574"/>
        <v>0</v>
      </c>
      <c r="I2549" s="38">
        <f>'F4.2'!Z164</f>
        <v>0</v>
      </c>
      <c r="J2549" s="38">
        <f>'F4.2'!AY164</f>
        <v>0</v>
      </c>
      <c r="K2549" s="104"/>
      <c r="L2549" s="104"/>
      <c r="M2549" s="104">
        <f t="shared" si="1575"/>
        <v>0</v>
      </c>
      <c r="N2549" s="197">
        <f t="shared" si="1576"/>
        <v>0</v>
      </c>
    </row>
    <row r="2550" spans="1:14" ht="47.25" outlineLevel="1" x14ac:dyDescent="0.25">
      <c r="A2550" s="98" t="str">
        <f t="shared" si="1579"/>
        <v>HO DPR 14.1</v>
      </c>
      <c r="B2550" s="209" t="str">
        <f t="shared" si="1579"/>
        <v>Centralized Monitoring Solution</v>
      </c>
      <c r="C2550" s="188" t="str">
        <f t="shared" si="1579"/>
        <v>MERC/CAPEX/MSPGCL/2023-24/0576</v>
      </c>
      <c r="D2550" s="189">
        <f t="shared" si="1579"/>
        <v>45232</v>
      </c>
      <c r="E2550" s="38">
        <f t="shared" si="1579"/>
        <v>66.009</v>
      </c>
      <c r="F2550" s="104">
        <f t="shared" si="1572"/>
        <v>10.9939524</v>
      </c>
      <c r="G2550" s="104">
        <f t="shared" si="1573"/>
        <v>10.9939524</v>
      </c>
      <c r="H2550" s="104">
        <f t="shared" si="1574"/>
        <v>0</v>
      </c>
      <c r="I2550" s="38">
        <f>'F4.2'!Z165</f>
        <v>0</v>
      </c>
      <c r="J2550" s="38">
        <f>'F4.2'!AY165</f>
        <v>0</v>
      </c>
      <c r="K2550" s="104"/>
      <c r="L2550" s="104"/>
      <c r="M2550" s="104">
        <f t="shared" si="1575"/>
        <v>0</v>
      </c>
      <c r="N2550" s="197">
        <f t="shared" si="1576"/>
        <v>0</v>
      </c>
    </row>
    <row r="2551" spans="1:14" ht="30" outlineLevel="1" x14ac:dyDescent="0.25">
      <c r="A2551" s="183">
        <f t="shared" si="1579"/>
        <v>0</v>
      </c>
      <c r="B2551" s="209" t="str">
        <f t="shared" si="1579"/>
        <v>IDC</v>
      </c>
      <c r="C2551" s="188" t="str">
        <f t="shared" si="1579"/>
        <v>MERC/CAPEX/MSPGCL/2023-24/0576</v>
      </c>
      <c r="D2551" s="189">
        <f t="shared" si="1579"/>
        <v>45232</v>
      </c>
      <c r="E2551" s="38">
        <f t="shared" si="1579"/>
        <v>3.3</v>
      </c>
      <c r="F2551" s="104">
        <f t="shared" si="1572"/>
        <v>0</v>
      </c>
      <c r="G2551" s="104">
        <f t="shared" si="1573"/>
        <v>0</v>
      </c>
      <c r="H2551" s="104">
        <f t="shared" si="1574"/>
        <v>0</v>
      </c>
      <c r="I2551" s="38">
        <f>'F4.2'!Z166</f>
        <v>0</v>
      </c>
      <c r="J2551" s="38">
        <f>'F4.2'!AY166</f>
        <v>0</v>
      </c>
      <c r="K2551" s="104"/>
      <c r="L2551" s="104"/>
      <c r="M2551" s="104">
        <f t="shared" si="1575"/>
        <v>0</v>
      </c>
      <c r="N2551" s="197">
        <f t="shared" si="1576"/>
        <v>0</v>
      </c>
    </row>
    <row r="2552" spans="1:14" ht="78.75" outlineLevel="1" x14ac:dyDescent="0.25">
      <c r="A2552" s="207" t="str">
        <f t="shared" si="1579"/>
        <v>HO
DPR 15</v>
      </c>
      <c r="B2552" s="208" t="str">
        <f t="shared" si="1579"/>
        <v>HMI (Human Machine Interface) Upgradation of ‘SSPA-T3000’ DCS (Distribution Control System), Rockwell make PLC System installed at 3x660MW Unit No. 8, 9 &amp; 10 at Koradi TPS and HMI (Human Machine Interface) Upgradation of MaxDNA DCS System at Unit 8-9, CSTPS, Chandrapur</v>
      </c>
      <c r="C2552" s="188" t="str">
        <f t="shared" si="1579"/>
        <v>MERC/CAPEX/2023-2024/MSPGCL/0515</v>
      </c>
      <c r="D2552" s="189">
        <f t="shared" si="1579"/>
        <v>45208</v>
      </c>
      <c r="E2552" s="38">
        <f t="shared" si="1579"/>
        <v>55.609999999999992</v>
      </c>
      <c r="F2552" s="104">
        <f t="shared" si="1572"/>
        <v>0</v>
      </c>
      <c r="G2552" s="104">
        <f t="shared" si="1573"/>
        <v>0</v>
      </c>
      <c r="H2552" s="104">
        <f t="shared" si="1574"/>
        <v>0</v>
      </c>
      <c r="I2552" s="38">
        <f>'F4.2'!Z167</f>
        <v>0</v>
      </c>
      <c r="J2552" s="38">
        <f>'F4.2'!AY167</f>
        <v>0</v>
      </c>
      <c r="K2552" s="104"/>
      <c r="L2552" s="104"/>
      <c r="M2552" s="104">
        <f t="shared" si="1575"/>
        <v>0</v>
      </c>
      <c r="N2552" s="197">
        <f t="shared" si="1576"/>
        <v>0</v>
      </c>
    </row>
    <row r="2553" spans="1:14" ht="47.25" outlineLevel="1" x14ac:dyDescent="0.25">
      <c r="A2553" s="98" t="str">
        <f t="shared" ref="A2553:E2558" si="1580">A2076</f>
        <v>HO DPR 15.1</v>
      </c>
      <c r="B2553" s="209" t="str">
        <f t="shared" si="1580"/>
        <v>Supply: HMI (Human machine Interface) up gradation of maxDNA DCS system at Unit – 8 &amp; 9, CSTPS, Chandrapur.</v>
      </c>
      <c r="C2553" s="188" t="str">
        <f t="shared" si="1580"/>
        <v>MERC/CAPEX/2023-2024/MSPGCL/0515</v>
      </c>
      <c r="D2553" s="189">
        <f t="shared" si="1580"/>
        <v>45208</v>
      </c>
      <c r="E2553" s="38">
        <f t="shared" si="1580"/>
        <v>10.52</v>
      </c>
      <c r="F2553" s="104">
        <f t="shared" ref="F2553:F2558" si="1581">F2076+I2076</f>
        <v>0</v>
      </c>
      <c r="G2553" s="104">
        <f t="shared" si="1573"/>
        <v>0</v>
      </c>
      <c r="H2553" s="104">
        <f t="shared" si="1574"/>
        <v>0</v>
      </c>
      <c r="I2553" s="38">
        <f>'F4.2'!Z168</f>
        <v>0</v>
      </c>
      <c r="J2553" s="38">
        <f>'F4.2'!AY168</f>
        <v>0</v>
      </c>
      <c r="K2553" s="104"/>
      <c r="L2553" s="104"/>
      <c r="M2553" s="104">
        <f t="shared" si="1575"/>
        <v>0</v>
      </c>
      <c r="N2553" s="197">
        <f t="shared" si="1576"/>
        <v>0</v>
      </c>
    </row>
    <row r="2554" spans="1:14" ht="47.25" outlineLevel="1" x14ac:dyDescent="0.25">
      <c r="A2554" s="98" t="str">
        <f t="shared" si="1580"/>
        <v>HO DPR 15.2</v>
      </c>
      <c r="B2554" s="209" t="str">
        <f t="shared" si="1580"/>
        <v>Works: HMI (Human machine Interface) up gradation of maxDNA DCS system at Unit – 8 &amp; 9, CSTPS, Chandrapur.</v>
      </c>
      <c r="C2554" s="188" t="str">
        <f t="shared" si="1580"/>
        <v>MERC/CAPEX/2023-2024/MSPGCL/0515</v>
      </c>
      <c r="D2554" s="189">
        <f t="shared" si="1580"/>
        <v>45208</v>
      </c>
      <c r="E2554" s="38">
        <f t="shared" si="1580"/>
        <v>0.41</v>
      </c>
      <c r="F2554" s="104">
        <f t="shared" si="1581"/>
        <v>0</v>
      </c>
      <c r="G2554" s="104">
        <f t="shared" ref="G2554:G2558" si="1582">G2077+M2077</f>
        <v>0</v>
      </c>
      <c r="H2554" s="104">
        <f t="shared" si="1574"/>
        <v>0</v>
      </c>
      <c r="I2554" s="38">
        <f>'F4.2'!Z169</f>
        <v>0</v>
      </c>
      <c r="J2554" s="38">
        <f>'F4.2'!AY169</f>
        <v>0</v>
      </c>
      <c r="K2554" s="104"/>
      <c r="L2554" s="104"/>
      <c r="M2554" s="104">
        <f t="shared" si="1575"/>
        <v>0</v>
      </c>
      <c r="N2554" s="197">
        <f t="shared" si="1576"/>
        <v>0</v>
      </c>
    </row>
    <row r="2555" spans="1:14" ht="63" outlineLevel="1" x14ac:dyDescent="0.25">
      <c r="A2555" s="98">
        <f t="shared" si="1580"/>
        <v>15.3</v>
      </c>
      <c r="B2555" s="209" t="str">
        <f t="shared" si="1580"/>
        <v>HMI (Human Machine Interface) Upgradation of ‘SPPA-T3000’ DCS (Distributed Control System) installed at 3x660MW Unit- 8, 9 &amp; 10 at Koradi TPS to match with the external aspects and process improvement</v>
      </c>
      <c r="C2555" s="188" t="str">
        <f t="shared" si="1580"/>
        <v>MERC/CAPEX/2023-2024/MSPGCL/0515</v>
      </c>
      <c r="D2555" s="189">
        <f t="shared" si="1580"/>
        <v>45208</v>
      </c>
      <c r="E2555" s="38">
        <f t="shared" si="1580"/>
        <v>24.33</v>
      </c>
      <c r="F2555" s="104">
        <f t="shared" si="1581"/>
        <v>24.33</v>
      </c>
      <c r="G2555" s="104">
        <f t="shared" si="1582"/>
        <v>24.33</v>
      </c>
      <c r="H2555" s="104">
        <f t="shared" si="1574"/>
        <v>0</v>
      </c>
      <c r="I2555" s="38">
        <f>'F4.2'!Z170</f>
        <v>0</v>
      </c>
      <c r="J2555" s="38">
        <f>'F4.2'!AY170</f>
        <v>0</v>
      </c>
      <c r="K2555" s="104"/>
      <c r="L2555" s="104"/>
      <c r="M2555" s="104">
        <f t="shared" si="1575"/>
        <v>0</v>
      </c>
      <c r="N2555" s="197">
        <f t="shared" si="1576"/>
        <v>0</v>
      </c>
    </row>
    <row r="2556" spans="1:14" ht="63" outlineLevel="1" x14ac:dyDescent="0.25">
      <c r="A2556" s="98">
        <f t="shared" si="1580"/>
        <v>15.4</v>
      </c>
      <c r="B2556" s="209" t="str">
        <f t="shared" si="1580"/>
        <v xml:space="preserve">Upgradation of Rockwell Make PLC System installed at 3x660MW  ,Koradi TPS to match with the external aspects and process improvement.(C&amp;I)
</v>
      </c>
      <c r="C2556" s="188" t="str">
        <f t="shared" si="1580"/>
        <v>MERC/CAPEX/2023-2024/MSPGCL/0515</v>
      </c>
      <c r="D2556" s="189">
        <f t="shared" si="1580"/>
        <v>45208</v>
      </c>
      <c r="E2556" s="38">
        <f t="shared" si="1580"/>
        <v>20.2</v>
      </c>
      <c r="F2556" s="104">
        <f t="shared" si="1581"/>
        <v>20.2</v>
      </c>
      <c r="G2556" s="104">
        <f t="shared" si="1582"/>
        <v>20.2</v>
      </c>
      <c r="H2556" s="104">
        <f t="shared" si="1574"/>
        <v>0</v>
      </c>
      <c r="I2556" s="38">
        <f>'F4.2'!Z171</f>
        <v>0</v>
      </c>
      <c r="J2556" s="38">
        <f>'F4.2'!AY171</f>
        <v>0</v>
      </c>
      <c r="K2556" s="104"/>
      <c r="L2556" s="104"/>
      <c r="M2556" s="104">
        <f t="shared" si="1575"/>
        <v>0</v>
      </c>
      <c r="N2556" s="197">
        <f t="shared" si="1576"/>
        <v>0</v>
      </c>
    </row>
    <row r="2557" spans="1:14" ht="30" outlineLevel="1" x14ac:dyDescent="0.25">
      <c r="A2557" s="212">
        <f t="shared" si="1580"/>
        <v>0</v>
      </c>
      <c r="B2557" s="213" t="str">
        <f t="shared" si="1580"/>
        <v>IDC</v>
      </c>
      <c r="C2557" s="188" t="str">
        <f t="shared" si="1580"/>
        <v>MERC/CAPEX/2023-2024/MSPGCL/0515</v>
      </c>
      <c r="D2557" s="189">
        <f t="shared" si="1580"/>
        <v>45208</v>
      </c>
      <c r="E2557" s="38">
        <f t="shared" si="1580"/>
        <v>0.15</v>
      </c>
      <c r="F2557" s="104">
        <f t="shared" si="1581"/>
        <v>0</v>
      </c>
      <c r="G2557" s="104">
        <f t="shared" si="1582"/>
        <v>0</v>
      </c>
      <c r="H2557" s="104">
        <f t="shared" si="1574"/>
        <v>0</v>
      </c>
      <c r="I2557" s="38">
        <f>'F4.2'!Z172</f>
        <v>0</v>
      </c>
      <c r="J2557" s="38">
        <f>'F4.2'!AY172</f>
        <v>0</v>
      </c>
      <c r="K2557" s="104"/>
      <c r="L2557" s="104"/>
      <c r="M2557" s="104">
        <f t="shared" si="1575"/>
        <v>0</v>
      </c>
      <c r="N2557" s="197">
        <f t="shared" si="1576"/>
        <v>0</v>
      </c>
    </row>
    <row r="2558" spans="1:14" ht="63" outlineLevel="1" x14ac:dyDescent="0.25">
      <c r="A2558" s="98">
        <f t="shared" si="1580"/>
        <v>0</v>
      </c>
      <c r="B2558" s="209" t="str">
        <f t="shared" si="1580"/>
        <v>Work of provision of platform beside railway siding at backside of chord cabin for loading of fly ash in railway wagon for ash
utilization at 3x660 MW TPS, Koradi</v>
      </c>
      <c r="C2558" s="188">
        <f t="shared" si="1580"/>
        <v>0</v>
      </c>
      <c r="D2558" s="189" t="str">
        <f t="shared" si="1580"/>
        <v>-</v>
      </c>
      <c r="E2558" s="38">
        <f t="shared" si="1580"/>
        <v>0</v>
      </c>
      <c r="F2558" s="104">
        <f t="shared" si="1581"/>
        <v>3.8355539999999078E-3</v>
      </c>
      <c r="G2558" s="104">
        <f t="shared" si="1582"/>
        <v>3.8355539999999078E-3</v>
      </c>
      <c r="H2558" s="104">
        <f t="shared" si="1574"/>
        <v>0</v>
      </c>
      <c r="I2558" s="38">
        <f>'F4.2'!Z173</f>
        <v>0</v>
      </c>
      <c r="J2558" s="38">
        <f>'F4.2'!AY173</f>
        <v>0</v>
      </c>
      <c r="K2558" s="104"/>
      <c r="L2558" s="104"/>
      <c r="M2558" s="104">
        <f t="shared" si="1575"/>
        <v>0</v>
      </c>
      <c r="N2558" s="197">
        <f t="shared" si="1576"/>
        <v>0</v>
      </c>
    </row>
    <row r="2559" spans="1:14" ht="63" outlineLevel="1" x14ac:dyDescent="0.25">
      <c r="A2559" s="134">
        <f t="shared" ref="A2559:E2559" si="1583">A2082</f>
        <v>13</v>
      </c>
      <c r="B2559" s="134" t="str">
        <f t="shared" si="1583"/>
        <v xml:space="preserve">Capital Exenditure schemes for in-principle clearance regarding "EPC contract for the wok of construction of quarters and development of KTPS colony at Koradi" under CAPEX scheme </v>
      </c>
      <c r="C2559" s="188" t="str">
        <f t="shared" si="1583"/>
        <v>MERC/CAPEX/MSPGCL/2024-12/0569 DTD.13.09.2024</v>
      </c>
      <c r="D2559" s="189">
        <f t="shared" si="1583"/>
        <v>45548</v>
      </c>
      <c r="E2559" s="38">
        <f t="shared" si="1583"/>
        <v>210.48</v>
      </c>
      <c r="F2559" s="104">
        <f t="shared" ref="F2559:F2622" si="1584">F2082+I2082</f>
        <v>210.48</v>
      </c>
      <c r="G2559" s="104">
        <f t="shared" ref="G2559:G2622" si="1585">G2082+M2082</f>
        <v>210.48</v>
      </c>
      <c r="H2559" s="104">
        <f t="shared" si="1574"/>
        <v>0</v>
      </c>
      <c r="I2559" s="38">
        <f>'F4.2'!Z174</f>
        <v>0</v>
      </c>
      <c r="J2559" s="38">
        <f>'F4.2'!AY174</f>
        <v>0</v>
      </c>
      <c r="K2559" s="104"/>
      <c r="L2559" s="104"/>
      <c r="M2559" s="104">
        <f t="shared" si="1575"/>
        <v>0</v>
      </c>
      <c r="N2559" s="197">
        <f t="shared" si="1576"/>
        <v>0</v>
      </c>
    </row>
    <row r="2560" spans="1:14" ht="15.75" outlineLevel="1" x14ac:dyDescent="0.25">
      <c r="A2560" s="98">
        <f t="shared" ref="A2560:E2560" si="1586">A2083</f>
        <v>0</v>
      </c>
      <c r="B2560" s="364" t="str">
        <f t="shared" si="1586"/>
        <v>IDC</v>
      </c>
      <c r="C2560" s="188">
        <f t="shared" si="1586"/>
        <v>0</v>
      </c>
      <c r="D2560" s="189" t="str">
        <f t="shared" si="1586"/>
        <v>-</v>
      </c>
      <c r="E2560" s="38">
        <f t="shared" si="1586"/>
        <v>0</v>
      </c>
      <c r="F2560" s="104">
        <f t="shared" si="1584"/>
        <v>0</v>
      </c>
      <c r="G2560" s="104">
        <f t="shared" si="1585"/>
        <v>0</v>
      </c>
      <c r="H2560" s="104">
        <f t="shared" si="1574"/>
        <v>0</v>
      </c>
      <c r="I2560" s="38">
        <f>'F4.2'!Z175</f>
        <v>0</v>
      </c>
      <c r="J2560" s="38">
        <f>'F4.2'!AY175</f>
        <v>0</v>
      </c>
      <c r="K2560" s="104"/>
      <c r="L2560" s="104"/>
      <c r="M2560" s="104">
        <f t="shared" si="1575"/>
        <v>0</v>
      </c>
      <c r="N2560" s="197">
        <f t="shared" si="1576"/>
        <v>0</v>
      </c>
    </row>
    <row r="2561" spans="1:14" ht="31.5" outlineLevel="1" x14ac:dyDescent="0.25">
      <c r="A2561" s="368">
        <f t="shared" ref="A2561:E2561" si="1587">A2084</f>
        <v>3</v>
      </c>
      <c r="B2561" s="369" t="str">
        <f t="shared" si="1587"/>
        <v xml:space="preserve">Procurement of spares for L&amp;T-MHI make Turbine for COH work of Turbine at KTPS, 3x660MW units Koradi  </v>
      </c>
      <c r="C2561" s="188" t="str">
        <f t="shared" si="1587"/>
        <v>MERC/CAPEX/MSPGCL/2023-24/0639</v>
      </c>
      <c r="D2561" s="189" t="str">
        <f t="shared" si="1587"/>
        <v>-</v>
      </c>
      <c r="E2561" s="38">
        <f t="shared" si="1587"/>
        <v>0</v>
      </c>
      <c r="F2561" s="104">
        <f t="shared" si="1584"/>
        <v>0</v>
      </c>
      <c r="G2561" s="104">
        <f t="shared" si="1585"/>
        <v>0</v>
      </c>
      <c r="H2561" s="104">
        <f t="shared" si="1574"/>
        <v>0</v>
      </c>
      <c r="I2561" s="38">
        <f>'F4.2'!Z176</f>
        <v>0</v>
      </c>
      <c r="J2561" s="38">
        <f>'F4.2'!AY176</f>
        <v>0</v>
      </c>
      <c r="K2561" s="104"/>
      <c r="L2561" s="104"/>
      <c r="M2561" s="104">
        <f t="shared" si="1575"/>
        <v>0</v>
      </c>
      <c r="N2561" s="197">
        <f t="shared" si="1576"/>
        <v>0</v>
      </c>
    </row>
    <row r="2562" spans="1:14" ht="31.5" outlineLevel="1" x14ac:dyDescent="0.25">
      <c r="A2562" s="380">
        <f t="shared" ref="A2562:E2562" si="1588">A2085</f>
        <v>3.1</v>
      </c>
      <c r="B2562" s="381" t="str">
        <f t="shared" si="1588"/>
        <v>Procurement of spares for L&amp;T-MHI make Turbine for COH work of Turbine at KTPS, 3x660MW units Koradi</v>
      </c>
      <c r="C2562" s="188" t="str">
        <f t="shared" si="1588"/>
        <v>MERC/CAPEX/MSPGCL/2023-24/0639</v>
      </c>
      <c r="D2562" s="189" t="str">
        <f t="shared" si="1588"/>
        <v>-</v>
      </c>
      <c r="E2562" s="38">
        <f t="shared" si="1588"/>
        <v>0</v>
      </c>
      <c r="F2562" s="104">
        <f t="shared" si="1584"/>
        <v>31.635799999999996</v>
      </c>
      <c r="G2562" s="104">
        <f t="shared" si="1585"/>
        <v>31.635799999999996</v>
      </c>
      <c r="H2562" s="104">
        <f t="shared" si="1574"/>
        <v>0</v>
      </c>
      <c r="I2562" s="38">
        <f>'F4.2'!Z177</f>
        <v>0</v>
      </c>
      <c r="J2562" s="38">
        <f>'F4.2'!AY177</f>
        <v>0</v>
      </c>
      <c r="K2562" s="104"/>
      <c r="L2562" s="104"/>
      <c r="M2562" s="104">
        <f t="shared" si="1575"/>
        <v>0</v>
      </c>
      <c r="N2562" s="197">
        <f t="shared" si="1576"/>
        <v>0</v>
      </c>
    </row>
    <row r="2563" spans="1:14" ht="31.5" outlineLevel="1" x14ac:dyDescent="0.25">
      <c r="A2563" s="380">
        <f t="shared" ref="A2563:E2563" si="1589">A2086</f>
        <v>3.2</v>
      </c>
      <c r="B2563" s="381" t="str">
        <f t="shared" si="1589"/>
        <v>Procurement of HP Nozzle assembly for L&amp;T-MHI Make Turbine installed at 3x660MW Units Koradi</v>
      </c>
      <c r="C2563" s="188" t="str">
        <f t="shared" si="1589"/>
        <v>MERC/CAPEX/MSPGCL/2023-24/0639</v>
      </c>
      <c r="D2563" s="189" t="str">
        <f t="shared" si="1589"/>
        <v>-</v>
      </c>
      <c r="E2563" s="38">
        <f t="shared" si="1589"/>
        <v>0</v>
      </c>
      <c r="F2563" s="104">
        <f t="shared" si="1584"/>
        <v>4.1889999999999992</v>
      </c>
      <c r="G2563" s="104">
        <f t="shared" si="1585"/>
        <v>4.1889999999999992</v>
      </c>
      <c r="H2563" s="104">
        <f t="shared" si="1574"/>
        <v>0</v>
      </c>
      <c r="I2563" s="38">
        <f>'F4.2'!Z178</f>
        <v>0</v>
      </c>
      <c r="J2563" s="38">
        <f>'F4.2'!AY178</f>
        <v>0</v>
      </c>
      <c r="K2563" s="104"/>
      <c r="L2563" s="104"/>
      <c r="M2563" s="104">
        <f t="shared" si="1575"/>
        <v>0</v>
      </c>
      <c r="N2563" s="197">
        <f t="shared" si="1576"/>
        <v>0</v>
      </c>
    </row>
    <row r="2564" spans="1:14" ht="15.75" outlineLevel="1" x14ac:dyDescent="0.25">
      <c r="A2564" s="98">
        <f t="shared" ref="A2564:E2564" si="1590">A2087</f>
        <v>0</v>
      </c>
      <c r="B2564" s="175">
        <f t="shared" si="1590"/>
        <v>0</v>
      </c>
      <c r="C2564" s="188">
        <f t="shared" si="1590"/>
        <v>0</v>
      </c>
      <c r="D2564" s="189" t="str">
        <f t="shared" si="1590"/>
        <v>-</v>
      </c>
      <c r="E2564" s="38">
        <f t="shared" si="1590"/>
        <v>0</v>
      </c>
      <c r="F2564" s="104">
        <f t="shared" si="1584"/>
        <v>0</v>
      </c>
      <c r="G2564" s="104">
        <f t="shared" si="1585"/>
        <v>0</v>
      </c>
      <c r="H2564" s="104">
        <f t="shared" si="1574"/>
        <v>0</v>
      </c>
      <c r="I2564" s="38">
        <f>'F4.2'!Z179</f>
        <v>0</v>
      </c>
      <c r="J2564" s="38">
        <f>'F4.2'!AY179</f>
        <v>0</v>
      </c>
      <c r="K2564" s="104"/>
      <c r="L2564" s="104"/>
      <c r="M2564" s="104">
        <f t="shared" si="1575"/>
        <v>0</v>
      </c>
      <c r="N2564" s="197">
        <f t="shared" si="1576"/>
        <v>0</v>
      </c>
    </row>
    <row r="2565" spans="1:14" ht="21" outlineLevel="1" x14ac:dyDescent="0.25">
      <c r="A2565" s="344">
        <f t="shared" ref="A2565:E2565" si="1591">A2088</f>
        <v>0</v>
      </c>
      <c r="B2565" s="118" t="str">
        <f t="shared" si="1591"/>
        <v>C) DPRs Yet to be submitted to MERC</v>
      </c>
      <c r="C2565" s="188">
        <f t="shared" si="1591"/>
        <v>0</v>
      </c>
      <c r="D2565" s="189" t="str">
        <f t="shared" si="1591"/>
        <v>-</v>
      </c>
      <c r="E2565" s="38">
        <f t="shared" si="1591"/>
        <v>0</v>
      </c>
      <c r="F2565" s="104">
        <f t="shared" si="1584"/>
        <v>0</v>
      </c>
      <c r="G2565" s="104">
        <f t="shared" si="1585"/>
        <v>0</v>
      </c>
      <c r="H2565" s="104">
        <f t="shared" si="1574"/>
        <v>0</v>
      </c>
      <c r="I2565" s="38">
        <f>'F4.2'!Z180</f>
        <v>0</v>
      </c>
      <c r="J2565" s="38">
        <f>'F4.2'!AY180</f>
        <v>0</v>
      </c>
      <c r="K2565" s="104"/>
      <c r="L2565" s="104"/>
      <c r="M2565" s="104">
        <f t="shared" si="1575"/>
        <v>0</v>
      </c>
      <c r="N2565" s="197">
        <f t="shared" si="1576"/>
        <v>0</v>
      </c>
    </row>
    <row r="2566" spans="1:14" ht="63" outlineLevel="1" x14ac:dyDescent="0.25">
      <c r="A2566" s="369">
        <f t="shared" ref="A2566:E2566" si="1592">A2089</f>
        <v>2</v>
      </c>
      <c r="B2566" s="369" t="str">
        <f t="shared" si="1592"/>
        <v>Control &amp; instrumentation related Various  Upgradation schemes viz.Emission Monitoring &amp; Water Quality Analysers ,Vibration Monitoring Schemes,Water Flow Monitoring etc. at 3X660MW, KTPS, Koradi</v>
      </c>
      <c r="C2566" s="188">
        <f t="shared" si="1592"/>
        <v>0</v>
      </c>
      <c r="D2566" s="189" t="str">
        <f t="shared" si="1592"/>
        <v>-</v>
      </c>
      <c r="E2566" s="38">
        <f t="shared" si="1592"/>
        <v>0</v>
      </c>
      <c r="F2566" s="104">
        <f t="shared" si="1584"/>
        <v>0</v>
      </c>
      <c r="G2566" s="104">
        <f t="shared" si="1585"/>
        <v>0</v>
      </c>
      <c r="H2566" s="104">
        <f t="shared" si="1574"/>
        <v>0</v>
      </c>
      <c r="I2566" s="38">
        <f>'F4.2'!Z181</f>
        <v>0</v>
      </c>
      <c r="J2566" s="38">
        <f>'F4.2'!AY181</f>
        <v>0</v>
      </c>
      <c r="K2566" s="104"/>
      <c r="L2566" s="104"/>
      <c r="M2566" s="104">
        <f t="shared" si="1575"/>
        <v>0</v>
      </c>
      <c r="N2566" s="197">
        <f t="shared" si="1576"/>
        <v>0</v>
      </c>
    </row>
    <row r="2567" spans="1:14" ht="15.75" outlineLevel="1" x14ac:dyDescent="0.25">
      <c r="A2567" s="89">
        <f t="shared" ref="A2567:E2567" si="1593">A2090</f>
        <v>2.1</v>
      </c>
      <c r="B2567" s="389" t="str">
        <f t="shared" si="1593"/>
        <v xml:space="preserve">Upgradation of Emission Monitoring Analysers </v>
      </c>
      <c r="C2567" s="188">
        <f t="shared" si="1593"/>
        <v>0</v>
      </c>
      <c r="D2567" s="189" t="str">
        <f t="shared" si="1593"/>
        <v>-</v>
      </c>
      <c r="E2567" s="38">
        <f t="shared" si="1593"/>
        <v>0</v>
      </c>
      <c r="F2567" s="104">
        <f t="shared" si="1584"/>
        <v>9.58</v>
      </c>
      <c r="G2567" s="104">
        <f t="shared" si="1585"/>
        <v>9.58</v>
      </c>
      <c r="H2567" s="104">
        <f t="shared" si="1574"/>
        <v>0</v>
      </c>
      <c r="I2567" s="38">
        <f>'F4.2'!Z182</f>
        <v>0</v>
      </c>
      <c r="J2567" s="38">
        <f>'F4.2'!AY182</f>
        <v>0</v>
      </c>
      <c r="K2567" s="104"/>
      <c r="L2567" s="104"/>
      <c r="M2567" s="104">
        <f t="shared" si="1575"/>
        <v>0</v>
      </c>
      <c r="N2567" s="197">
        <f t="shared" si="1576"/>
        <v>0</v>
      </c>
    </row>
    <row r="2568" spans="1:14" ht="15.75" outlineLevel="1" x14ac:dyDescent="0.25">
      <c r="A2568" s="89">
        <f t="shared" ref="A2568:E2568" si="1594">A2091</f>
        <v>2.2000000000000002</v>
      </c>
      <c r="B2568" s="389" t="str">
        <f t="shared" si="1594"/>
        <v xml:space="preserve">Upgradation of Water Quality Analysers </v>
      </c>
      <c r="C2568" s="188">
        <f t="shared" si="1594"/>
        <v>0</v>
      </c>
      <c r="D2568" s="189" t="str">
        <f t="shared" si="1594"/>
        <v>-</v>
      </c>
      <c r="E2568" s="38">
        <f t="shared" si="1594"/>
        <v>0</v>
      </c>
      <c r="F2568" s="104">
        <f t="shared" si="1584"/>
        <v>5.33</v>
      </c>
      <c r="G2568" s="104">
        <f t="shared" si="1585"/>
        <v>5.33</v>
      </c>
      <c r="H2568" s="104">
        <f t="shared" si="1574"/>
        <v>0</v>
      </c>
      <c r="I2568" s="38">
        <f>'F4.2'!Z183</f>
        <v>0</v>
      </c>
      <c r="J2568" s="38">
        <f>'F4.2'!AY183</f>
        <v>0</v>
      </c>
      <c r="K2568" s="104"/>
      <c r="L2568" s="104"/>
      <c r="M2568" s="104">
        <f t="shared" si="1575"/>
        <v>0</v>
      </c>
      <c r="N2568" s="197">
        <f t="shared" si="1576"/>
        <v>0</v>
      </c>
    </row>
    <row r="2569" spans="1:14" ht="31.5" outlineLevel="1" x14ac:dyDescent="0.25">
      <c r="A2569" s="89">
        <f t="shared" ref="A2569:E2569" si="1595">A2092</f>
        <v>2.2999999999999998</v>
      </c>
      <c r="B2569" s="389" t="str">
        <f t="shared" si="1595"/>
        <v xml:space="preserve">Revamping &amp; Supply Of Upgraded VM7B Version of Vibration Monitoring Rack </v>
      </c>
      <c r="C2569" s="188">
        <f t="shared" si="1595"/>
        <v>0</v>
      </c>
      <c r="D2569" s="189" t="str">
        <f t="shared" si="1595"/>
        <v>-</v>
      </c>
      <c r="E2569" s="38">
        <f t="shared" si="1595"/>
        <v>0</v>
      </c>
      <c r="F2569" s="104">
        <f t="shared" si="1584"/>
        <v>4.84</v>
      </c>
      <c r="G2569" s="104">
        <f t="shared" si="1585"/>
        <v>4.84</v>
      </c>
      <c r="H2569" s="104">
        <f t="shared" si="1574"/>
        <v>0</v>
      </c>
      <c r="I2569" s="38">
        <f>'F4.2'!Z184</f>
        <v>0</v>
      </c>
      <c r="J2569" s="38">
        <f>'F4.2'!AY184</f>
        <v>0</v>
      </c>
      <c r="K2569" s="104"/>
      <c r="L2569" s="104"/>
      <c r="M2569" s="104">
        <f t="shared" si="1575"/>
        <v>0</v>
      </c>
      <c r="N2569" s="197">
        <f t="shared" si="1576"/>
        <v>0</v>
      </c>
    </row>
    <row r="2570" spans="1:14" ht="31.5" outlineLevel="1" x14ac:dyDescent="0.25">
      <c r="A2570" s="89">
        <f t="shared" ref="A2570:E2570" si="1596">A2093</f>
        <v>2.4</v>
      </c>
      <c r="B2570" s="389" t="str">
        <f t="shared" si="1596"/>
        <v>Implementation of ‘Flow Monitoring System’ at 3x660MW Balance of Plant (BOP) Unit- 8, 9 &amp; 10 at Koradi TPS</v>
      </c>
      <c r="C2570" s="188">
        <f t="shared" si="1596"/>
        <v>0</v>
      </c>
      <c r="D2570" s="189" t="str">
        <f t="shared" si="1596"/>
        <v>-</v>
      </c>
      <c r="E2570" s="38">
        <f t="shared" si="1596"/>
        <v>0</v>
      </c>
      <c r="F2570" s="104">
        <f t="shared" si="1584"/>
        <v>6.87</v>
      </c>
      <c r="G2570" s="104">
        <f t="shared" si="1585"/>
        <v>6.87</v>
      </c>
      <c r="H2570" s="104">
        <f t="shared" si="1574"/>
        <v>0</v>
      </c>
      <c r="I2570" s="38">
        <f>'F4.2'!Z185</f>
        <v>0</v>
      </c>
      <c r="J2570" s="38">
        <f>'F4.2'!AY185</f>
        <v>0</v>
      </c>
      <c r="K2570" s="104"/>
      <c r="L2570" s="104"/>
      <c r="M2570" s="104">
        <f t="shared" si="1575"/>
        <v>0</v>
      </c>
      <c r="N2570" s="197">
        <f t="shared" si="1576"/>
        <v>0</v>
      </c>
    </row>
    <row r="2571" spans="1:14" ht="15.75" outlineLevel="1" x14ac:dyDescent="0.25">
      <c r="A2571" s="369">
        <f t="shared" ref="A2571:E2571" si="1597">A2094</f>
        <v>3</v>
      </c>
      <c r="B2571" s="369" t="str">
        <f t="shared" si="1597"/>
        <v xml:space="preserve">     CHP Improvement Scheme-I</v>
      </c>
      <c r="C2571" s="188">
        <f t="shared" si="1597"/>
        <v>0</v>
      </c>
      <c r="D2571" s="189" t="str">
        <f t="shared" si="1597"/>
        <v>-</v>
      </c>
      <c r="E2571" s="38">
        <f t="shared" si="1597"/>
        <v>0</v>
      </c>
      <c r="F2571" s="104">
        <f t="shared" si="1584"/>
        <v>0</v>
      </c>
      <c r="G2571" s="104">
        <f t="shared" si="1585"/>
        <v>0</v>
      </c>
      <c r="H2571" s="104">
        <f t="shared" si="1574"/>
        <v>0</v>
      </c>
      <c r="I2571" s="38">
        <f>'F4.2'!Z186</f>
        <v>0</v>
      </c>
      <c r="J2571" s="38">
        <f>'F4.2'!AY186</f>
        <v>0</v>
      </c>
      <c r="K2571" s="104"/>
      <c r="L2571" s="104"/>
      <c r="M2571" s="104">
        <f t="shared" si="1575"/>
        <v>0</v>
      </c>
      <c r="N2571" s="197">
        <f t="shared" si="1576"/>
        <v>0</v>
      </c>
    </row>
    <row r="2572" spans="1:14" ht="31.5" outlineLevel="1" x14ac:dyDescent="0.25">
      <c r="A2572" s="89">
        <f t="shared" ref="A2572:E2572" si="1598">A2095</f>
        <v>3.1</v>
      </c>
      <c r="B2572" s="389" t="str">
        <f t="shared" si="1598"/>
        <v>Supply, Erection, Commissioning of set of Internals for Wagon Tipplers at CHP 3X660MW, KTPS, Koradi.</v>
      </c>
      <c r="C2572" s="188">
        <f t="shared" si="1598"/>
        <v>0</v>
      </c>
      <c r="D2572" s="189" t="str">
        <f t="shared" si="1598"/>
        <v>-</v>
      </c>
      <c r="E2572" s="38">
        <f t="shared" si="1598"/>
        <v>0</v>
      </c>
      <c r="F2572" s="104">
        <f t="shared" si="1584"/>
        <v>10.96</v>
      </c>
      <c r="G2572" s="104">
        <f t="shared" si="1585"/>
        <v>10.96</v>
      </c>
      <c r="H2572" s="104">
        <f t="shared" si="1574"/>
        <v>0</v>
      </c>
      <c r="I2572" s="38">
        <f>'F4.2'!Z187</f>
        <v>0</v>
      </c>
      <c r="J2572" s="38">
        <f>'F4.2'!AY187</f>
        <v>0</v>
      </c>
      <c r="K2572" s="104"/>
      <c r="L2572" s="104"/>
      <c r="M2572" s="104">
        <f t="shared" si="1575"/>
        <v>0</v>
      </c>
      <c r="N2572" s="197">
        <f t="shared" si="1576"/>
        <v>0</v>
      </c>
    </row>
    <row r="2573" spans="1:14" ht="31.5" outlineLevel="1" x14ac:dyDescent="0.25">
      <c r="A2573" s="89">
        <f t="shared" ref="A2573:E2573" si="1599">A2096</f>
        <v>3.2</v>
      </c>
      <c r="B2573" s="389" t="str">
        <f t="shared" si="1599"/>
        <v xml:space="preserve">Supply, Erection, Commissioning of set of Internals for Side Arm Chargers at CHP 3X660MW, KTPS, Koradi. </v>
      </c>
      <c r="C2573" s="188">
        <f t="shared" si="1599"/>
        <v>0</v>
      </c>
      <c r="D2573" s="189" t="str">
        <f t="shared" si="1599"/>
        <v>-</v>
      </c>
      <c r="E2573" s="38">
        <f t="shared" si="1599"/>
        <v>0</v>
      </c>
      <c r="F2573" s="104">
        <f t="shared" si="1584"/>
        <v>3.54</v>
      </c>
      <c r="G2573" s="104">
        <f t="shared" si="1585"/>
        <v>3.54</v>
      </c>
      <c r="H2573" s="104">
        <f t="shared" si="1574"/>
        <v>0</v>
      </c>
      <c r="I2573" s="38">
        <f>'F4.2'!Z188</f>
        <v>0</v>
      </c>
      <c r="J2573" s="38">
        <f>'F4.2'!AY188</f>
        <v>0</v>
      </c>
      <c r="K2573" s="104"/>
      <c r="L2573" s="104"/>
      <c r="M2573" s="104">
        <f t="shared" si="1575"/>
        <v>0</v>
      </c>
      <c r="N2573" s="197">
        <f t="shared" si="1576"/>
        <v>0</v>
      </c>
    </row>
    <row r="2574" spans="1:14" ht="31.5" outlineLevel="1" x14ac:dyDescent="0.25">
      <c r="A2574" s="89">
        <f t="shared" ref="A2574:E2574" si="1600">A2097</f>
        <v>3.3</v>
      </c>
      <c r="B2574" s="389" t="str">
        <f t="shared" si="1600"/>
        <v>Supply, Erection, Commissioning of set of Internals for Wobbler Feeders at CHP 3X660MW, KTPS, Koradi.</v>
      </c>
      <c r="C2574" s="188">
        <f t="shared" si="1600"/>
        <v>0</v>
      </c>
      <c r="D2574" s="189" t="str">
        <f t="shared" si="1600"/>
        <v>-</v>
      </c>
      <c r="E2574" s="38">
        <f t="shared" si="1600"/>
        <v>0</v>
      </c>
      <c r="F2574" s="104">
        <f t="shared" si="1584"/>
        <v>4.96</v>
      </c>
      <c r="G2574" s="104">
        <f t="shared" si="1585"/>
        <v>4.96</v>
      </c>
      <c r="H2574" s="104">
        <f t="shared" si="1574"/>
        <v>0</v>
      </c>
      <c r="I2574" s="38">
        <f>'F4.2'!Z189</f>
        <v>0</v>
      </c>
      <c r="J2574" s="38">
        <f>'F4.2'!AY189</f>
        <v>0</v>
      </c>
      <c r="K2574" s="104"/>
      <c r="L2574" s="104"/>
      <c r="M2574" s="104">
        <f t="shared" si="1575"/>
        <v>0</v>
      </c>
      <c r="N2574" s="197">
        <f t="shared" si="1576"/>
        <v>0</v>
      </c>
    </row>
    <row r="2575" spans="1:14" ht="31.5" outlineLevel="1" x14ac:dyDescent="0.25">
      <c r="A2575" s="89">
        <f t="shared" ref="A2575:E2575" si="1601">A2098</f>
        <v>3.4</v>
      </c>
      <c r="B2575" s="389" t="str">
        <f t="shared" si="1601"/>
        <v>Supply, Erection, Commissioning of set of Internals for Apron Feeders at CHP 3X660MW, KTPS, Koradi.</v>
      </c>
      <c r="C2575" s="188">
        <f t="shared" si="1601"/>
        <v>0</v>
      </c>
      <c r="D2575" s="189" t="str">
        <f t="shared" si="1601"/>
        <v>-</v>
      </c>
      <c r="E2575" s="38">
        <f t="shared" si="1601"/>
        <v>0</v>
      </c>
      <c r="F2575" s="104">
        <f t="shared" si="1584"/>
        <v>15.55</v>
      </c>
      <c r="G2575" s="104">
        <f t="shared" si="1585"/>
        <v>15.55</v>
      </c>
      <c r="H2575" s="104">
        <f t="shared" si="1574"/>
        <v>0</v>
      </c>
      <c r="I2575" s="38">
        <f>'F4.2'!Z190</f>
        <v>0</v>
      </c>
      <c r="J2575" s="38">
        <f>'F4.2'!AY190</f>
        <v>0</v>
      </c>
      <c r="K2575" s="104"/>
      <c r="L2575" s="104"/>
      <c r="M2575" s="104">
        <f t="shared" si="1575"/>
        <v>0</v>
      </c>
      <c r="N2575" s="197">
        <f t="shared" si="1576"/>
        <v>0</v>
      </c>
    </row>
    <row r="2576" spans="1:14" ht="31.5" outlineLevel="1" x14ac:dyDescent="0.25">
      <c r="A2576" s="89">
        <f t="shared" ref="A2576:E2576" si="1602">A2099</f>
        <v>3.5</v>
      </c>
      <c r="B2576" s="389" t="str">
        <f t="shared" si="1602"/>
        <v>Supply, Erection, Commissioning of set of Internals for Impact Crushers at CHP 3X660MW, KTPS, Koradi.</v>
      </c>
      <c r="C2576" s="188">
        <f t="shared" si="1602"/>
        <v>0</v>
      </c>
      <c r="D2576" s="189" t="str">
        <f t="shared" si="1602"/>
        <v>-</v>
      </c>
      <c r="E2576" s="38">
        <f t="shared" si="1602"/>
        <v>0</v>
      </c>
      <c r="F2576" s="104">
        <f t="shared" si="1584"/>
        <v>9.6300000000000008</v>
      </c>
      <c r="G2576" s="104">
        <f t="shared" si="1585"/>
        <v>9.6300000000000008</v>
      </c>
      <c r="H2576" s="104">
        <f t="shared" si="1574"/>
        <v>0</v>
      </c>
      <c r="I2576" s="38">
        <f>'F4.2'!Z191</f>
        <v>0</v>
      </c>
      <c r="J2576" s="38">
        <f>'F4.2'!AY191</f>
        <v>0</v>
      </c>
      <c r="K2576" s="104"/>
      <c r="L2576" s="104"/>
      <c r="M2576" s="104">
        <f t="shared" si="1575"/>
        <v>0</v>
      </c>
      <c r="N2576" s="197">
        <f t="shared" si="1576"/>
        <v>0</v>
      </c>
    </row>
    <row r="2577" spans="1:14" ht="31.5" outlineLevel="1" x14ac:dyDescent="0.25">
      <c r="A2577" s="89">
        <f t="shared" ref="A2577:E2577" si="1603">A2100</f>
        <v>3.6</v>
      </c>
      <c r="B2577" s="389" t="str">
        <f t="shared" si="1603"/>
        <v>Supply, Erection, Commissioning of set of Internals for Stacker cum Reclaimers at CHP 3X660MW, KTPS, Koradi.</v>
      </c>
      <c r="C2577" s="188">
        <f t="shared" si="1603"/>
        <v>0</v>
      </c>
      <c r="D2577" s="189" t="str">
        <f t="shared" si="1603"/>
        <v>-</v>
      </c>
      <c r="E2577" s="38">
        <f t="shared" si="1603"/>
        <v>0</v>
      </c>
      <c r="F2577" s="104">
        <f t="shared" si="1584"/>
        <v>6.26</v>
      </c>
      <c r="G2577" s="104">
        <f t="shared" si="1585"/>
        <v>6.26</v>
      </c>
      <c r="H2577" s="104">
        <f t="shared" si="1574"/>
        <v>0</v>
      </c>
      <c r="I2577" s="38">
        <f>'F4.2'!Z192</f>
        <v>0</v>
      </c>
      <c r="J2577" s="38">
        <f>'F4.2'!AY192</f>
        <v>0</v>
      </c>
      <c r="K2577" s="104"/>
      <c r="L2577" s="104"/>
      <c r="M2577" s="104">
        <f t="shared" si="1575"/>
        <v>0</v>
      </c>
      <c r="N2577" s="197">
        <f t="shared" si="1576"/>
        <v>0</v>
      </c>
    </row>
    <row r="2578" spans="1:14" ht="31.5" outlineLevel="1" x14ac:dyDescent="0.25">
      <c r="A2578" s="364">
        <f t="shared" ref="A2578:E2578" si="1604">A2101</f>
        <v>4</v>
      </c>
      <c r="B2578" s="364" t="str">
        <f t="shared" si="1604"/>
        <v>Performance improvement and availability of various Auxiliaries of TG at 3x660MW KTPS Koradi.</v>
      </c>
      <c r="C2578" s="188">
        <f t="shared" si="1604"/>
        <v>0</v>
      </c>
      <c r="D2578" s="189" t="str">
        <f t="shared" si="1604"/>
        <v>-</v>
      </c>
      <c r="E2578" s="38">
        <f t="shared" si="1604"/>
        <v>0</v>
      </c>
      <c r="F2578" s="104">
        <f t="shared" si="1584"/>
        <v>0</v>
      </c>
      <c r="G2578" s="104">
        <f t="shared" si="1585"/>
        <v>0</v>
      </c>
      <c r="H2578" s="104">
        <f t="shared" si="1574"/>
        <v>0</v>
      </c>
      <c r="I2578" s="38">
        <f>'F4.2'!Z193</f>
        <v>0</v>
      </c>
      <c r="J2578" s="38">
        <f>'F4.2'!AY193</f>
        <v>0</v>
      </c>
      <c r="K2578" s="104"/>
      <c r="L2578" s="104"/>
      <c r="M2578" s="104">
        <f t="shared" si="1575"/>
        <v>0</v>
      </c>
      <c r="N2578" s="197">
        <f t="shared" si="1576"/>
        <v>0</v>
      </c>
    </row>
    <row r="2579" spans="1:14" ht="31.5" outlineLevel="1" x14ac:dyDescent="0.25">
      <c r="A2579" s="89">
        <f t="shared" ref="A2579:E2579" si="1605">A2102</f>
        <v>4.0999999999999996</v>
      </c>
      <c r="B2579" s="389" t="str">
        <f t="shared" si="1605"/>
        <v>Performance improvement and availability of various Auxiliaries for Oil Systems of Main Turbine.</v>
      </c>
      <c r="C2579" s="188">
        <f t="shared" si="1605"/>
        <v>0</v>
      </c>
      <c r="D2579" s="189" t="str">
        <f t="shared" si="1605"/>
        <v>-</v>
      </c>
      <c r="E2579" s="38">
        <f t="shared" si="1605"/>
        <v>0</v>
      </c>
      <c r="F2579" s="104">
        <f t="shared" si="1584"/>
        <v>3.26</v>
      </c>
      <c r="G2579" s="104">
        <f t="shared" si="1585"/>
        <v>3.26</v>
      </c>
      <c r="H2579" s="104">
        <f t="shared" si="1574"/>
        <v>0</v>
      </c>
      <c r="I2579" s="38">
        <f>'F4.2'!Z194</f>
        <v>0</v>
      </c>
      <c r="J2579" s="38">
        <f>'F4.2'!AY194</f>
        <v>0</v>
      </c>
      <c r="K2579" s="104"/>
      <c r="L2579" s="104"/>
      <c r="M2579" s="104">
        <f t="shared" si="1575"/>
        <v>0</v>
      </c>
      <c r="N2579" s="197">
        <f t="shared" si="1576"/>
        <v>0</v>
      </c>
    </row>
    <row r="2580" spans="1:14" ht="31.5" outlineLevel="1" x14ac:dyDescent="0.25">
      <c r="A2580" s="89">
        <f t="shared" ref="A2580:E2580" si="1606">A2103</f>
        <v>4.2</v>
      </c>
      <c r="B2580" s="389" t="str">
        <f t="shared" si="1606"/>
        <v>Performance improvement and availability of various Auxiliaries of Generator System.</v>
      </c>
      <c r="C2580" s="188">
        <f t="shared" si="1606"/>
        <v>0</v>
      </c>
      <c r="D2580" s="189" t="str">
        <f t="shared" si="1606"/>
        <v>-</v>
      </c>
      <c r="E2580" s="38">
        <f t="shared" si="1606"/>
        <v>0</v>
      </c>
      <c r="F2580" s="104">
        <f t="shared" si="1584"/>
        <v>7.31</v>
      </c>
      <c r="G2580" s="104">
        <f t="shared" si="1585"/>
        <v>7.31</v>
      </c>
      <c r="H2580" s="104">
        <f t="shared" si="1574"/>
        <v>0</v>
      </c>
      <c r="I2580" s="38">
        <f>'F4.2'!Z195</f>
        <v>0</v>
      </c>
      <c r="J2580" s="38">
        <f>'F4.2'!AY195</f>
        <v>0</v>
      </c>
      <c r="K2580" s="104"/>
      <c r="L2580" s="104"/>
      <c r="M2580" s="104">
        <f t="shared" si="1575"/>
        <v>0</v>
      </c>
      <c r="N2580" s="197">
        <f t="shared" si="1576"/>
        <v>0</v>
      </c>
    </row>
    <row r="2581" spans="1:14" ht="31.5" outlineLevel="1" x14ac:dyDescent="0.25">
      <c r="A2581" s="89">
        <f t="shared" ref="A2581:E2581" si="1607">A2104</f>
        <v>4.3</v>
      </c>
      <c r="B2581" s="389" t="str">
        <f t="shared" si="1607"/>
        <v>Performance improvement and availability of Feed Water System.</v>
      </c>
      <c r="C2581" s="188">
        <f t="shared" si="1607"/>
        <v>0</v>
      </c>
      <c r="D2581" s="189" t="str">
        <f t="shared" si="1607"/>
        <v>-</v>
      </c>
      <c r="E2581" s="38">
        <f t="shared" si="1607"/>
        <v>0</v>
      </c>
      <c r="F2581" s="104">
        <f t="shared" si="1584"/>
        <v>10.54</v>
      </c>
      <c r="G2581" s="104">
        <f t="shared" si="1585"/>
        <v>10.54</v>
      </c>
      <c r="H2581" s="104">
        <f t="shared" si="1574"/>
        <v>0</v>
      </c>
      <c r="I2581" s="38">
        <f>'F4.2'!Z196</f>
        <v>0</v>
      </c>
      <c r="J2581" s="38">
        <f>'F4.2'!AY196</f>
        <v>0</v>
      </c>
      <c r="K2581" s="104"/>
      <c r="L2581" s="104"/>
      <c r="M2581" s="104">
        <f t="shared" si="1575"/>
        <v>0</v>
      </c>
      <c r="N2581" s="197">
        <f t="shared" si="1576"/>
        <v>0</v>
      </c>
    </row>
    <row r="2582" spans="1:14" ht="15.75" outlineLevel="1" x14ac:dyDescent="0.25">
      <c r="A2582" s="89">
        <f t="shared" ref="A2582:E2582" si="1608">A2105</f>
        <v>4.4000000000000004</v>
      </c>
      <c r="B2582" s="389" t="str">
        <f t="shared" si="1608"/>
        <v>Performance improvement and availability of Vacuum System.</v>
      </c>
      <c r="C2582" s="188">
        <f t="shared" si="1608"/>
        <v>0</v>
      </c>
      <c r="D2582" s="189" t="str">
        <f t="shared" si="1608"/>
        <v>-</v>
      </c>
      <c r="E2582" s="38">
        <f t="shared" si="1608"/>
        <v>0</v>
      </c>
      <c r="F2582" s="104">
        <f t="shared" si="1584"/>
        <v>2.2799999999999998</v>
      </c>
      <c r="G2582" s="104">
        <f t="shared" si="1585"/>
        <v>2.2799999999999998</v>
      </c>
      <c r="H2582" s="104">
        <f t="shared" si="1574"/>
        <v>0</v>
      </c>
      <c r="I2582" s="38">
        <f>'F4.2'!Z197</f>
        <v>0</v>
      </c>
      <c r="J2582" s="38">
        <f>'F4.2'!AY197</f>
        <v>0</v>
      </c>
      <c r="K2582" s="104"/>
      <c r="L2582" s="104"/>
      <c r="M2582" s="104">
        <f t="shared" si="1575"/>
        <v>0</v>
      </c>
      <c r="N2582" s="197">
        <f t="shared" si="1576"/>
        <v>0</v>
      </c>
    </row>
    <row r="2583" spans="1:14" ht="15.75" outlineLevel="1" x14ac:dyDescent="0.25">
      <c r="A2583" s="89">
        <f t="shared" ref="A2583:E2583" si="1609">A2106</f>
        <v>4.5</v>
      </c>
      <c r="B2583" s="389" t="str">
        <f t="shared" si="1609"/>
        <v>Performance improvement and availability of CEP System.</v>
      </c>
      <c r="C2583" s="188">
        <f t="shared" si="1609"/>
        <v>0</v>
      </c>
      <c r="D2583" s="189" t="str">
        <f t="shared" si="1609"/>
        <v>-</v>
      </c>
      <c r="E2583" s="38">
        <f t="shared" si="1609"/>
        <v>0</v>
      </c>
      <c r="F2583" s="104">
        <f t="shared" si="1584"/>
        <v>7.83</v>
      </c>
      <c r="G2583" s="104">
        <f t="shared" si="1585"/>
        <v>7.83</v>
      </c>
      <c r="H2583" s="104">
        <f t="shared" si="1574"/>
        <v>0</v>
      </c>
      <c r="I2583" s="38">
        <f>'F4.2'!Z198</f>
        <v>0</v>
      </c>
      <c r="J2583" s="38">
        <f>'F4.2'!AY198</f>
        <v>0</v>
      </c>
      <c r="K2583" s="104"/>
      <c r="L2583" s="104"/>
      <c r="M2583" s="104">
        <f t="shared" si="1575"/>
        <v>0</v>
      </c>
      <c r="N2583" s="197">
        <f t="shared" si="1576"/>
        <v>0</v>
      </c>
    </row>
    <row r="2584" spans="1:14" ht="31.5" outlineLevel="1" x14ac:dyDescent="0.25">
      <c r="A2584" s="89">
        <f t="shared" ref="A2584:E2584" si="1610">A2107</f>
        <v>4.5999999999999996</v>
      </c>
      <c r="B2584" s="389" t="str">
        <f t="shared" si="1610"/>
        <v>Procurement of Complete Pull out Assembly along with Impeller and wear ring of Cooling Water Pump.</v>
      </c>
      <c r="C2584" s="188">
        <f t="shared" si="1610"/>
        <v>0</v>
      </c>
      <c r="D2584" s="189" t="str">
        <f t="shared" si="1610"/>
        <v>-</v>
      </c>
      <c r="E2584" s="38">
        <f t="shared" si="1610"/>
        <v>0</v>
      </c>
      <c r="F2584" s="104">
        <f t="shared" si="1584"/>
        <v>14.87</v>
      </c>
      <c r="G2584" s="104">
        <f t="shared" si="1585"/>
        <v>14.87</v>
      </c>
      <c r="H2584" s="104">
        <f t="shared" si="1574"/>
        <v>0</v>
      </c>
      <c r="I2584" s="38">
        <f>'F4.2'!Z199</f>
        <v>0</v>
      </c>
      <c r="J2584" s="38">
        <f>'F4.2'!AY199</f>
        <v>0</v>
      </c>
      <c r="K2584" s="104"/>
      <c r="L2584" s="104"/>
      <c r="M2584" s="104">
        <f t="shared" si="1575"/>
        <v>0</v>
      </c>
      <c r="N2584" s="197">
        <f t="shared" si="1576"/>
        <v>0</v>
      </c>
    </row>
    <row r="2585" spans="1:14" ht="31.5" outlineLevel="1" x14ac:dyDescent="0.25">
      <c r="A2585" s="89">
        <f t="shared" ref="A2585:E2585" si="1611">A2108</f>
        <v>4.7</v>
      </c>
      <c r="B2585" s="389" t="str">
        <f t="shared" si="1611"/>
        <v>Procurement of complete assembly of HP and LP Elements for Atlas Copco make Compressors.</v>
      </c>
      <c r="C2585" s="188">
        <f t="shared" si="1611"/>
        <v>0</v>
      </c>
      <c r="D2585" s="189" t="str">
        <f t="shared" si="1611"/>
        <v>-</v>
      </c>
      <c r="E2585" s="38">
        <f t="shared" si="1611"/>
        <v>0</v>
      </c>
      <c r="F2585" s="104">
        <f t="shared" si="1584"/>
        <v>4.1900000000000004</v>
      </c>
      <c r="G2585" s="104">
        <f t="shared" si="1585"/>
        <v>4.1900000000000004</v>
      </c>
      <c r="H2585" s="104">
        <f t="shared" si="1574"/>
        <v>0</v>
      </c>
      <c r="I2585" s="38">
        <f>'F4.2'!Z200</f>
        <v>0</v>
      </c>
      <c r="J2585" s="38">
        <f>'F4.2'!AY200</f>
        <v>0</v>
      </c>
      <c r="K2585" s="104"/>
      <c r="L2585" s="104"/>
      <c r="M2585" s="104">
        <f t="shared" si="1575"/>
        <v>0</v>
      </c>
      <c r="N2585" s="197">
        <f t="shared" si="1576"/>
        <v>0</v>
      </c>
    </row>
    <row r="2586" spans="1:14" ht="31.5" outlineLevel="1" x14ac:dyDescent="0.25">
      <c r="A2586" s="364">
        <f t="shared" ref="A2586:E2586" si="1612">A2109</f>
        <v>5</v>
      </c>
      <c r="B2586" s="364" t="str">
        <f t="shared" si="1612"/>
        <v>Improvement in Wet ash evacuation system at 3x660MW Units, KTPS, Koradi</v>
      </c>
      <c r="C2586" s="188">
        <f t="shared" si="1612"/>
        <v>0</v>
      </c>
      <c r="D2586" s="189" t="str">
        <f t="shared" si="1612"/>
        <v>-</v>
      </c>
      <c r="E2586" s="38">
        <f t="shared" si="1612"/>
        <v>0</v>
      </c>
      <c r="F2586" s="104">
        <f t="shared" si="1584"/>
        <v>0</v>
      </c>
      <c r="G2586" s="104">
        <f t="shared" si="1585"/>
        <v>0</v>
      </c>
      <c r="H2586" s="104">
        <f t="shared" ref="H2586:H2649" si="1613">F2586-G2586</f>
        <v>0</v>
      </c>
      <c r="I2586" s="38">
        <f>'F4.2'!Z201</f>
        <v>0</v>
      </c>
      <c r="J2586" s="38">
        <f>'F4.2'!AY201</f>
        <v>0</v>
      </c>
      <c r="K2586" s="104"/>
      <c r="L2586" s="104"/>
      <c r="M2586" s="104">
        <f t="shared" si="1575"/>
        <v>0</v>
      </c>
      <c r="N2586" s="197">
        <f t="shared" ref="N2586:N2649" si="1614">H2586+I2586-M2586</f>
        <v>0</v>
      </c>
    </row>
    <row r="2587" spans="1:14" ht="47.25" outlineLevel="1" x14ac:dyDescent="0.25">
      <c r="A2587" s="89">
        <f t="shared" ref="A2587:E2587" si="1615">A2110</f>
        <v>5.0999999999999996</v>
      </c>
      <c r="B2587" s="389" t="str">
        <f t="shared" si="1615"/>
        <v>Procurement &amp; installation of Ash Slurry Series Pump Assembly with modified metallurgy and Critical Wet End Sub Assembly to enhance the performance &amp; slurry disposal capacity.</v>
      </c>
      <c r="C2587" s="188">
        <f t="shared" si="1615"/>
        <v>0</v>
      </c>
      <c r="D2587" s="189" t="str">
        <f t="shared" si="1615"/>
        <v>-</v>
      </c>
      <c r="E2587" s="38">
        <f t="shared" si="1615"/>
        <v>0</v>
      </c>
      <c r="F2587" s="104">
        <f t="shared" si="1584"/>
        <v>7.53</v>
      </c>
      <c r="G2587" s="104">
        <f t="shared" si="1585"/>
        <v>7.53</v>
      </c>
      <c r="H2587" s="104">
        <f t="shared" si="1613"/>
        <v>0</v>
      </c>
      <c r="I2587" s="38">
        <f>'F4.2'!Z202</f>
        <v>0</v>
      </c>
      <c r="J2587" s="38">
        <f>'F4.2'!AY202</f>
        <v>0</v>
      </c>
      <c r="K2587" s="104"/>
      <c r="L2587" s="104"/>
      <c r="M2587" s="104">
        <f t="shared" si="1575"/>
        <v>0</v>
      </c>
      <c r="N2587" s="197">
        <f t="shared" si="1614"/>
        <v>0</v>
      </c>
    </row>
    <row r="2588" spans="1:14" ht="63" outlineLevel="1" x14ac:dyDescent="0.25">
      <c r="A2588" s="89">
        <f t="shared" ref="A2588:E2588" si="1616">A2111</f>
        <v>5.2</v>
      </c>
      <c r="B2588" s="389" t="str">
        <f t="shared" si="1616"/>
        <v>Procurement &amp; installation of Ash Slurry Series Pump Assembly with modified metallurgy along with Gear Box, Fluid Coupling &amp; Motor (4’th Series) and Critical Wet End Sub Assembly to enhance the performance &amp; slurry disposal capacity.</v>
      </c>
      <c r="C2588" s="188">
        <f t="shared" si="1616"/>
        <v>0</v>
      </c>
      <c r="D2588" s="189" t="str">
        <f t="shared" si="1616"/>
        <v>-</v>
      </c>
      <c r="E2588" s="38">
        <f t="shared" si="1616"/>
        <v>0</v>
      </c>
      <c r="F2588" s="104">
        <f t="shared" si="1584"/>
        <v>2.5099999999999998</v>
      </c>
      <c r="G2588" s="104">
        <f t="shared" si="1585"/>
        <v>2.5099999999999998</v>
      </c>
      <c r="H2588" s="104">
        <f t="shared" si="1613"/>
        <v>0</v>
      </c>
      <c r="I2588" s="38">
        <f>'F4.2'!Z203</f>
        <v>0</v>
      </c>
      <c r="J2588" s="38">
        <f>'F4.2'!AY203</f>
        <v>0</v>
      </c>
      <c r="K2588" s="104"/>
      <c r="L2588" s="104"/>
      <c r="M2588" s="104">
        <f t="shared" si="1575"/>
        <v>0</v>
      </c>
      <c r="N2588" s="197">
        <f t="shared" si="1614"/>
        <v>0</v>
      </c>
    </row>
    <row r="2589" spans="1:14" ht="47.25" outlineLevel="1" x14ac:dyDescent="0.25">
      <c r="A2589" s="89">
        <f t="shared" ref="A2589:E2589" si="1617">A2112</f>
        <v>5.3</v>
      </c>
      <c r="B2589" s="389" t="str">
        <f t="shared" si="1617"/>
        <v>Procurement &amp; installation of Overflow Transfer Pump Assembly with upgradation in metallurgy and Critical Wet End Sub Assembly to enhance the performance.</v>
      </c>
      <c r="C2589" s="188">
        <f t="shared" si="1617"/>
        <v>0</v>
      </c>
      <c r="D2589" s="189" t="str">
        <f t="shared" si="1617"/>
        <v>-</v>
      </c>
      <c r="E2589" s="38">
        <f t="shared" si="1617"/>
        <v>0</v>
      </c>
      <c r="F2589" s="104">
        <f t="shared" si="1584"/>
        <v>3.59</v>
      </c>
      <c r="G2589" s="104">
        <f t="shared" si="1585"/>
        <v>3.59</v>
      </c>
      <c r="H2589" s="104">
        <f t="shared" si="1613"/>
        <v>0</v>
      </c>
      <c r="I2589" s="38">
        <f>'F4.2'!Z204</f>
        <v>0</v>
      </c>
      <c r="J2589" s="38">
        <f>'F4.2'!AY204</f>
        <v>0</v>
      </c>
      <c r="K2589" s="104"/>
      <c r="L2589" s="104"/>
      <c r="M2589" s="104">
        <f t="shared" si="1575"/>
        <v>0</v>
      </c>
      <c r="N2589" s="197">
        <f t="shared" si="1614"/>
        <v>0</v>
      </c>
    </row>
    <row r="2590" spans="1:14" ht="78.75" outlineLevel="1" x14ac:dyDescent="0.25">
      <c r="A2590" s="89">
        <f t="shared" ref="A2590:E2590" si="1618">A2113</f>
        <v>5.4</v>
      </c>
      <c r="B2590" s="389" t="str">
        <f t="shared" si="1618"/>
        <v>Procurement &amp; installation of IAC Compressor Assembly: Model –ZR110 STD 7.5 IMD Atlas Copco Make Oil free water cooled screw air compressor with inbuilt atlas copco make heat of compression single drum rotator air dryer to enhance the performance.</v>
      </c>
      <c r="C2590" s="188">
        <f t="shared" si="1618"/>
        <v>0</v>
      </c>
      <c r="D2590" s="189" t="str">
        <f t="shared" si="1618"/>
        <v>-</v>
      </c>
      <c r="E2590" s="38">
        <f t="shared" si="1618"/>
        <v>0</v>
      </c>
      <c r="F2590" s="104">
        <f t="shared" si="1584"/>
        <v>7.56</v>
      </c>
      <c r="G2590" s="104">
        <f t="shared" si="1585"/>
        <v>7.56</v>
      </c>
      <c r="H2590" s="104">
        <f t="shared" si="1613"/>
        <v>0</v>
      </c>
      <c r="I2590" s="38">
        <f>'F4.2'!Z205</f>
        <v>0</v>
      </c>
      <c r="J2590" s="38">
        <f>'F4.2'!AY205</f>
        <v>0</v>
      </c>
      <c r="K2590" s="104"/>
      <c r="L2590" s="104"/>
      <c r="M2590" s="104">
        <f t="shared" si="1575"/>
        <v>0</v>
      </c>
      <c r="N2590" s="197">
        <f t="shared" si="1614"/>
        <v>0</v>
      </c>
    </row>
    <row r="2591" spans="1:14" ht="31.5" outlineLevel="1" x14ac:dyDescent="0.25">
      <c r="A2591" s="364">
        <f t="shared" ref="A2591:E2591" si="1619">A2114</f>
        <v>6</v>
      </c>
      <c r="B2591" s="364" t="str">
        <f t="shared" si="1619"/>
        <v>HMI Upgradation of Diasys Netmation DCS at 3x660MW KTPS Koradi Units 8,9 &amp; 9</v>
      </c>
      <c r="C2591" s="188">
        <f t="shared" si="1619"/>
        <v>0</v>
      </c>
      <c r="D2591" s="189" t="str">
        <f t="shared" si="1619"/>
        <v>-</v>
      </c>
      <c r="E2591" s="38">
        <f t="shared" si="1619"/>
        <v>0</v>
      </c>
      <c r="F2591" s="104">
        <f t="shared" si="1584"/>
        <v>0</v>
      </c>
      <c r="G2591" s="104">
        <f t="shared" si="1585"/>
        <v>0</v>
      </c>
      <c r="H2591" s="104">
        <f t="shared" si="1613"/>
        <v>0</v>
      </c>
      <c r="I2591" s="38">
        <f>'F4.2'!Z206</f>
        <v>0</v>
      </c>
      <c r="J2591" s="38">
        <f>'F4.2'!AY206</f>
        <v>0</v>
      </c>
      <c r="K2591" s="104"/>
      <c r="L2591" s="104"/>
      <c r="M2591" s="104">
        <f t="shared" si="1575"/>
        <v>0</v>
      </c>
      <c r="N2591" s="197">
        <f t="shared" si="1614"/>
        <v>0</v>
      </c>
    </row>
    <row r="2592" spans="1:14" ht="31.5" outlineLevel="1" x14ac:dyDescent="0.25">
      <c r="A2592" s="89">
        <f t="shared" ref="A2592:E2592" si="1620">A2115</f>
        <v>6.1</v>
      </c>
      <c r="B2592" s="402" t="str">
        <f t="shared" si="1620"/>
        <v>HMI Upgradation of Diasys Netmation DCS at 3x660MW KTPS Koradi Units 8,9 &amp; 10</v>
      </c>
      <c r="C2592" s="188">
        <f t="shared" si="1620"/>
        <v>0</v>
      </c>
      <c r="D2592" s="189" t="str">
        <f t="shared" si="1620"/>
        <v>-</v>
      </c>
      <c r="E2592" s="38">
        <f t="shared" si="1620"/>
        <v>0</v>
      </c>
      <c r="F2592" s="104">
        <f t="shared" si="1584"/>
        <v>77.150000000000006</v>
      </c>
      <c r="G2592" s="104">
        <f t="shared" si="1585"/>
        <v>77.150000000000006</v>
      </c>
      <c r="H2592" s="104">
        <f t="shared" si="1613"/>
        <v>0</v>
      </c>
      <c r="I2592" s="38">
        <f>'F4.2'!Z207</f>
        <v>0</v>
      </c>
      <c r="J2592" s="38">
        <f>'F4.2'!AY207</f>
        <v>0</v>
      </c>
      <c r="K2592" s="104"/>
      <c r="L2592" s="104"/>
      <c r="M2592" s="104">
        <f t="shared" si="1575"/>
        <v>0</v>
      </c>
      <c r="N2592" s="197">
        <f t="shared" si="1614"/>
        <v>0</v>
      </c>
    </row>
    <row r="2593" spans="1:14" ht="31.5" outlineLevel="1" x14ac:dyDescent="0.25">
      <c r="A2593" s="364">
        <f t="shared" ref="A2593:E2593" si="1621">A2116</f>
        <v>7</v>
      </c>
      <c r="B2593" s="364" t="str">
        <f t="shared" si="1621"/>
        <v>Improvement in   Dry ash evacuation system at 3x660MW Units, KTPS, Koradi</v>
      </c>
      <c r="C2593" s="188">
        <f t="shared" si="1621"/>
        <v>0</v>
      </c>
      <c r="D2593" s="189" t="str">
        <f t="shared" si="1621"/>
        <v>-</v>
      </c>
      <c r="E2593" s="38">
        <f t="shared" si="1621"/>
        <v>0</v>
      </c>
      <c r="F2593" s="104">
        <f t="shared" si="1584"/>
        <v>0</v>
      </c>
      <c r="G2593" s="104">
        <f t="shared" si="1585"/>
        <v>0</v>
      </c>
      <c r="H2593" s="104">
        <f t="shared" si="1613"/>
        <v>0</v>
      </c>
      <c r="I2593" s="38">
        <f>'F4.2'!Z208</f>
        <v>0</v>
      </c>
      <c r="J2593" s="38">
        <f>'F4.2'!AY208</f>
        <v>0</v>
      </c>
      <c r="K2593" s="104"/>
      <c r="L2593" s="104"/>
      <c r="M2593" s="104">
        <f t="shared" si="1575"/>
        <v>0</v>
      </c>
      <c r="N2593" s="197">
        <f t="shared" si="1614"/>
        <v>0</v>
      </c>
    </row>
    <row r="2594" spans="1:14" ht="47.25" outlineLevel="1" x14ac:dyDescent="0.25">
      <c r="A2594" s="89">
        <f t="shared" ref="A2594:E2594" si="1622">A2117</f>
        <v>7.1</v>
      </c>
      <c r="B2594" s="389" t="str">
        <f t="shared" si="1622"/>
        <v>Procurement of Ingersoll Rand Make Transport Air Compressors Critical/Non-Critical Spares sub-assembly for performance improvement.</v>
      </c>
      <c r="C2594" s="188">
        <f t="shared" si="1622"/>
        <v>0</v>
      </c>
      <c r="D2594" s="189" t="str">
        <f t="shared" si="1622"/>
        <v>-</v>
      </c>
      <c r="E2594" s="38">
        <f t="shared" si="1622"/>
        <v>0</v>
      </c>
      <c r="F2594" s="104">
        <f t="shared" si="1584"/>
        <v>29.57</v>
      </c>
      <c r="G2594" s="104">
        <f t="shared" si="1585"/>
        <v>29.57</v>
      </c>
      <c r="H2594" s="104">
        <f t="shared" si="1613"/>
        <v>0</v>
      </c>
      <c r="I2594" s="38">
        <f>'F4.2'!Z209</f>
        <v>0</v>
      </c>
      <c r="J2594" s="38">
        <f>'F4.2'!AY209</f>
        <v>0</v>
      </c>
      <c r="K2594" s="104"/>
      <c r="L2594" s="104"/>
      <c r="M2594" s="104">
        <f t="shared" si="1575"/>
        <v>0</v>
      </c>
      <c r="N2594" s="197">
        <f t="shared" si="1614"/>
        <v>0</v>
      </c>
    </row>
    <row r="2595" spans="1:14" ht="15.75" outlineLevel="1" x14ac:dyDescent="0.25">
      <c r="A2595" s="364">
        <f t="shared" ref="A2595:E2595" si="1623">A2118</f>
        <v>8</v>
      </c>
      <c r="B2595" s="364" t="str">
        <f t="shared" si="1623"/>
        <v>MSERW Pipes for Garlanding arrangement</v>
      </c>
      <c r="C2595" s="188">
        <f t="shared" si="1623"/>
        <v>0</v>
      </c>
      <c r="D2595" s="189" t="str">
        <f t="shared" si="1623"/>
        <v>-</v>
      </c>
      <c r="E2595" s="38">
        <f t="shared" si="1623"/>
        <v>0</v>
      </c>
      <c r="F2595" s="104">
        <f t="shared" si="1584"/>
        <v>0</v>
      </c>
      <c r="G2595" s="104">
        <f t="shared" si="1585"/>
        <v>0</v>
      </c>
      <c r="H2595" s="104">
        <f t="shared" si="1613"/>
        <v>0</v>
      </c>
      <c r="I2595" s="38">
        <f>'F4.2'!Z210</f>
        <v>0</v>
      </c>
      <c r="J2595" s="38">
        <f>'F4.2'!AY210</f>
        <v>0</v>
      </c>
      <c r="K2595" s="104"/>
      <c r="L2595" s="104"/>
      <c r="M2595" s="104">
        <f t="shared" si="1575"/>
        <v>0</v>
      </c>
      <c r="N2595" s="197">
        <f t="shared" si="1614"/>
        <v>0</v>
      </c>
    </row>
    <row r="2596" spans="1:14" ht="47.25" outlineLevel="1" x14ac:dyDescent="0.25">
      <c r="A2596" s="89">
        <f t="shared" ref="A2596:E2596" si="1624">A2119</f>
        <v>8.1</v>
      </c>
      <c r="B2596" s="389" t="str">
        <f t="shared" si="1624"/>
        <v>Work of Garlanding arrangement to changeover ash slurry feed points for even filling of pond by providing MSERW Pipes along the periphery of Ash Bund Dyke Wall at Khasara Ash Bund.</v>
      </c>
      <c r="C2596" s="188">
        <f t="shared" si="1624"/>
        <v>0</v>
      </c>
      <c r="D2596" s="189" t="str">
        <f t="shared" si="1624"/>
        <v>-</v>
      </c>
      <c r="E2596" s="38">
        <f t="shared" si="1624"/>
        <v>0</v>
      </c>
      <c r="F2596" s="104">
        <f t="shared" si="1584"/>
        <v>98.83</v>
      </c>
      <c r="G2596" s="104">
        <f t="shared" si="1585"/>
        <v>98.83</v>
      </c>
      <c r="H2596" s="104">
        <f t="shared" si="1613"/>
        <v>0</v>
      </c>
      <c r="I2596" s="38">
        <f>'F4.2'!Z211</f>
        <v>0</v>
      </c>
      <c r="J2596" s="38">
        <f>'F4.2'!AY211</f>
        <v>0</v>
      </c>
      <c r="K2596" s="104"/>
      <c r="L2596" s="104"/>
      <c r="M2596" s="104">
        <f t="shared" si="1575"/>
        <v>0</v>
      </c>
      <c r="N2596" s="197">
        <f t="shared" si="1614"/>
        <v>0</v>
      </c>
    </row>
    <row r="2597" spans="1:14" ht="31.5" outlineLevel="1" x14ac:dyDescent="0.25">
      <c r="A2597" s="364">
        <f t="shared" ref="A2597:E2597" si="1625">A2120</f>
        <v>9</v>
      </c>
      <c r="B2597" s="364" t="str">
        <f t="shared" si="1625"/>
        <v>Capacity Enhancement &amp; Performance optimization at WTP 3X660MW,KTPS,Koradi</v>
      </c>
      <c r="C2597" s="188">
        <f t="shared" si="1625"/>
        <v>0</v>
      </c>
      <c r="D2597" s="189" t="str">
        <f t="shared" si="1625"/>
        <v>-</v>
      </c>
      <c r="E2597" s="38">
        <f t="shared" si="1625"/>
        <v>0</v>
      </c>
      <c r="F2597" s="104">
        <f t="shared" si="1584"/>
        <v>0</v>
      </c>
      <c r="G2597" s="104">
        <f t="shared" si="1585"/>
        <v>0</v>
      </c>
      <c r="H2597" s="104">
        <f t="shared" si="1613"/>
        <v>0</v>
      </c>
      <c r="I2597" s="38">
        <f>'F4.2'!Z212</f>
        <v>0</v>
      </c>
      <c r="J2597" s="38">
        <f>'F4.2'!AY212</f>
        <v>0</v>
      </c>
      <c r="K2597" s="104"/>
      <c r="L2597" s="104"/>
      <c r="M2597" s="104">
        <f t="shared" si="1575"/>
        <v>0</v>
      </c>
      <c r="N2597" s="197">
        <f t="shared" si="1614"/>
        <v>0</v>
      </c>
    </row>
    <row r="2598" spans="1:14" ht="31.5" outlineLevel="1" x14ac:dyDescent="0.25">
      <c r="A2598" s="89">
        <f t="shared" ref="A2598:E2598" si="1626">A2121</f>
        <v>9.1</v>
      </c>
      <c r="B2598" s="389" t="str">
        <f t="shared" si="1626"/>
        <v>Capacity enhancement of DM water stream in WTP at 3X660MW, KTPS, Koradi.</v>
      </c>
      <c r="C2598" s="188">
        <f t="shared" si="1626"/>
        <v>0</v>
      </c>
      <c r="D2598" s="189" t="str">
        <f t="shared" si="1626"/>
        <v>-</v>
      </c>
      <c r="E2598" s="38">
        <f t="shared" si="1626"/>
        <v>0</v>
      </c>
      <c r="F2598" s="104">
        <f t="shared" si="1584"/>
        <v>58.94</v>
      </c>
      <c r="G2598" s="104">
        <f t="shared" si="1585"/>
        <v>58.94</v>
      </c>
      <c r="H2598" s="104">
        <f t="shared" si="1613"/>
        <v>0</v>
      </c>
      <c r="I2598" s="38">
        <f>'F4.2'!Z213</f>
        <v>0</v>
      </c>
      <c r="J2598" s="38">
        <f>'F4.2'!AY213</f>
        <v>0</v>
      </c>
      <c r="K2598" s="104"/>
      <c r="L2598" s="104"/>
      <c r="M2598" s="104">
        <f t="shared" si="1575"/>
        <v>0</v>
      </c>
      <c r="N2598" s="197">
        <f t="shared" si="1614"/>
        <v>0</v>
      </c>
    </row>
    <row r="2599" spans="1:14" ht="31.5" outlineLevel="1" x14ac:dyDescent="0.25">
      <c r="A2599" s="89">
        <f t="shared" ref="A2599:E2599" si="1627">A2122</f>
        <v>9.1999999999999993</v>
      </c>
      <c r="B2599" s="389" t="str">
        <f t="shared" si="1627"/>
        <v>Capacity enhancement Condensate polishing unit regeneration area in WTP at 3X660 MW, KTPS, Koradi</v>
      </c>
      <c r="C2599" s="188">
        <f t="shared" si="1627"/>
        <v>0</v>
      </c>
      <c r="D2599" s="189" t="str">
        <f t="shared" si="1627"/>
        <v>-</v>
      </c>
      <c r="E2599" s="38">
        <f t="shared" si="1627"/>
        <v>0</v>
      </c>
      <c r="F2599" s="104">
        <f t="shared" si="1584"/>
        <v>13.41</v>
      </c>
      <c r="G2599" s="104">
        <f t="shared" si="1585"/>
        <v>13.41</v>
      </c>
      <c r="H2599" s="104">
        <f t="shared" si="1613"/>
        <v>0</v>
      </c>
      <c r="I2599" s="38">
        <f>'F4.2'!Z214</f>
        <v>0</v>
      </c>
      <c r="J2599" s="38">
        <f>'F4.2'!AY214</f>
        <v>0</v>
      </c>
      <c r="K2599" s="104"/>
      <c r="L2599" s="104"/>
      <c r="M2599" s="104">
        <f t="shared" si="1575"/>
        <v>0</v>
      </c>
      <c r="N2599" s="197">
        <f t="shared" si="1614"/>
        <v>0</v>
      </c>
    </row>
    <row r="2600" spans="1:14" ht="31.5" outlineLevel="1" x14ac:dyDescent="0.25">
      <c r="A2600" s="89">
        <f t="shared" ref="A2600:E2600" si="1628">A2123</f>
        <v>9.3000000000000007</v>
      </c>
      <c r="B2600" s="389" t="str">
        <f t="shared" si="1628"/>
        <v>Provision of Ozone generating plant of 1.0 Kg capacity in WTP at 3X660 MW, KTPS, Koradi</v>
      </c>
      <c r="C2600" s="188">
        <f t="shared" si="1628"/>
        <v>0</v>
      </c>
      <c r="D2600" s="189" t="str">
        <f t="shared" si="1628"/>
        <v>-</v>
      </c>
      <c r="E2600" s="38">
        <f t="shared" si="1628"/>
        <v>0</v>
      </c>
      <c r="F2600" s="104">
        <f t="shared" si="1584"/>
        <v>5.84</v>
      </c>
      <c r="G2600" s="104">
        <f t="shared" si="1585"/>
        <v>5.84</v>
      </c>
      <c r="H2600" s="104">
        <f t="shared" si="1613"/>
        <v>0</v>
      </c>
      <c r="I2600" s="38">
        <f>'F4.2'!Z215</f>
        <v>0</v>
      </c>
      <c r="J2600" s="38">
        <f>'F4.2'!AY215</f>
        <v>0</v>
      </c>
      <c r="K2600" s="104"/>
      <c r="L2600" s="104"/>
      <c r="M2600" s="104">
        <f t="shared" si="1575"/>
        <v>0</v>
      </c>
      <c r="N2600" s="197">
        <f t="shared" si="1614"/>
        <v>0</v>
      </c>
    </row>
    <row r="2601" spans="1:14" ht="47.25" outlineLevel="1" x14ac:dyDescent="0.25">
      <c r="A2601" s="364">
        <f t="shared" ref="A2601:E2601" si="1629">A2124</f>
        <v>10</v>
      </c>
      <c r="B2601" s="364" t="str">
        <f t="shared" si="1629"/>
        <v>DPR for Construction of CC Road alongwith RCC Drain, CC platform for heavy machinery movement at 3x660  MW, TPS, Koradi</v>
      </c>
      <c r="C2601" s="188">
        <f t="shared" si="1629"/>
        <v>0</v>
      </c>
      <c r="D2601" s="189" t="str">
        <f t="shared" si="1629"/>
        <v>-</v>
      </c>
      <c r="E2601" s="38">
        <f t="shared" si="1629"/>
        <v>0</v>
      </c>
      <c r="F2601" s="104">
        <f t="shared" si="1584"/>
        <v>0</v>
      </c>
      <c r="G2601" s="104">
        <f t="shared" si="1585"/>
        <v>0</v>
      </c>
      <c r="H2601" s="104">
        <f t="shared" si="1613"/>
        <v>0</v>
      </c>
      <c r="I2601" s="38">
        <f>'F4.2'!Z216</f>
        <v>0</v>
      </c>
      <c r="J2601" s="38">
        <f>'F4.2'!AY216</f>
        <v>0</v>
      </c>
      <c r="K2601" s="104"/>
      <c r="L2601" s="104"/>
      <c r="M2601" s="104">
        <f t="shared" si="1575"/>
        <v>0</v>
      </c>
      <c r="N2601" s="197">
        <f t="shared" si="1614"/>
        <v>0</v>
      </c>
    </row>
    <row r="2602" spans="1:14" ht="47.25" outlineLevel="1" x14ac:dyDescent="0.25">
      <c r="A2602" s="89">
        <f t="shared" ref="A2602:E2602" si="1630">A2125</f>
        <v>10.1</v>
      </c>
      <c r="B2602" s="389" t="str">
        <f t="shared" si="1630"/>
        <v>DPR for Construction of CC Road alongwith RCC Drain, CC platform for heavy machinery movement at 3x660  MW, TPS, Koradi</v>
      </c>
      <c r="C2602" s="188">
        <f t="shared" si="1630"/>
        <v>0</v>
      </c>
      <c r="D2602" s="189" t="str">
        <f t="shared" si="1630"/>
        <v>-</v>
      </c>
      <c r="E2602" s="38">
        <f t="shared" si="1630"/>
        <v>0</v>
      </c>
      <c r="F2602" s="104">
        <f t="shared" si="1584"/>
        <v>33.57</v>
      </c>
      <c r="G2602" s="104">
        <f t="shared" si="1585"/>
        <v>33.57</v>
      </c>
      <c r="H2602" s="104">
        <f t="shared" si="1613"/>
        <v>0</v>
      </c>
      <c r="I2602" s="38">
        <f>'F4.2'!Z217</f>
        <v>0</v>
      </c>
      <c r="J2602" s="38">
        <f>'F4.2'!AY217</f>
        <v>0</v>
      </c>
      <c r="K2602" s="104"/>
      <c r="L2602" s="104"/>
      <c r="M2602" s="104">
        <f t="shared" si="1575"/>
        <v>0</v>
      </c>
      <c r="N2602" s="197">
        <f t="shared" si="1614"/>
        <v>0</v>
      </c>
    </row>
    <row r="2603" spans="1:14" ht="15.75" outlineLevel="1" x14ac:dyDescent="0.25">
      <c r="A2603" s="364">
        <f t="shared" ref="A2603:E2603" si="1631">A2126</f>
        <v>11</v>
      </c>
      <c r="B2603" s="364" t="str">
        <f t="shared" si="1631"/>
        <v>Improvement in Coal Mill Performance-I</v>
      </c>
      <c r="C2603" s="188">
        <f t="shared" si="1631"/>
        <v>0</v>
      </c>
      <c r="D2603" s="189" t="str">
        <f t="shared" si="1631"/>
        <v>-</v>
      </c>
      <c r="E2603" s="38">
        <f t="shared" si="1631"/>
        <v>0</v>
      </c>
      <c r="F2603" s="104">
        <f t="shared" si="1584"/>
        <v>0</v>
      </c>
      <c r="G2603" s="104">
        <f t="shared" si="1585"/>
        <v>0</v>
      </c>
      <c r="H2603" s="104">
        <f t="shared" si="1613"/>
        <v>0</v>
      </c>
      <c r="I2603" s="38">
        <f>'F4.2'!Z218</f>
        <v>0</v>
      </c>
      <c r="J2603" s="38">
        <f>'F4.2'!AY218</f>
        <v>0</v>
      </c>
      <c r="K2603" s="104"/>
      <c r="L2603" s="104"/>
      <c r="M2603" s="104">
        <f t="shared" si="1575"/>
        <v>0</v>
      </c>
      <c r="N2603" s="197">
        <f t="shared" si="1614"/>
        <v>0</v>
      </c>
    </row>
    <row r="2604" spans="1:14" ht="31.5" outlineLevel="1" x14ac:dyDescent="0.25">
      <c r="A2604" s="89">
        <f t="shared" ref="A2604:E2604" si="1632">A2127</f>
        <v>11.1</v>
      </c>
      <c r="B2604" s="389" t="str">
        <f t="shared" si="1632"/>
        <v>Procurement of Roller journal Assembly set for coal mill MVM 32R at 3x660 MW Units at KTPS, Koradi through OEM.</v>
      </c>
      <c r="C2604" s="188">
        <f t="shared" si="1632"/>
        <v>0</v>
      </c>
      <c r="D2604" s="189" t="str">
        <f t="shared" si="1632"/>
        <v>-</v>
      </c>
      <c r="E2604" s="38">
        <f t="shared" si="1632"/>
        <v>0</v>
      </c>
      <c r="F2604" s="104">
        <f t="shared" si="1584"/>
        <v>6.15</v>
      </c>
      <c r="G2604" s="104">
        <f t="shared" si="1585"/>
        <v>6.15</v>
      </c>
      <c r="H2604" s="104">
        <f t="shared" si="1613"/>
        <v>0</v>
      </c>
      <c r="I2604" s="38">
        <f>'F4.2'!Z219</f>
        <v>0</v>
      </c>
      <c r="J2604" s="38">
        <f>'F4.2'!AY219</f>
        <v>0</v>
      </c>
      <c r="K2604" s="104"/>
      <c r="L2604" s="104"/>
      <c r="M2604" s="104">
        <f t="shared" si="1575"/>
        <v>0</v>
      </c>
      <c r="N2604" s="197">
        <f t="shared" si="1614"/>
        <v>0</v>
      </c>
    </row>
    <row r="2605" spans="1:14" ht="31.5" outlineLevel="1" x14ac:dyDescent="0.25">
      <c r="A2605" s="89">
        <f t="shared" ref="A2605:E2605" si="1633">A2128</f>
        <v>11.2</v>
      </c>
      <c r="B2605" s="389" t="str">
        <f t="shared" si="1633"/>
        <v>Procurement of Mill Rotary Separator Blades for coal mill MVM 32R at 3x660 MW, KTPS, Koradi through open tender</v>
      </c>
      <c r="C2605" s="188">
        <f t="shared" si="1633"/>
        <v>0</v>
      </c>
      <c r="D2605" s="189" t="str">
        <f t="shared" si="1633"/>
        <v>-</v>
      </c>
      <c r="E2605" s="38">
        <f t="shared" si="1633"/>
        <v>0</v>
      </c>
      <c r="F2605" s="104">
        <f t="shared" si="1584"/>
        <v>4.01</v>
      </c>
      <c r="G2605" s="104">
        <f t="shared" si="1585"/>
        <v>4.01</v>
      </c>
      <c r="H2605" s="104">
        <f t="shared" si="1613"/>
        <v>0</v>
      </c>
      <c r="I2605" s="38">
        <f>'F4.2'!Z220</f>
        <v>0</v>
      </c>
      <c r="J2605" s="38">
        <f>'F4.2'!AY220</f>
        <v>0</v>
      </c>
      <c r="K2605" s="104"/>
      <c r="L2605" s="104"/>
      <c r="M2605" s="104">
        <f t="shared" si="1575"/>
        <v>0</v>
      </c>
      <c r="N2605" s="197">
        <f t="shared" si="1614"/>
        <v>0</v>
      </c>
    </row>
    <row r="2606" spans="1:14" ht="47.25" outlineLevel="1" x14ac:dyDescent="0.25">
      <c r="A2606" s="89">
        <f t="shared" ref="A2606:E2606" si="1634">A2129</f>
        <v>11.3</v>
      </c>
      <c r="B2606" s="389" t="str">
        <f t="shared" si="1634"/>
        <v xml:space="preserve"> Procurement of SINTERCAST TABLE LINERS AND SINTERCAST ROLLER LINERS for coal mill MVM32R at 3x660 MW, KTPS, Koradi through OEM.</v>
      </c>
      <c r="C2606" s="188">
        <f t="shared" si="1634"/>
        <v>0</v>
      </c>
      <c r="D2606" s="189" t="str">
        <f t="shared" si="1634"/>
        <v>-</v>
      </c>
      <c r="E2606" s="38">
        <f t="shared" si="1634"/>
        <v>0</v>
      </c>
      <c r="F2606" s="104">
        <f t="shared" si="1584"/>
        <v>14.57</v>
      </c>
      <c r="G2606" s="104">
        <f t="shared" si="1585"/>
        <v>14.57</v>
      </c>
      <c r="H2606" s="104">
        <f t="shared" si="1613"/>
        <v>0</v>
      </c>
      <c r="I2606" s="38">
        <f>'F4.2'!Z221</f>
        <v>0</v>
      </c>
      <c r="J2606" s="38">
        <f>'F4.2'!AY221</f>
        <v>0</v>
      </c>
      <c r="K2606" s="104"/>
      <c r="L2606" s="104"/>
      <c r="M2606" s="104">
        <f t="shared" si="1575"/>
        <v>0</v>
      </c>
      <c r="N2606" s="197">
        <f t="shared" si="1614"/>
        <v>0</v>
      </c>
    </row>
    <row r="2607" spans="1:14" ht="47.25" outlineLevel="1" x14ac:dyDescent="0.25">
      <c r="A2607" s="89">
        <f t="shared" ref="A2607:E2607" si="1635">A2130</f>
        <v>11.4</v>
      </c>
      <c r="B2607" s="389" t="str">
        <f t="shared" si="1635"/>
        <v>Procurement of Bearings for roller Journal Assembly &amp; Rotary Separator for coal mill MVM 32R at 3x660 MW, KTPS, Koradi through OEM</v>
      </c>
      <c r="C2607" s="188">
        <f t="shared" si="1635"/>
        <v>0</v>
      </c>
      <c r="D2607" s="189" t="str">
        <f t="shared" si="1635"/>
        <v>-</v>
      </c>
      <c r="E2607" s="38">
        <f t="shared" si="1635"/>
        <v>0</v>
      </c>
      <c r="F2607" s="104">
        <f t="shared" si="1584"/>
        <v>6.14</v>
      </c>
      <c r="G2607" s="104">
        <f t="shared" si="1585"/>
        <v>6.14</v>
      </c>
      <c r="H2607" s="104">
        <f t="shared" si="1613"/>
        <v>0</v>
      </c>
      <c r="I2607" s="38">
        <f>'F4.2'!Z222</f>
        <v>0</v>
      </c>
      <c r="J2607" s="38">
        <f>'F4.2'!AY222</f>
        <v>0</v>
      </c>
      <c r="K2607" s="104"/>
      <c r="L2607" s="104"/>
      <c r="M2607" s="104">
        <f t="shared" si="1575"/>
        <v>0</v>
      </c>
      <c r="N2607" s="197">
        <f t="shared" si="1614"/>
        <v>0</v>
      </c>
    </row>
    <row r="2608" spans="1:14" ht="31.5" outlineLevel="1" x14ac:dyDescent="0.25">
      <c r="A2608" s="369">
        <f t="shared" ref="A2608:E2608" si="1636">A2131</f>
        <v>12</v>
      </c>
      <c r="B2608" s="369" t="str">
        <f t="shared" si="1636"/>
        <v>Improvement in Boiler performance-II at  3X660MW,KTPS,Koradi</v>
      </c>
      <c r="C2608" s="188">
        <f t="shared" si="1636"/>
        <v>0</v>
      </c>
      <c r="D2608" s="189" t="str">
        <f t="shared" si="1636"/>
        <v>-</v>
      </c>
      <c r="E2608" s="38">
        <f t="shared" si="1636"/>
        <v>0</v>
      </c>
      <c r="F2608" s="104">
        <f t="shared" si="1584"/>
        <v>0</v>
      </c>
      <c r="G2608" s="104">
        <f t="shared" si="1585"/>
        <v>0</v>
      </c>
      <c r="H2608" s="104">
        <f t="shared" si="1613"/>
        <v>0</v>
      </c>
      <c r="I2608" s="38">
        <f>'F4.2'!Z223</f>
        <v>0</v>
      </c>
      <c r="J2608" s="38">
        <f>'F4.2'!AY223</f>
        <v>0</v>
      </c>
      <c r="K2608" s="104"/>
      <c r="L2608" s="104"/>
      <c r="M2608" s="104">
        <f t="shared" si="1575"/>
        <v>0</v>
      </c>
      <c r="N2608" s="197">
        <f t="shared" si="1614"/>
        <v>0</v>
      </c>
    </row>
    <row r="2609" spans="1:14" ht="31.5" outlineLevel="1" x14ac:dyDescent="0.25">
      <c r="A2609" s="485">
        <f t="shared" ref="A2609:E2609" si="1637">A2132</f>
        <v>12.1</v>
      </c>
      <c r="B2609" s="402" t="str">
        <f t="shared" si="1637"/>
        <v xml:space="preserve">Scheme1:Procurement of Coal compartment assembly for Unit8 at 3x660MW KTPS, Koradi </v>
      </c>
      <c r="C2609" s="188">
        <f t="shared" si="1637"/>
        <v>0</v>
      </c>
      <c r="D2609" s="189" t="str">
        <f t="shared" si="1637"/>
        <v>-</v>
      </c>
      <c r="E2609" s="38">
        <f t="shared" si="1637"/>
        <v>0</v>
      </c>
      <c r="F2609" s="104">
        <f t="shared" si="1584"/>
        <v>12.7</v>
      </c>
      <c r="G2609" s="104">
        <f t="shared" si="1585"/>
        <v>12.7</v>
      </c>
      <c r="H2609" s="104">
        <f t="shared" si="1613"/>
        <v>0</v>
      </c>
      <c r="I2609" s="38">
        <f>'F4.2'!Z224</f>
        <v>0</v>
      </c>
      <c r="J2609" s="38">
        <f>'F4.2'!AY224</f>
        <v>0</v>
      </c>
      <c r="K2609" s="104"/>
      <c r="L2609" s="104"/>
      <c r="M2609" s="104">
        <f t="shared" si="1575"/>
        <v>0</v>
      </c>
      <c r="N2609" s="197">
        <f t="shared" si="1614"/>
        <v>0</v>
      </c>
    </row>
    <row r="2610" spans="1:14" ht="31.5" outlineLevel="1" x14ac:dyDescent="0.25">
      <c r="A2610" s="485">
        <f t="shared" ref="A2610:E2610" si="1638">A2133</f>
        <v>12.2</v>
      </c>
      <c r="B2610" s="402" t="str">
        <f t="shared" si="1638"/>
        <v>Scheme2:Procurement of blade sets for ID, FD &amp; PA Fan at 3x660 MW, Units at KTPS Koradi through OEM.</v>
      </c>
      <c r="C2610" s="188">
        <f t="shared" si="1638"/>
        <v>0</v>
      </c>
      <c r="D2610" s="189" t="str">
        <f t="shared" si="1638"/>
        <v>-</v>
      </c>
      <c r="E2610" s="38">
        <f t="shared" si="1638"/>
        <v>0</v>
      </c>
      <c r="F2610" s="104">
        <f t="shared" si="1584"/>
        <v>11.34</v>
      </c>
      <c r="G2610" s="104">
        <f t="shared" si="1585"/>
        <v>11.34</v>
      </c>
      <c r="H2610" s="104">
        <f t="shared" si="1613"/>
        <v>0</v>
      </c>
      <c r="I2610" s="38">
        <f>'F4.2'!Z225</f>
        <v>0</v>
      </c>
      <c r="J2610" s="38">
        <f>'F4.2'!AY225</f>
        <v>0</v>
      </c>
      <c r="K2610" s="104"/>
      <c r="L2610" s="104"/>
      <c r="M2610" s="104">
        <f t="shared" si="1575"/>
        <v>0</v>
      </c>
      <c r="N2610" s="197">
        <f t="shared" si="1614"/>
        <v>0</v>
      </c>
    </row>
    <row r="2611" spans="1:14" ht="31.5" outlineLevel="1" x14ac:dyDescent="0.25">
      <c r="A2611" s="485">
        <f t="shared" ref="A2611:E2611" si="1639">A2134</f>
        <v>12.3</v>
      </c>
      <c r="B2611" s="402" t="str">
        <f t="shared" si="1639"/>
        <v>Scheme3:Procurement of  RAPH internal Spares  for 3X660MW units at KTPS Koradi through OEM (Qty- 6 Sets)</v>
      </c>
      <c r="C2611" s="188">
        <f t="shared" si="1639"/>
        <v>0</v>
      </c>
      <c r="D2611" s="189" t="str">
        <f t="shared" si="1639"/>
        <v>-</v>
      </c>
      <c r="E2611" s="38">
        <f t="shared" si="1639"/>
        <v>0</v>
      </c>
      <c r="F2611" s="104">
        <f t="shared" si="1584"/>
        <v>1.1299999999999999</v>
      </c>
      <c r="G2611" s="104">
        <f t="shared" si="1585"/>
        <v>1.1299999999999999</v>
      </c>
      <c r="H2611" s="104">
        <f t="shared" si="1613"/>
        <v>0</v>
      </c>
      <c r="I2611" s="38">
        <f>'F4.2'!Z226</f>
        <v>0</v>
      </c>
      <c r="J2611" s="38">
        <f>'F4.2'!AY226</f>
        <v>0</v>
      </c>
      <c r="K2611" s="104"/>
      <c r="L2611" s="104"/>
      <c r="M2611" s="104">
        <f t="shared" si="1575"/>
        <v>0</v>
      </c>
      <c r="N2611" s="197">
        <f t="shared" si="1614"/>
        <v>0</v>
      </c>
    </row>
    <row r="2612" spans="1:14" ht="47.25" outlineLevel="1" x14ac:dyDescent="0.25">
      <c r="A2612" s="485">
        <f t="shared" ref="A2612:E2612" si="1640">A2135</f>
        <v>12.4</v>
      </c>
      <c r="B2612" s="402" t="str">
        <f t="shared" si="1640"/>
        <v>Scheme4:Procurement of RAPH Sector plate with Actuating mechanism assembly for Unit9 3 X 660MW Units at KTPS, Koradi.</v>
      </c>
      <c r="C2612" s="188">
        <f t="shared" si="1640"/>
        <v>0</v>
      </c>
      <c r="D2612" s="189" t="str">
        <f t="shared" si="1640"/>
        <v>-</v>
      </c>
      <c r="E2612" s="38">
        <f t="shared" si="1640"/>
        <v>0</v>
      </c>
      <c r="F2612" s="104">
        <f t="shared" si="1584"/>
        <v>7.2</v>
      </c>
      <c r="G2612" s="104">
        <f t="shared" si="1585"/>
        <v>7.2</v>
      </c>
      <c r="H2612" s="104">
        <f t="shared" si="1613"/>
        <v>0</v>
      </c>
      <c r="I2612" s="38">
        <f>'F4.2'!Z227</f>
        <v>0</v>
      </c>
      <c r="J2612" s="38">
        <f>'F4.2'!AY227</f>
        <v>0</v>
      </c>
      <c r="K2612" s="104"/>
      <c r="L2612" s="104"/>
      <c r="M2612" s="104">
        <f t="shared" si="1575"/>
        <v>0</v>
      </c>
      <c r="N2612" s="197">
        <f t="shared" si="1614"/>
        <v>0</v>
      </c>
    </row>
    <row r="2613" spans="1:14" ht="31.5" outlineLevel="1" x14ac:dyDescent="0.25">
      <c r="A2613" s="368">
        <f t="shared" ref="A2613:E2613" si="1641">A2136</f>
        <v>13</v>
      </c>
      <c r="B2613" s="388" t="str">
        <f t="shared" si="1641"/>
        <v>Improvement in Coal Mill performance-II at  3X660MW,KTPS,Koradi</v>
      </c>
      <c r="C2613" s="188">
        <f t="shared" si="1641"/>
        <v>0</v>
      </c>
      <c r="D2613" s="189" t="str">
        <f t="shared" si="1641"/>
        <v>-</v>
      </c>
      <c r="E2613" s="38">
        <f t="shared" si="1641"/>
        <v>0</v>
      </c>
      <c r="F2613" s="104">
        <f t="shared" si="1584"/>
        <v>0</v>
      </c>
      <c r="G2613" s="104">
        <f t="shared" si="1585"/>
        <v>0</v>
      </c>
      <c r="H2613" s="104">
        <f t="shared" si="1613"/>
        <v>0</v>
      </c>
      <c r="I2613" s="38">
        <f>'F4.2'!Z228</f>
        <v>0</v>
      </c>
      <c r="J2613" s="38">
        <f>'F4.2'!AY228</f>
        <v>0</v>
      </c>
      <c r="K2613" s="104"/>
      <c r="L2613" s="104"/>
      <c r="M2613" s="104">
        <f t="shared" si="1575"/>
        <v>0</v>
      </c>
      <c r="N2613" s="197">
        <f t="shared" si="1614"/>
        <v>0</v>
      </c>
    </row>
    <row r="2614" spans="1:14" ht="47.25" outlineLevel="1" x14ac:dyDescent="0.25">
      <c r="A2614" s="485">
        <f t="shared" ref="A2614:E2614" si="1642">A2137</f>
        <v>13.1</v>
      </c>
      <c r="B2614" s="402" t="str">
        <f t="shared" si="1642"/>
        <v>Procurement of FLENDER make Gearbox model kmp-450 along with motor for coal mill MVM32R at 3x660mw KTPS, koradi through OEM.</v>
      </c>
      <c r="C2614" s="188">
        <f t="shared" si="1642"/>
        <v>0</v>
      </c>
      <c r="D2614" s="189" t="str">
        <f t="shared" si="1642"/>
        <v>-</v>
      </c>
      <c r="E2614" s="38">
        <f t="shared" si="1642"/>
        <v>0</v>
      </c>
      <c r="F2614" s="104">
        <f t="shared" si="1584"/>
        <v>20.91</v>
      </c>
      <c r="G2614" s="104">
        <f t="shared" si="1585"/>
        <v>20.91</v>
      </c>
      <c r="H2614" s="104">
        <f t="shared" si="1613"/>
        <v>0</v>
      </c>
      <c r="I2614" s="38">
        <f>'F4.2'!Z229</f>
        <v>0</v>
      </c>
      <c r="J2614" s="38">
        <f>'F4.2'!AY229</f>
        <v>0</v>
      </c>
      <c r="K2614" s="104"/>
      <c r="L2614" s="104"/>
      <c r="M2614" s="104">
        <f t="shared" si="1575"/>
        <v>0</v>
      </c>
      <c r="N2614" s="197">
        <f t="shared" si="1614"/>
        <v>0</v>
      </c>
    </row>
    <row r="2615" spans="1:14" ht="31.5" outlineLevel="1" x14ac:dyDescent="0.25">
      <c r="A2615" s="485">
        <f t="shared" ref="A2615:E2615" si="1643">A2138</f>
        <v>13.2</v>
      </c>
      <c r="B2615" s="402" t="str">
        <f t="shared" si="1643"/>
        <v>Procurement of complete set of couplings for PA, ID &amp; FD fans at 3X660MW units at KTPS Koradi through OEM</v>
      </c>
      <c r="C2615" s="188">
        <f t="shared" si="1643"/>
        <v>0</v>
      </c>
      <c r="D2615" s="189" t="str">
        <f t="shared" si="1643"/>
        <v>-</v>
      </c>
      <c r="E2615" s="38">
        <f t="shared" si="1643"/>
        <v>0</v>
      </c>
      <c r="F2615" s="104">
        <f t="shared" si="1584"/>
        <v>5.14</v>
      </c>
      <c r="G2615" s="104">
        <f t="shared" si="1585"/>
        <v>5.14</v>
      </c>
      <c r="H2615" s="104">
        <f t="shared" si="1613"/>
        <v>0</v>
      </c>
      <c r="I2615" s="38">
        <f>'F4.2'!Z230</f>
        <v>0</v>
      </c>
      <c r="J2615" s="38">
        <f>'F4.2'!AY230</f>
        <v>0</v>
      </c>
      <c r="K2615" s="104"/>
      <c r="L2615" s="104"/>
      <c r="M2615" s="104">
        <f t="shared" si="1575"/>
        <v>0</v>
      </c>
      <c r="N2615" s="197">
        <f t="shared" si="1614"/>
        <v>0</v>
      </c>
    </row>
    <row r="2616" spans="1:14" ht="31.5" outlineLevel="1" x14ac:dyDescent="0.25">
      <c r="A2616" s="369">
        <f t="shared" ref="A2616:E2616" si="1644">A2139</f>
        <v>14</v>
      </c>
      <c r="B2616" s="369" t="str">
        <f t="shared" si="1644"/>
        <v>Improvement in Coal Mill performance-III at  3X660MW,KTPS,Koradi</v>
      </c>
      <c r="C2616" s="188">
        <f t="shared" si="1644"/>
        <v>0</v>
      </c>
      <c r="D2616" s="189" t="str">
        <f t="shared" si="1644"/>
        <v>-</v>
      </c>
      <c r="E2616" s="38">
        <f t="shared" si="1644"/>
        <v>0</v>
      </c>
      <c r="F2616" s="104">
        <f t="shared" si="1584"/>
        <v>0</v>
      </c>
      <c r="G2616" s="104">
        <f t="shared" si="1585"/>
        <v>0</v>
      </c>
      <c r="H2616" s="104">
        <f t="shared" si="1613"/>
        <v>0</v>
      </c>
      <c r="I2616" s="38">
        <f>'F4.2'!Z231</f>
        <v>0</v>
      </c>
      <c r="J2616" s="38">
        <f>'F4.2'!AY231</f>
        <v>0</v>
      </c>
      <c r="K2616" s="104"/>
      <c r="L2616" s="104"/>
      <c r="M2616" s="104">
        <f t="shared" si="1575"/>
        <v>0</v>
      </c>
      <c r="N2616" s="197">
        <f t="shared" si="1614"/>
        <v>0</v>
      </c>
    </row>
    <row r="2617" spans="1:14" ht="31.5" outlineLevel="1" x14ac:dyDescent="0.25">
      <c r="A2617" s="485">
        <f t="shared" ref="A2617:E2617" si="1645">A2140</f>
        <v>14.1</v>
      </c>
      <c r="B2617" s="413" t="str">
        <f t="shared" si="1645"/>
        <v xml:space="preserve">Scheme1:Procurement of Roller journal Assembly set for coal mill MVM 32R at 3x660 MW Units at KTPS, Koradi </v>
      </c>
      <c r="C2617" s="188">
        <f t="shared" si="1645"/>
        <v>0</v>
      </c>
      <c r="D2617" s="189" t="str">
        <f t="shared" si="1645"/>
        <v>-</v>
      </c>
      <c r="E2617" s="38">
        <f t="shared" si="1645"/>
        <v>0</v>
      </c>
      <c r="F2617" s="104">
        <f t="shared" si="1584"/>
        <v>6.15</v>
      </c>
      <c r="G2617" s="104">
        <f t="shared" si="1585"/>
        <v>6.15</v>
      </c>
      <c r="H2617" s="104">
        <f t="shared" si="1613"/>
        <v>0</v>
      </c>
      <c r="I2617" s="38">
        <f>'F4.2'!Z232</f>
        <v>0</v>
      </c>
      <c r="J2617" s="38">
        <f>'F4.2'!AY232</f>
        <v>0</v>
      </c>
      <c r="K2617" s="104"/>
      <c r="L2617" s="104"/>
      <c r="M2617" s="104">
        <f t="shared" si="1575"/>
        <v>0</v>
      </c>
      <c r="N2617" s="197">
        <f t="shared" si="1614"/>
        <v>0</v>
      </c>
    </row>
    <row r="2618" spans="1:14" ht="47.25" outlineLevel="1" x14ac:dyDescent="0.25">
      <c r="A2618" s="485">
        <f t="shared" ref="A2618:E2618" si="1646">A2141</f>
        <v>14.2</v>
      </c>
      <c r="B2618" s="413" t="str">
        <f t="shared" si="1646"/>
        <v>Scheme2:Procurement of SINTERCAST TABLE LINERS AND SINTERCAST ROLLER LINERS for coal mill MVM32R at 3x660 MW, KTPS, Koradi</v>
      </c>
      <c r="C2618" s="188">
        <f t="shared" si="1646"/>
        <v>0</v>
      </c>
      <c r="D2618" s="189" t="str">
        <f t="shared" si="1646"/>
        <v>-</v>
      </c>
      <c r="E2618" s="38">
        <f t="shared" si="1646"/>
        <v>0</v>
      </c>
      <c r="F2618" s="104">
        <f t="shared" si="1584"/>
        <v>14.57</v>
      </c>
      <c r="G2618" s="104">
        <f t="shared" si="1585"/>
        <v>14.57</v>
      </c>
      <c r="H2618" s="104">
        <f t="shared" si="1613"/>
        <v>0</v>
      </c>
      <c r="I2618" s="38">
        <f>'F4.2'!Z233</f>
        <v>0</v>
      </c>
      <c r="J2618" s="38">
        <f>'F4.2'!AY233</f>
        <v>0</v>
      </c>
      <c r="K2618" s="104"/>
      <c r="L2618" s="104"/>
      <c r="M2618" s="104">
        <f t="shared" si="1575"/>
        <v>0</v>
      </c>
      <c r="N2618" s="197">
        <f t="shared" si="1614"/>
        <v>0</v>
      </c>
    </row>
    <row r="2619" spans="1:14" ht="47.25" outlineLevel="1" x14ac:dyDescent="0.25">
      <c r="A2619" s="485">
        <f t="shared" ref="A2619:E2619" si="1647">A2142</f>
        <v>14.3</v>
      </c>
      <c r="B2619" s="413" t="str">
        <f t="shared" si="1647"/>
        <v>Scheme3:Procurement of Bearings for roller Journal Assembly &amp; Rotary Separator for coal mill MVM 32R at 3x660 MW, KTPS, Koradi</v>
      </c>
      <c r="C2619" s="188">
        <f t="shared" si="1647"/>
        <v>0</v>
      </c>
      <c r="D2619" s="189" t="str">
        <f t="shared" si="1647"/>
        <v>-</v>
      </c>
      <c r="E2619" s="38">
        <f t="shared" si="1647"/>
        <v>0</v>
      </c>
      <c r="F2619" s="104">
        <f t="shared" si="1584"/>
        <v>6.14</v>
      </c>
      <c r="G2619" s="104">
        <f t="shared" si="1585"/>
        <v>6.14</v>
      </c>
      <c r="H2619" s="104">
        <f t="shared" si="1613"/>
        <v>0</v>
      </c>
      <c r="I2619" s="38">
        <f>'F4.2'!Z234</f>
        <v>0</v>
      </c>
      <c r="J2619" s="38">
        <f>'F4.2'!AY234</f>
        <v>0</v>
      </c>
      <c r="K2619" s="104"/>
      <c r="L2619" s="104"/>
      <c r="M2619" s="104">
        <f t="shared" si="1575"/>
        <v>0</v>
      </c>
      <c r="N2619" s="197">
        <f t="shared" si="1614"/>
        <v>0</v>
      </c>
    </row>
    <row r="2620" spans="1:14" ht="31.5" outlineLevel="1" x14ac:dyDescent="0.25">
      <c r="A2620" s="485">
        <f t="shared" ref="A2620:E2620" si="1648">A2143</f>
        <v>14.4</v>
      </c>
      <c r="B2620" s="413" t="str">
        <f t="shared" si="1648"/>
        <v>Scheme4:Procurement of Coal Pipe Orifice for Unit10 at 3x660 MW, KTPS, Koradi</v>
      </c>
      <c r="C2620" s="188">
        <f t="shared" si="1648"/>
        <v>0</v>
      </c>
      <c r="D2620" s="189" t="str">
        <f t="shared" si="1648"/>
        <v>-</v>
      </c>
      <c r="E2620" s="38">
        <f t="shared" si="1648"/>
        <v>0</v>
      </c>
      <c r="F2620" s="104">
        <f t="shared" si="1584"/>
        <v>1</v>
      </c>
      <c r="G2620" s="104">
        <f t="shared" si="1585"/>
        <v>1</v>
      </c>
      <c r="H2620" s="104">
        <f t="shared" si="1613"/>
        <v>0</v>
      </c>
      <c r="I2620" s="38">
        <f>'F4.2'!Z235</f>
        <v>0</v>
      </c>
      <c r="J2620" s="38">
        <f>'F4.2'!AY235</f>
        <v>0</v>
      </c>
      <c r="K2620" s="104"/>
      <c r="L2620" s="104"/>
      <c r="M2620" s="104">
        <f t="shared" si="1575"/>
        <v>0</v>
      </c>
      <c r="N2620" s="197">
        <f t="shared" si="1614"/>
        <v>0</v>
      </c>
    </row>
    <row r="2621" spans="1:14" ht="31.5" outlineLevel="1" x14ac:dyDescent="0.25">
      <c r="A2621" s="485">
        <f t="shared" ref="A2621:E2621" si="1649">A2144</f>
        <v>14.5</v>
      </c>
      <c r="B2621" s="413" t="str">
        <f t="shared" si="1649"/>
        <v>Scheme5:Procurement of Complete MRHS System along with Pneumatic Compressors at 3x660 MW, KTPS, Koradi</v>
      </c>
      <c r="C2621" s="188">
        <f t="shared" si="1649"/>
        <v>0</v>
      </c>
      <c r="D2621" s="189" t="str">
        <f t="shared" si="1649"/>
        <v>-</v>
      </c>
      <c r="E2621" s="38">
        <f t="shared" si="1649"/>
        <v>0</v>
      </c>
      <c r="F2621" s="104">
        <f t="shared" si="1584"/>
        <v>10</v>
      </c>
      <c r="G2621" s="104">
        <f t="shared" si="1585"/>
        <v>10</v>
      </c>
      <c r="H2621" s="104">
        <f t="shared" si="1613"/>
        <v>0</v>
      </c>
      <c r="I2621" s="38">
        <f>'F4.2'!Z236</f>
        <v>0</v>
      </c>
      <c r="J2621" s="38">
        <f>'F4.2'!AY236</f>
        <v>0</v>
      </c>
      <c r="K2621" s="104"/>
      <c r="L2621" s="104"/>
      <c r="M2621" s="104">
        <f t="shared" si="1575"/>
        <v>0</v>
      </c>
      <c r="N2621" s="197">
        <f t="shared" si="1614"/>
        <v>0</v>
      </c>
    </row>
    <row r="2622" spans="1:14" ht="31.5" outlineLevel="1" x14ac:dyDescent="0.25">
      <c r="A2622" s="369">
        <f t="shared" ref="A2622:E2622" si="1650">A2145</f>
        <v>15</v>
      </c>
      <c r="B2622" s="369" t="str">
        <f t="shared" si="1650"/>
        <v>Improvement in Boiler performance-III at  3X660MW,KTPS,Koradi</v>
      </c>
      <c r="C2622" s="188">
        <f t="shared" si="1650"/>
        <v>0</v>
      </c>
      <c r="D2622" s="189" t="str">
        <f t="shared" si="1650"/>
        <v>-</v>
      </c>
      <c r="E2622" s="38">
        <f t="shared" si="1650"/>
        <v>0</v>
      </c>
      <c r="F2622" s="104">
        <f t="shared" si="1584"/>
        <v>0</v>
      </c>
      <c r="G2622" s="104">
        <f t="shared" si="1585"/>
        <v>0</v>
      </c>
      <c r="H2622" s="104">
        <f t="shared" si="1613"/>
        <v>0</v>
      </c>
      <c r="I2622" s="38">
        <f>'F4.2'!Z237</f>
        <v>0</v>
      </c>
      <c r="J2622" s="38">
        <f>'F4.2'!AY237</f>
        <v>0</v>
      </c>
      <c r="K2622" s="104"/>
      <c r="L2622" s="104"/>
      <c r="M2622" s="104">
        <f t="shared" si="1575"/>
        <v>0</v>
      </c>
      <c r="N2622" s="197">
        <f t="shared" si="1614"/>
        <v>0</v>
      </c>
    </row>
    <row r="2623" spans="1:14" ht="31.5" outlineLevel="1" x14ac:dyDescent="0.25">
      <c r="A2623" s="485">
        <f t="shared" ref="A2623:E2623" si="1651">A2146</f>
        <v>15.1</v>
      </c>
      <c r="B2623" s="417" t="str">
        <f t="shared" si="1651"/>
        <v xml:space="preserve">Scheme1:Procurement of Coal compartment assembly for Unit8at 3x660MW KTPS, Koradi </v>
      </c>
      <c r="C2623" s="188">
        <f t="shared" si="1651"/>
        <v>0</v>
      </c>
      <c r="D2623" s="189" t="str">
        <f t="shared" si="1651"/>
        <v>-</v>
      </c>
      <c r="E2623" s="38">
        <f t="shared" si="1651"/>
        <v>0</v>
      </c>
      <c r="F2623" s="104">
        <f t="shared" ref="F2623:F2686" si="1652">F2146+I2146</f>
        <v>12.7</v>
      </c>
      <c r="G2623" s="104">
        <f t="shared" ref="G2623:G2686" si="1653">G2146+M2146</f>
        <v>12.7</v>
      </c>
      <c r="H2623" s="104">
        <f t="shared" si="1613"/>
        <v>0</v>
      </c>
      <c r="I2623" s="38">
        <f>'F4.2'!Z238</f>
        <v>0</v>
      </c>
      <c r="J2623" s="38">
        <f>'F4.2'!AY238</f>
        <v>0</v>
      </c>
      <c r="K2623" s="104"/>
      <c r="L2623" s="104"/>
      <c r="M2623" s="104">
        <f t="shared" si="1575"/>
        <v>0</v>
      </c>
      <c r="N2623" s="197">
        <f t="shared" si="1614"/>
        <v>0</v>
      </c>
    </row>
    <row r="2624" spans="1:14" ht="31.5" outlineLevel="1" x14ac:dyDescent="0.25">
      <c r="A2624" s="485">
        <f t="shared" ref="A2624:E2624" si="1654">A2147</f>
        <v>15.2</v>
      </c>
      <c r="B2624" s="417" t="str">
        <f t="shared" si="1654"/>
        <v>Scheme2:Procurement of blade sets for ID, FD &amp; PA Fan at 3x660 MW, Units at KTPS Koradi through OEM.</v>
      </c>
      <c r="C2624" s="188">
        <f t="shared" si="1654"/>
        <v>0</v>
      </c>
      <c r="D2624" s="189" t="str">
        <f t="shared" si="1654"/>
        <v>-</v>
      </c>
      <c r="E2624" s="38">
        <f t="shared" si="1654"/>
        <v>0</v>
      </c>
      <c r="F2624" s="104">
        <f t="shared" si="1652"/>
        <v>11.34</v>
      </c>
      <c r="G2624" s="104">
        <f t="shared" si="1653"/>
        <v>11.34</v>
      </c>
      <c r="H2624" s="104">
        <f t="shared" si="1613"/>
        <v>0</v>
      </c>
      <c r="I2624" s="38">
        <f>'F4.2'!Z239</f>
        <v>0</v>
      </c>
      <c r="J2624" s="38">
        <f>'F4.2'!AY239</f>
        <v>0</v>
      </c>
      <c r="K2624" s="104"/>
      <c r="L2624" s="104"/>
      <c r="M2624" s="104">
        <f t="shared" si="1575"/>
        <v>0</v>
      </c>
      <c r="N2624" s="197">
        <f t="shared" si="1614"/>
        <v>0</v>
      </c>
    </row>
    <row r="2625" spans="1:14" ht="47.25" outlineLevel="1" x14ac:dyDescent="0.25">
      <c r="A2625" s="485">
        <f t="shared" ref="A2625:E2625" si="1655">A2148</f>
        <v>15.3</v>
      </c>
      <c r="B2625" s="421" t="str">
        <f t="shared" si="1655"/>
        <v>Scheme3:Procurement and replacement of heating elements for RAPH installed in Unit 9 (660MW) at KTPS Koradi THROUGH OEM/OES (Qty- 2 Sets)</v>
      </c>
      <c r="C2625" s="188">
        <f t="shared" si="1655"/>
        <v>0</v>
      </c>
      <c r="D2625" s="189" t="str">
        <f t="shared" si="1655"/>
        <v>-</v>
      </c>
      <c r="E2625" s="38">
        <f t="shared" si="1655"/>
        <v>0</v>
      </c>
      <c r="F2625" s="104">
        <f t="shared" si="1652"/>
        <v>16</v>
      </c>
      <c r="G2625" s="104">
        <f t="shared" si="1653"/>
        <v>16</v>
      </c>
      <c r="H2625" s="104">
        <f t="shared" si="1613"/>
        <v>0</v>
      </c>
      <c r="I2625" s="38">
        <f>'F4.2'!Z240</f>
        <v>0</v>
      </c>
      <c r="J2625" s="38">
        <f>'F4.2'!AY240</f>
        <v>0</v>
      </c>
      <c r="K2625" s="104"/>
      <c r="L2625" s="104"/>
      <c r="M2625" s="104">
        <f t="shared" si="1575"/>
        <v>0</v>
      </c>
      <c r="N2625" s="197">
        <f t="shared" si="1614"/>
        <v>0</v>
      </c>
    </row>
    <row r="2626" spans="1:14" ht="31.5" outlineLevel="1" x14ac:dyDescent="0.25">
      <c r="A2626" s="485">
        <f t="shared" ref="A2626:E2626" si="1656">A2149</f>
        <v>15.4</v>
      </c>
      <c r="B2626" s="417" t="str">
        <f t="shared" si="1656"/>
        <v xml:space="preserve">Scheme4:Procurement of  HP valves, safety valves and ERV's for 3X660MW units at KTPS Koradi through OEM </v>
      </c>
      <c r="C2626" s="188">
        <f t="shared" si="1656"/>
        <v>0</v>
      </c>
      <c r="D2626" s="189" t="str">
        <f t="shared" si="1656"/>
        <v>-</v>
      </c>
      <c r="E2626" s="38">
        <f t="shared" si="1656"/>
        <v>0</v>
      </c>
      <c r="F2626" s="104">
        <f t="shared" si="1652"/>
        <v>10</v>
      </c>
      <c r="G2626" s="104">
        <f t="shared" si="1653"/>
        <v>10</v>
      </c>
      <c r="H2626" s="104">
        <f t="shared" si="1613"/>
        <v>0</v>
      </c>
      <c r="I2626" s="38">
        <f>'F4.2'!Z241</f>
        <v>0</v>
      </c>
      <c r="J2626" s="38">
        <f>'F4.2'!AY241</f>
        <v>0</v>
      </c>
      <c r="K2626" s="104"/>
      <c r="L2626" s="104"/>
      <c r="M2626" s="104">
        <f t="shared" si="1575"/>
        <v>0</v>
      </c>
      <c r="N2626" s="197">
        <f t="shared" si="1614"/>
        <v>0</v>
      </c>
    </row>
    <row r="2627" spans="1:14" ht="47.25" outlineLevel="1" x14ac:dyDescent="0.25">
      <c r="A2627" s="485">
        <f t="shared" ref="A2627:E2627" si="1657">A2150</f>
        <v>15.5</v>
      </c>
      <c r="B2627" s="421" t="str">
        <f t="shared" si="1657"/>
        <v>Scheme5:Procurement of RAPH Sector plate with Actuating mechanism assembly for Unit8 3 X 660MW Units at KTPS, Koradi.</v>
      </c>
      <c r="C2627" s="188">
        <f t="shared" si="1657"/>
        <v>0</v>
      </c>
      <c r="D2627" s="189" t="str">
        <f t="shared" si="1657"/>
        <v>-</v>
      </c>
      <c r="E2627" s="38">
        <f t="shared" si="1657"/>
        <v>0</v>
      </c>
      <c r="F2627" s="104">
        <f t="shared" si="1652"/>
        <v>7.2</v>
      </c>
      <c r="G2627" s="104">
        <f t="shared" si="1653"/>
        <v>7.2</v>
      </c>
      <c r="H2627" s="104">
        <f t="shared" si="1613"/>
        <v>0</v>
      </c>
      <c r="I2627" s="38">
        <f>'F4.2'!Z242</f>
        <v>0</v>
      </c>
      <c r="J2627" s="38">
        <f>'F4.2'!AY242</f>
        <v>0</v>
      </c>
      <c r="K2627" s="104"/>
      <c r="L2627" s="104"/>
      <c r="M2627" s="104">
        <f t="shared" si="1575"/>
        <v>0</v>
      </c>
      <c r="N2627" s="197">
        <f t="shared" si="1614"/>
        <v>0</v>
      </c>
    </row>
    <row r="2628" spans="1:14" ht="31.5" outlineLevel="1" x14ac:dyDescent="0.25">
      <c r="A2628" s="369">
        <f t="shared" ref="A2628:E2628" si="1658">A2151</f>
        <v>15</v>
      </c>
      <c r="B2628" s="369" t="str">
        <f t="shared" si="1658"/>
        <v>Improvement in Coal Mill performance-IV at  3X660MW,KTPS,Koradi</v>
      </c>
      <c r="C2628" s="188">
        <f t="shared" si="1658"/>
        <v>0</v>
      </c>
      <c r="D2628" s="189" t="str">
        <f t="shared" si="1658"/>
        <v>-</v>
      </c>
      <c r="E2628" s="38">
        <f t="shared" si="1658"/>
        <v>0</v>
      </c>
      <c r="F2628" s="104">
        <f t="shared" si="1652"/>
        <v>0</v>
      </c>
      <c r="G2628" s="104">
        <f t="shared" si="1653"/>
        <v>0</v>
      </c>
      <c r="H2628" s="104">
        <f t="shared" si="1613"/>
        <v>0</v>
      </c>
      <c r="I2628" s="38">
        <f>'F4.2'!Z243</f>
        <v>0</v>
      </c>
      <c r="J2628" s="38">
        <f>'F4.2'!AY243</f>
        <v>0</v>
      </c>
      <c r="K2628" s="104"/>
      <c r="L2628" s="104"/>
      <c r="M2628" s="104">
        <f t="shared" si="1575"/>
        <v>0</v>
      </c>
      <c r="N2628" s="197">
        <f t="shared" si="1614"/>
        <v>0</v>
      </c>
    </row>
    <row r="2629" spans="1:14" ht="31.5" outlineLevel="1" x14ac:dyDescent="0.25">
      <c r="A2629" s="485">
        <f t="shared" ref="A2629:E2629" si="1659">A2152</f>
        <v>15.1</v>
      </c>
      <c r="B2629" s="417" t="str">
        <f t="shared" si="1659"/>
        <v>Scheme1:Procurement of Roller journal Assembly set for coal mill MVM 32R at 3x660 MW Units at KTPS, Koradi</v>
      </c>
      <c r="C2629" s="188">
        <f t="shared" si="1659"/>
        <v>0</v>
      </c>
      <c r="D2629" s="189" t="str">
        <f t="shared" si="1659"/>
        <v>-</v>
      </c>
      <c r="E2629" s="38">
        <f t="shared" si="1659"/>
        <v>0</v>
      </c>
      <c r="F2629" s="104">
        <f t="shared" si="1652"/>
        <v>6.15</v>
      </c>
      <c r="G2629" s="104">
        <f t="shared" si="1653"/>
        <v>6.15</v>
      </c>
      <c r="H2629" s="104">
        <f t="shared" si="1613"/>
        <v>0</v>
      </c>
      <c r="I2629" s="38">
        <f>'F4.2'!Z244</f>
        <v>0</v>
      </c>
      <c r="J2629" s="38">
        <f>'F4.2'!AY244</f>
        <v>0</v>
      </c>
      <c r="K2629" s="104"/>
      <c r="L2629" s="104"/>
      <c r="M2629" s="104">
        <f t="shared" si="1575"/>
        <v>0</v>
      </c>
      <c r="N2629" s="197">
        <f t="shared" si="1614"/>
        <v>0</v>
      </c>
    </row>
    <row r="2630" spans="1:14" ht="47.25" outlineLevel="1" x14ac:dyDescent="0.25">
      <c r="A2630" s="485">
        <f t="shared" ref="A2630:E2630" si="1660">A2153</f>
        <v>15.2</v>
      </c>
      <c r="B2630" s="417" t="str">
        <f t="shared" si="1660"/>
        <v>Scheme2:Procurement of SINTERCAST TABLE LINERS AND SINTERCAST ROLLER LINERS for coal mill MVM32R at 3x660 MW, KTPS, Koradi</v>
      </c>
      <c r="C2630" s="188">
        <f t="shared" si="1660"/>
        <v>0</v>
      </c>
      <c r="D2630" s="189" t="str">
        <f t="shared" si="1660"/>
        <v>-</v>
      </c>
      <c r="E2630" s="38">
        <f t="shared" si="1660"/>
        <v>0</v>
      </c>
      <c r="F2630" s="104">
        <f t="shared" si="1652"/>
        <v>14.57</v>
      </c>
      <c r="G2630" s="104">
        <f t="shared" si="1653"/>
        <v>14.57</v>
      </c>
      <c r="H2630" s="104">
        <f t="shared" si="1613"/>
        <v>0</v>
      </c>
      <c r="I2630" s="38">
        <f>'F4.2'!Z245</f>
        <v>0</v>
      </c>
      <c r="J2630" s="38">
        <f>'F4.2'!AY245</f>
        <v>0</v>
      </c>
      <c r="K2630" s="104"/>
      <c r="L2630" s="104"/>
      <c r="M2630" s="104">
        <f t="shared" si="1575"/>
        <v>0</v>
      </c>
      <c r="N2630" s="197">
        <f t="shared" si="1614"/>
        <v>0</v>
      </c>
    </row>
    <row r="2631" spans="1:14" ht="47.25" outlineLevel="1" x14ac:dyDescent="0.25">
      <c r="A2631" s="485">
        <f t="shared" ref="A2631:E2631" si="1661">A2154</f>
        <v>15.3</v>
      </c>
      <c r="B2631" s="417" t="str">
        <f t="shared" si="1661"/>
        <v>Scheme3:Procurement of Bearings for roller Journal Assembly &amp; Rotary Separator for coal mill MVM 32R at 3x660 MW, KTPS, Koradi</v>
      </c>
      <c r="C2631" s="188">
        <f t="shared" si="1661"/>
        <v>0</v>
      </c>
      <c r="D2631" s="189" t="str">
        <f t="shared" si="1661"/>
        <v>-</v>
      </c>
      <c r="E2631" s="38">
        <f t="shared" si="1661"/>
        <v>0</v>
      </c>
      <c r="F2631" s="104">
        <f t="shared" si="1652"/>
        <v>6.14</v>
      </c>
      <c r="G2631" s="104">
        <f t="shared" si="1653"/>
        <v>6.14</v>
      </c>
      <c r="H2631" s="104">
        <f t="shared" si="1613"/>
        <v>0</v>
      </c>
      <c r="I2631" s="38">
        <f>'F4.2'!Z246</f>
        <v>0</v>
      </c>
      <c r="J2631" s="38">
        <f>'F4.2'!AY246</f>
        <v>0</v>
      </c>
      <c r="K2631" s="104"/>
      <c r="L2631" s="104"/>
      <c r="M2631" s="104">
        <f t="shared" si="1575"/>
        <v>0</v>
      </c>
      <c r="N2631" s="197">
        <f t="shared" si="1614"/>
        <v>0</v>
      </c>
    </row>
    <row r="2632" spans="1:14" ht="31.5" outlineLevel="1" x14ac:dyDescent="0.25">
      <c r="A2632" s="485">
        <f t="shared" ref="A2632:E2632" si="1662">A2155</f>
        <v>15.4</v>
      </c>
      <c r="B2632" s="417" t="str">
        <f t="shared" si="1662"/>
        <v>Scheme4:Procurement of Coal Pipe Orifice for Unit8 at 3x660 MW, KTPS, Koradi</v>
      </c>
      <c r="C2632" s="188">
        <f t="shared" si="1662"/>
        <v>0</v>
      </c>
      <c r="D2632" s="189" t="str">
        <f t="shared" si="1662"/>
        <v>-</v>
      </c>
      <c r="E2632" s="38">
        <f t="shared" si="1662"/>
        <v>0</v>
      </c>
      <c r="F2632" s="104">
        <f t="shared" si="1652"/>
        <v>1</v>
      </c>
      <c r="G2632" s="104">
        <f t="shared" si="1653"/>
        <v>1</v>
      </c>
      <c r="H2632" s="104">
        <f t="shared" si="1613"/>
        <v>0</v>
      </c>
      <c r="I2632" s="38">
        <f>'F4.2'!Z247</f>
        <v>0</v>
      </c>
      <c r="J2632" s="38">
        <f>'F4.2'!AY247</f>
        <v>0</v>
      </c>
      <c r="K2632" s="104"/>
      <c r="L2632" s="104"/>
      <c r="M2632" s="104">
        <f t="shared" si="1575"/>
        <v>0</v>
      </c>
      <c r="N2632" s="197">
        <f t="shared" si="1614"/>
        <v>0</v>
      </c>
    </row>
    <row r="2633" spans="1:14" ht="31.5" outlineLevel="1" x14ac:dyDescent="0.25">
      <c r="A2633" s="369">
        <f t="shared" ref="A2633:E2633" si="1663">A2156</f>
        <v>16</v>
      </c>
      <c r="B2633" s="369" t="str">
        <f t="shared" si="1663"/>
        <v>Improvement in Coal Mill performance-V at  3X660MW,KTPS,Koradi</v>
      </c>
      <c r="C2633" s="188">
        <f t="shared" si="1663"/>
        <v>0</v>
      </c>
      <c r="D2633" s="189" t="str">
        <f t="shared" si="1663"/>
        <v>-</v>
      </c>
      <c r="E2633" s="38">
        <f t="shared" si="1663"/>
        <v>0</v>
      </c>
      <c r="F2633" s="104">
        <f t="shared" si="1652"/>
        <v>0</v>
      </c>
      <c r="G2633" s="104">
        <f t="shared" si="1653"/>
        <v>0</v>
      </c>
      <c r="H2633" s="104">
        <f t="shared" si="1613"/>
        <v>0</v>
      </c>
      <c r="I2633" s="38">
        <f>'F4.2'!Z248</f>
        <v>0</v>
      </c>
      <c r="J2633" s="38">
        <f>'F4.2'!AY248</f>
        <v>0</v>
      </c>
      <c r="K2633" s="104"/>
      <c r="L2633" s="104"/>
      <c r="M2633" s="104">
        <f t="shared" si="1575"/>
        <v>0</v>
      </c>
      <c r="N2633" s="197">
        <f t="shared" si="1614"/>
        <v>0</v>
      </c>
    </row>
    <row r="2634" spans="1:14" ht="31.5" outlineLevel="1" x14ac:dyDescent="0.25">
      <c r="A2634" s="485">
        <f t="shared" ref="A2634:E2634" si="1664">A2157</f>
        <v>16.100000000000001</v>
      </c>
      <c r="B2634" s="421" t="str">
        <f t="shared" si="1664"/>
        <v>Scheme1:Procurement of Roller journal Assembly set for coal mill MVM 32R at 3x660 MW Units at KTPS, Koradi</v>
      </c>
      <c r="C2634" s="188">
        <f t="shared" si="1664"/>
        <v>0</v>
      </c>
      <c r="D2634" s="189" t="str">
        <f t="shared" si="1664"/>
        <v>-</v>
      </c>
      <c r="E2634" s="38">
        <f t="shared" si="1664"/>
        <v>0</v>
      </c>
      <c r="F2634" s="104">
        <f t="shared" si="1652"/>
        <v>0</v>
      </c>
      <c r="G2634" s="104">
        <f t="shared" si="1653"/>
        <v>0</v>
      </c>
      <c r="H2634" s="104">
        <f t="shared" si="1613"/>
        <v>0</v>
      </c>
      <c r="I2634" s="38">
        <f>'F4.2'!Z249</f>
        <v>6.15</v>
      </c>
      <c r="J2634" s="38">
        <f>'F4.2'!AY249</f>
        <v>6.15</v>
      </c>
      <c r="K2634" s="104"/>
      <c r="L2634" s="104"/>
      <c r="M2634" s="104">
        <f t="shared" si="1575"/>
        <v>6.15</v>
      </c>
      <c r="N2634" s="197">
        <f t="shared" si="1614"/>
        <v>0</v>
      </c>
    </row>
    <row r="2635" spans="1:14" ht="47.25" outlineLevel="1" x14ac:dyDescent="0.25">
      <c r="A2635" s="485">
        <f t="shared" ref="A2635:E2635" si="1665">A2158</f>
        <v>16.2</v>
      </c>
      <c r="B2635" s="417" t="str">
        <f t="shared" si="1665"/>
        <v>Scheme2:Procurement of SINTERCAST TABLE LINERS AND SINTERCAST ROLLER LINERS for coal mill MVM32R at 3x660 MW, KTPS, Koradi</v>
      </c>
      <c r="C2635" s="188">
        <f t="shared" si="1665"/>
        <v>0</v>
      </c>
      <c r="D2635" s="189" t="str">
        <f t="shared" si="1665"/>
        <v>-</v>
      </c>
      <c r="E2635" s="38">
        <f t="shared" si="1665"/>
        <v>0</v>
      </c>
      <c r="F2635" s="104">
        <f t="shared" si="1652"/>
        <v>0</v>
      </c>
      <c r="G2635" s="104">
        <f t="shared" si="1653"/>
        <v>0</v>
      </c>
      <c r="H2635" s="104">
        <f t="shared" si="1613"/>
        <v>0</v>
      </c>
      <c r="I2635" s="38">
        <f>'F4.2'!Z250</f>
        <v>14.57</v>
      </c>
      <c r="J2635" s="38">
        <f>'F4.2'!AY250</f>
        <v>14.57</v>
      </c>
      <c r="K2635" s="104"/>
      <c r="L2635" s="104"/>
      <c r="M2635" s="104">
        <f t="shared" si="1575"/>
        <v>14.57</v>
      </c>
      <c r="N2635" s="197">
        <f t="shared" si="1614"/>
        <v>0</v>
      </c>
    </row>
    <row r="2636" spans="1:14" ht="47.25" outlineLevel="1" x14ac:dyDescent="0.25">
      <c r="A2636" s="485">
        <f t="shared" ref="A2636:E2636" si="1666">A2159</f>
        <v>16.3</v>
      </c>
      <c r="B2636" s="417" t="str">
        <f t="shared" si="1666"/>
        <v>Scheme3:Procurement of Bearings for roller Journal Assembly &amp; Rotary Separator for coal mill MVM 32R at 3x660 MW, KTPS, Koradi</v>
      </c>
      <c r="C2636" s="188">
        <f t="shared" si="1666"/>
        <v>0</v>
      </c>
      <c r="D2636" s="189" t="str">
        <f t="shared" si="1666"/>
        <v>-</v>
      </c>
      <c r="E2636" s="38">
        <f t="shared" si="1666"/>
        <v>0</v>
      </c>
      <c r="F2636" s="104">
        <f t="shared" si="1652"/>
        <v>0</v>
      </c>
      <c r="G2636" s="104">
        <f t="shared" si="1653"/>
        <v>0</v>
      </c>
      <c r="H2636" s="104">
        <f t="shared" si="1613"/>
        <v>0</v>
      </c>
      <c r="I2636" s="38">
        <f>'F4.2'!Z251</f>
        <v>6.14</v>
      </c>
      <c r="J2636" s="38">
        <f>'F4.2'!AY251</f>
        <v>6.14</v>
      </c>
      <c r="K2636" s="104"/>
      <c r="L2636" s="104"/>
      <c r="M2636" s="104">
        <f t="shared" si="1575"/>
        <v>6.14</v>
      </c>
      <c r="N2636" s="197">
        <f t="shared" si="1614"/>
        <v>0</v>
      </c>
    </row>
    <row r="2637" spans="1:14" ht="31.5" outlineLevel="1" x14ac:dyDescent="0.25">
      <c r="A2637" s="485">
        <f t="shared" ref="A2637:E2637" si="1667">A2160</f>
        <v>16.399999999999999</v>
      </c>
      <c r="B2637" s="417" t="str">
        <f t="shared" si="1667"/>
        <v>Scheme4:Procurement of Coal Pipe Orifice for Unit9 at 3x660 MW, KTPS, Koradi</v>
      </c>
      <c r="C2637" s="188">
        <f t="shared" si="1667"/>
        <v>0</v>
      </c>
      <c r="D2637" s="189" t="str">
        <f t="shared" si="1667"/>
        <v>-</v>
      </c>
      <c r="E2637" s="38">
        <f t="shared" si="1667"/>
        <v>0</v>
      </c>
      <c r="F2637" s="104">
        <f t="shared" si="1652"/>
        <v>0</v>
      </c>
      <c r="G2637" s="104">
        <f t="shared" si="1653"/>
        <v>0</v>
      </c>
      <c r="H2637" s="104">
        <f t="shared" si="1613"/>
        <v>0</v>
      </c>
      <c r="I2637" s="38">
        <f>'F4.2'!Z252</f>
        <v>1</v>
      </c>
      <c r="J2637" s="38">
        <f>'F4.2'!AY252</f>
        <v>1</v>
      </c>
      <c r="K2637" s="104"/>
      <c r="L2637" s="104"/>
      <c r="M2637" s="104">
        <f t="shared" si="1575"/>
        <v>1</v>
      </c>
      <c r="N2637" s="197">
        <f t="shared" si="1614"/>
        <v>0</v>
      </c>
    </row>
    <row r="2638" spans="1:14" ht="31.5" outlineLevel="1" x14ac:dyDescent="0.25">
      <c r="A2638" s="369">
        <f t="shared" ref="A2638:E2638" si="1668">A2161</f>
        <v>17</v>
      </c>
      <c r="B2638" s="369" t="str">
        <f t="shared" si="1668"/>
        <v>Improvement in Boiler performance-IV at  3X660MW,KTPS,Koradi</v>
      </c>
      <c r="C2638" s="188">
        <f t="shared" si="1668"/>
        <v>0</v>
      </c>
      <c r="D2638" s="189" t="str">
        <f t="shared" si="1668"/>
        <v>-</v>
      </c>
      <c r="E2638" s="38">
        <f t="shared" si="1668"/>
        <v>0</v>
      </c>
      <c r="F2638" s="104">
        <f t="shared" si="1652"/>
        <v>0</v>
      </c>
      <c r="G2638" s="104">
        <f t="shared" si="1653"/>
        <v>0</v>
      </c>
      <c r="H2638" s="104">
        <f t="shared" si="1613"/>
        <v>0</v>
      </c>
      <c r="I2638" s="38">
        <f>'F4.2'!Z253</f>
        <v>0</v>
      </c>
      <c r="J2638" s="38">
        <f>'F4.2'!AY253</f>
        <v>0</v>
      </c>
      <c r="K2638" s="104"/>
      <c r="L2638" s="104"/>
      <c r="M2638" s="104">
        <f t="shared" si="1575"/>
        <v>0</v>
      </c>
      <c r="N2638" s="197">
        <f t="shared" si="1614"/>
        <v>0</v>
      </c>
    </row>
    <row r="2639" spans="1:14" ht="31.5" outlineLevel="1" x14ac:dyDescent="0.25">
      <c r="A2639" s="485">
        <f t="shared" ref="A2639:E2639" si="1669">A2162</f>
        <v>17.100000000000001</v>
      </c>
      <c r="B2639" s="421" t="str">
        <f t="shared" si="1669"/>
        <v xml:space="preserve">Scheme1:Procurement of Coal compartment assembly for Unit8 at 3x660MW KTPS, Koradi </v>
      </c>
      <c r="C2639" s="188">
        <f t="shared" si="1669"/>
        <v>0</v>
      </c>
      <c r="D2639" s="189" t="str">
        <f t="shared" si="1669"/>
        <v>-</v>
      </c>
      <c r="E2639" s="38">
        <f t="shared" si="1669"/>
        <v>0</v>
      </c>
      <c r="F2639" s="104">
        <f t="shared" si="1652"/>
        <v>0</v>
      </c>
      <c r="G2639" s="104">
        <f t="shared" si="1653"/>
        <v>0</v>
      </c>
      <c r="H2639" s="104">
        <f t="shared" si="1613"/>
        <v>0</v>
      </c>
      <c r="I2639" s="38">
        <f>'F4.2'!Z254</f>
        <v>0</v>
      </c>
      <c r="J2639" s="38">
        <f>'F4.2'!AY254</f>
        <v>0</v>
      </c>
      <c r="K2639" s="104"/>
      <c r="L2639" s="104"/>
      <c r="M2639" s="104">
        <f t="shared" si="1575"/>
        <v>0</v>
      </c>
      <c r="N2639" s="197">
        <f t="shared" si="1614"/>
        <v>0</v>
      </c>
    </row>
    <row r="2640" spans="1:14" ht="31.5" outlineLevel="1" x14ac:dyDescent="0.25">
      <c r="A2640" s="485">
        <f t="shared" ref="A2640:E2640" si="1670">A2163</f>
        <v>17.2</v>
      </c>
      <c r="B2640" s="417" t="str">
        <f t="shared" si="1670"/>
        <v>Scheme2:Procurement of blade sets for ID, FD &amp; PA Fan at 3x660 MW, Units at KTPS Koradi through OEM.</v>
      </c>
      <c r="C2640" s="188">
        <f t="shared" si="1670"/>
        <v>0</v>
      </c>
      <c r="D2640" s="189" t="str">
        <f t="shared" si="1670"/>
        <v>-</v>
      </c>
      <c r="E2640" s="38">
        <f t="shared" si="1670"/>
        <v>0</v>
      </c>
      <c r="F2640" s="104">
        <f t="shared" si="1652"/>
        <v>0</v>
      </c>
      <c r="G2640" s="104">
        <f t="shared" si="1653"/>
        <v>0</v>
      </c>
      <c r="H2640" s="104">
        <f t="shared" si="1613"/>
        <v>0</v>
      </c>
      <c r="I2640" s="38">
        <f>'F4.2'!Z255</f>
        <v>0</v>
      </c>
      <c r="J2640" s="38">
        <f>'F4.2'!AY255</f>
        <v>0</v>
      </c>
      <c r="K2640" s="104"/>
      <c r="L2640" s="104"/>
      <c r="M2640" s="104">
        <f t="shared" si="1575"/>
        <v>0</v>
      </c>
      <c r="N2640" s="197">
        <f t="shared" si="1614"/>
        <v>0</v>
      </c>
    </row>
    <row r="2641" spans="1:14" ht="47.25" outlineLevel="1" x14ac:dyDescent="0.25">
      <c r="A2641" s="485">
        <f t="shared" ref="A2641:E2641" si="1671">A2164</f>
        <v>17.3</v>
      </c>
      <c r="B2641" s="417" t="str">
        <f t="shared" si="1671"/>
        <v xml:space="preserve">Scheme3:Procurement of RAPH bottom support bearing assembly for 3X660MW units at KTPS Koradi through OEM  (Qty- 2 Sets) </v>
      </c>
      <c r="C2641" s="188">
        <f t="shared" si="1671"/>
        <v>0</v>
      </c>
      <c r="D2641" s="189" t="str">
        <f t="shared" si="1671"/>
        <v>-</v>
      </c>
      <c r="E2641" s="38">
        <f t="shared" si="1671"/>
        <v>0</v>
      </c>
      <c r="F2641" s="104">
        <f t="shared" si="1652"/>
        <v>0</v>
      </c>
      <c r="G2641" s="104">
        <f t="shared" si="1653"/>
        <v>0</v>
      </c>
      <c r="H2641" s="104">
        <f t="shared" si="1613"/>
        <v>0</v>
      </c>
      <c r="I2641" s="38">
        <f>'F4.2'!Z256</f>
        <v>0</v>
      </c>
      <c r="J2641" s="38">
        <f>'F4.2'!AY256</f>
        <v>0</v>
      </c>
      <c r="K2641" s="104"/>
      <c r="L2641" s="104"/>
      <c r="M2641" s="104">
        <f t="shared" si="1575"/>
        <v>0</v>
      </c>
      <c r="N2641" s="197">
        <f t="shared" si="1614"/>
        <v>0</v>
      </c>
    </row>
    <row r="2642" spans="1:14" ht="31.5" outlineLevel="1" x14ac:dyDescent="0.25">
      <c r="A2642" s="485">
        <f t="shared" ref="A2642:E2642" si="1672">A2165</f>
        <v>17.399999999999999</v>
      </c>
      <c r="B2642" s="417" t="str">
        <f t="shared" si="1672"/>
        <v>Scheme4:Procurement of RAPH top guide bearing assembly for 3X660MW units at KTPS Koradi</v>
      </c>
      <c r="C2642" s="188">
        <f t="shared" si="1672"/>
        <v>0</v>
      </c>
      <c r="D2642" s="189" t="str">
        <f t="shared" si="1672"/>
        <v>-</v>
      </c>
      <c r="E2642" s="38">
        <f t="shared" si="1672"/>
        <v>0</v>
      </c>
      <c r="F2642" s="104">
        <f t="shared" si="1652"/>
        <v>0</v>
      </c>
      <c r="G2642" s="104">
        <f t="shared" si="1653"/>
        <v>0</v>
      </c>
      <c r="H2642" s="104">
        <f t="shared" si="1613"/>
        <v>0</v>
      </c>
      <c r="I2642" s="38">
        <f>'F4.2'!Z257</f>
        <v>0</v>
      </c>
      <c r="J2642" s="38">
        <f>'F4.2'!AY257</f>
        <v>0</v>
      </c>
      <c r="K2642" s="104"/>
      <c r="L2642" s="104"/>
      <c r="M2642" s="104">
        <f t="shared" si="1575"/>
        <v>0</v>
      </c>
      <c r="N2642" s="197">
        <f t="shared" si="1614"/>
        <v>0</v>
      </c>
    </row>
    <row r="2643" spans="1:14" ht="31.5" outlineLevel="1" x14ac:dyDescent="0.25">
      <c r="A2643" s="485">
        <f t="shared" ref="A2643:E2643" si="1673">A2166</f>
        <v>17.5</v>
      </c>
      <c r="B2643" s="417" t="str">
        <f t="shared" si="1673"/>
        <v>Scheme5:Procurement of  RAPH Gear Box  for 3X660MW units at KTPS Koradi through OEM (Qty- 1 Sets)</v>
      </c>
      <c r="C2643" s="188">
        <f t="shared" si="1673"/>
        <v>0</v>
      </c>
      <c r="D2643" s="189" t="str">
        <f t="shared" si="1673"/>
        <v>-</v>
      </c>
      <c r="E2643" s="38">
        <f t="shared" si="1673"/>
        <v>0</v>
      </c>
      <c r="F2643" s="104">
        <f t="shared" si="1652"/>
        <v>0</v>
      </c>
      <c r="G2643" s="104">
        <f t="shared" si="1653"/>
        <v>0</v>
      </c>
      <c r="H2643" s="104">
        <f t="shared" si="1613"/>
        <v>0</v>
      </c>
      <c r="I2643" s="38">
        <f>'F4.2'!Z258</f>
        <v>0</v>
      </c>
      <c r="J2643" s="38">
        <f>'F4.2'!AY258</f>
        <v>0</v>
      </c>
      <c r="K2643" s="104"/>
      <c r="L2643" s="104"/>
      <c r="M2643" s="104">
        <f t="shared" si="1575"/>
        <v>0</v>
      </c>
      <c r="N2643" s="197">
        <f t="shared" si="1614"/>
        <v>0</v>
      </c>
    </row>
    <row r="2644" spans="1:14" ht="47.25" outlineLevel="1" x14ac:dyDescent="0.25">
      <c r="A2644" s="485">
        <f t="shared" ref="A2644:E2644" si="1674">A2167</f>
        <v>17.600000000000001</v>
      </c>
      <c r="B2644" s="417" t="str">
        <f t="shared" si="1674"/>
        <v>Scheme6:Procurement of RAPH Sector plate with Actuating mechanism assembly for Unit10 at 3 X 660MW Units at KTPS, Koradi.</v>
      </c>
      <c r="C2644" s="188">
        <f t="shared" si="1674"/>
        <v>0</v>
      </c>
      <c r="D2644" s="189" t="str">
        <f t="shared" si="1674"/>
        <v>-</v>
      </c>
      <c r="E2644" s="38">
        <f t="shared" si="1674"/>
        <v>0</v>
      </c>
      <c r="F2644" s="104">
        <f t="shared" si="1652"/>
        <v>0</v>
      </c>
      <c r="G2644" s="104">
        <f t="shared" si="1653"/>
        <v>0</v>
      </c>
      <c r="H2644" s="104">
        <f t="shared" si="1613"/>
        <v>0</v>
      </c>
      <c r="I2644" s="38">
        <f>'F4.2'!Z259</f>
        <v>0</v>
      </c>
      <c r="J2644" s="38">
        <f>'F4.2'!AY259</f>
        <v>0</v>
      </c>
      <c r="K2644" s="104"/>
      <c r="L2644" s="104"/>
      <c r="M2644" s="104">
        <f t="shared" si="1575"/>
        <v>0</v>
      </c>
      <c r="N2644" s="197">
        <f t="shared" si="1614"/>
        <v>0</v>
      </c>
    </row>
    <row r="2645" spans="1:14" ht="47.25" outlineLevel="1" x14ac:dyDescent="0.25">
      <c r="A2645" s="485">
        <f t="shared" ref="A2645:E2645" si="1675">A2168</f>
        <v>17.7</v>
      </c>
      <c r="B2645" s="417" t="str">
        <f t="shared" si="1675"/>
        <v>Scheme7:Procurement and replacement of heating elements for RAPH installed in Unit 10 (660MW) at KTPS Koradi THROUGH OEM/OES (Qty- 2 Sets)</v>
      </c>
      <c r="C2645" s="188">
        <f t="shared" si="1675"/>
        <v>0</v>
      </c>
      <c r="D2645" s="189" t="str">
        <f t="shared" si="1675"/>
        <v>-</v>
      </c>
      <c r="E2645" s="38">
        <f t="shared" si="1675"/>
        <v>0</v>
      </c>
      <c r="F2645" s="104">
        <f t="shared" si="1652"/>
        <v>0</v>
      </c>
      <c r="G2645" s="104">
        <f t="shared" si="1653"/>
        <v>0</v>
      </c>
      <c r="H2645" s="104">
        <f t="shared" si="1613"/>
        <v>0</v>
      </c>
      <c r="I2645" s="38">
        <f>'F4.2'!Z260</f>
        <v>0</v>
      </c>
      <c r="J2645" s="38">
        <f>'F4.2'!AY260</f>
        <v>0</v>
      </c>
      <c r="K2645" s="104"/>
      <c r="L2645" s="104"/>
      <c r="M2645" s="104">
        <f t="shared" si="1575"/>
        <v>0</v>
      </c>
      <c r="N2645" s="197">
        <f t="shared" si="1614"/>
        <v>0</v>
      </c>
    </row>
    <row r="2646" spans="1:14" ht="15.75" outlineLevel="1" x14ac:dyDescent="0.25">
      <c r="A2646" s="485">
        <f t="shared" ref="A2646:E2646" si="1676">A2169</f>
        <v>17.8</v>
      </c>
      <c r="B2646" s="417" t="str">
        <f t="shared" si="1676"/>
        <v>Scheme8:Procurement of  Boiler Circulating Pump  (1 Nos)</v>
      </c>
      <c r="C2646" s="188">
        <f t="shared" si="1676"/>
        <v>0</v>
      </c>
      <c r="D2646" s="189" t="str">
        <f t="shared" si="1676"/>
        <v>-</v>
      </c>
      <c r="E2646" s="38">
        <f t="shared" si="1676"/>
        <v>0</v>
      </c>
      <c r="F2646" s="104">
        <f t="shared" si="1652"/>
        <v>0</v>
      </c>
      <c r="G2646" s="104">
        <f t="shared" si="1653"/>
        <v>0</v>
      </c>
      <c r="H2646" s="104">
        <f t="shared" si="1613"/>
        <v>0</v>
      </c>
      <c r="I2646" s="38">
        <f>'F4.2'!Z261</f>
        <v>0</v>
      </c>
      <c r="J2646" s="38">
        <f>'F4.2'!AY261</f>
        <v>0</v>
      </c>
      <c r="K2646" s="104"/>
      <c r="L2646" s="104"/>
      <c r="M2646" s="104">
        <f t="shared" si="1575"/>
        <v>0</v>
      </c>
      <c r="N2646" s="197">
        <f t="shared" si="1614"/>
        <v>0</v>
      </c>
    </row>
    <row r="2647" spans="1:14" ht="31.5" outlineLevel="1" x14ac:dyDescent="0.25">
      <c r="A2647" s="369">
        <f t="shared" ref="A2647:E2647" si="1677">A2170</f>
        <v>18</v>
      </c>
      <c r="B2647" s="369" t="str">
        <f t="shared" si="1677"/>
        <v>Improvement in Coal Mill performance-VI at  3X660MW,KTPS,Koradi</v>
      </c>
      <c r="C2647" s="188">
        <f t="shared" si="1677"/>
        <v>0</v>
      </c>
      <c r="D2647" s="189" t="str">
        <f t="shared" si="1677"/>
        <v>-</v>
      </c>
      <c r="E2647" s="38">
        <f t="shared" si="1677"/>
        <v>0</v>
      </c>
      <c r="F2647" s="104">
        <f t="shared" si="1652"/>
        <v>0</v>
      </c>
      <c r="G2647" s="104">
        <f t="shared" si="1653"/>
        <v>0</v>
      </c>
      <c r="H2647" s="104">
        <f t="shared" si="1613"/>
        <v>0</v>
      </c>
      <c r="I2647" s="38">
        <f>'F4.2'!Z262</f>
        <v>0</v>
      </c>
      <c r="J2647" s="38">
        <f>'F4.2'!AY262</f>
        <v>0</v>
      </c>
      <c r="K2647" s="104"/>
      <c r="L2647" s="104"/>
      <c r="M2647" s="104">
        <f t="shared" si="1575"/>
        <v>0</v>
      </c>
      <c r="N2647" s="197">
        <f t="shared" si="1614"/>
        <v>0</v>
      </c>
    </row>
    <row r="2648" spans="1:14" ht="31.5" outlineLevel="1" x14ac:dyDescent="0.25">
      <c r="A2648" s="485">
        <f t="shared" ref="A2648:E2648" si="1678">A2171</f>
        <v>18.100000000000001</v>
      </c>
      <c r="B2648" s="421" t="str">
        <f t="shared" si="1678"/>
        <v>Scheme1:Procurement of Roller journal Assembly set for coal mill MVM 32R at 3x660 MW Units at KTPS, Koradi</v>
      </c>
      <c r="C2648" s="188">
        <f t="shared" si="1678"/>
        <v>0</v>
      </c>
      <c r="D2648" s="189" t="str">
        <f t="shared" si="1678"/>
        <v>-</v>
      </c>
      <c r="E2648" s="38">
        <f t="shared" si="1678"/>
        <v>0</v>
      </c>
      <c r="F2648" s="104">
        <f t="shared" si="1652"/>
        <v>0</v>
      </c>
      <c r="G2648" s="104">
        <f t="shared" si="1653"/>
        <v>0</v>
      </c>
      <c r="H2648" s="104">
        <f t="shared" si="1613"/>
        <v>0</v>
      </c>
      <c r="I2648" s="38">
        <f>'F4.2'!Z263</f>
        <v>0</v>
      </c>
      <c r="J2648" s="38">
        <f>'F4.2'!AY263</f>
        <v>0</v>
      </c>
      <c r="K2648" s="104"/>
      <c r="L2648" s="104"/>
      <c r="M2648" s="104">
        <f t="shared" si="1575"/>
        <v>0</v>
      </c>
      <c r="N2648" s="197">
        <f t="shared" si="1614"/>
        <v>0</v>
      </c>
    </row>
    <row r="2649" spans="1:14" ht="47.25" outlineLevel="1" x14ac:dyDescent="0.25">
      <c r="A2649" s="485">
        <f t="shared" ref="A2649:E2649" si="1679">A2172</f>
        <v>18.2</v>
      </c>
      <c r="B2649" s="417" t="str">
        <f t="shared" si="1679"/>
        <v>Scheme2:Procurement of SINTERCAST TABLE LINERS AND SINTERCAST ROLLER LINERS for coal mill MVM32R at 3x660 MW, KTPS, Koradi</v>
      </c>
      <c r="C2649" s="188">
        <f t="shared" si="1679"/>
        <v>0</v>
      </c>
      <c r="D2649" s="189" t="str">
        <f t="shared" si="1679"/>
        <v>-</v>
      </c>
      <c r="E2649" s="38">
        <f t="shared" si="1679"/>
        <v>0</v>
      </c>
      <c r="F2649" s="104">
        <f t="shared" si="1652"/>
        <v>0</v>
      </c>
      <c r="G2649" s="104">
        <f t="shared" si="1653"/>
        <v>0</v>
      </c>
      <c r="H2649" s="104">
        <f t="shared" si="1613"/>
        <v>0</v>
      </c>
      <c r="I2649" s="38">
        <f>'F4.2'!Z264</f>
        <v>0</v>
      </c>
      <c r="J2649" s="38">
        <f>'F4.2'!AY264</f>
        <v>0</v>
      </c>
      <c r="K2649" s="104"/>
      <c r="L2649" s="104"/>
      <c r="M2649" s="104">
        <f t="shared" si="1575"/>
        <v>0</v>
      </c>
      <c r="N2649" s="197">
        <f t="shared" si="1614"/>
        <v>0</v>
      </c>
    </row>
    <row r="2650" spans="1:14" ht="47.25" outlineLevel="1" x14ac:dyDescent="0.25">
      <c r="A2650" s="485">
        <f t="shared" ref="A2650:E2650" si="1680">A2173</f>
        <v>18.3</v>
      </c>
      <c r="B2650" s="417" t="str">
        <f t="shared" si="1680"/>
        <v>Scheme3:Procurement of Bearings for roller Journal Assembly &amp; Rotary Separator for coal mill MVM 32R at 3x660 MW, KTPS, Koradi</v>
      </c>
      <c r="C2650" s="188">
        <f t="shared" si="1680"/>
        <v>0</v>
      </c>
      <c r="D2650" s="189" t="str">
        <f t="shared" si="1680"/>
        <v>-</v>
      </c>
      <c r="E2650" s="38">
        <f t="shared" si="1680"/>
        <v>0</v>
      </c>
      <c r="F2650" s="104">
        <f t="shared" si="1652"/>
        <v>0</v>
      </c>
      <c r="G2650" s="104">
        <f t="shared" si="1653"/>
        <v>0</v>
      </c>
      <c r="H2650" s="104">
        <f t="shared" ref="H2650:H2713" si="1681">F2650-G2650</f>
        <v>0</v>
      </c>
      <c r="I2650" s="38">
        <f>'F4.2'!Z265</f>
        <v>0</v>
      </c>
      <c r="J2650" s="38">
        <f>'F4.2'!AY265</f>
        <v>0</v>
      </c>
      <c r="K2650" s="104"/>
      <c r="L2650" s="104"/>
      <c r="M2650" s="104">
        <f t="shared" si="1575"/>
        <v>0</v>
      </c>
      <c r="N2650" s="197">
        <f t="shared" ref="N2650:N2713" si="1682">H2650+I2650-M2650</f>
        <v>0</v>
      </c>
    </row>
    <row r="2651" spans="1:14" ht="31.5" outlineLevel="1" x14ac:dyDescent="0.25">
      <c r="A2651" s="485">
        <f t="shared" ref="A2651:E2651" si="1683">A2174</f>
        <v>18.399999999999999</v>
      </c>
      <c r="B2651" s="417" t="str">
        <f t="shared" si="1683"/>
        <v>Scheme4:Procurement of Coal Pipe Orifice for Unit9 at 3x660 MW, KTPS, Koradi</v>
      </c>
      <c r="C2651" s="188">
        <f t="shared" si="1683"/>
        <v>0</v>
      </c>
      <c r="D2651" s="189" t="str">
        <f t="shared" si="1683"/>
        <v>-</v>
      </c>
      <c r="E2651" s="38">
        <f t="shared" si="1683"/>
        <v>0</v>
      </c>
      <c r="F2651" s="104">
        <f t="shared" si="1652"/>
        <v>0</v>
      </c>
      <c r="G2651" s="104">
        <f t="shared" si="1653"/>
        <v>0</v>
      </c>
      <c r="H2651" s="104">
        <f t="shared" si="1681"/>
        <v>0</v>
      </c>
      <c r="I2651" s="38">
        <f>'F4.2'!Z266</f>
        <v>0</v>
      </c>
      <c r="J2651" s="38">
        <f>'F4.2'!AY266</f>
        <v>0</v>
      </c>
      <c r="K2651" s="104"/>
      <c r="L2651" s="104"/>
      <c r="M2651" s="104">
        <f t="shared" si="1575"/>
        <v>0</v>
      </c>
      <c r="N2651" s="197">
        <f t="shared" si="1682"/>
        <v>0</v>
      </c>
    </row>
    <row r="2652" spans="1:14" ht="31.5" outlineLevel="1" x14ac:dyDescent="0.25">
      <c r="A2652" s="369">
        <f t="shared" ref="A2652:E2652" si="1684">A2175</f>
        <v>19.3</v>
      </c>
      <c r="B2652" s="369" t="str">
        <f t="shared" si="1684"/>
        <v>Reliability Improvement schemes of generators at 3X660MW, KTPS, Koradi</v>
      </c>
      <c r="C2652" s="188">
        <f t="shared" si="1684"/>
        <v>0</v>
      </c>
      <c r="D2652" s="189" t="str">
        <f t="shared" si="1684"/>
        <v>-</v>
      </c>
      <c r="E2652" s="38">
        <f t="shared" si="1684"/>
        <v>0</v>
      </c>
      <c r="F2652" s="104">
        <f t="shared" si="1652"/>
        <v>0</v>
      </c>
      <c r="G2652" s="104">
        <f t="shared" si="1653"/>
        <v>0</v>
      </c>
      <c r="H2652" s="104">
        <f t="shared" si="1681"/>
        <v>0</v>
      </c>
      <c r="I2652" s="38">
        <f>'F4.2'!Z267</f>
        <v>0</v>
      </c>
      <c r="J2652" s="38">
        <f>'F4.2'!AY267</f>
        <v>0</v>
      </c>
      <c r="K2652" s="104"/>
      <c r="L2652" s="104"/>
      <c r="M2652" s="104">
        <f t="shared" si="1575"/>
        <v>0</v>
      </c>
      <c r="N2652" s="197">
        <f t="shared" si="1682"/>
        <v>0</v>
      </c>
    </row>
    <row r="2653" spans="1:14" ht="47.25" outlineLevel="1" x14ac:dyDescent="0.25">
      <c r="A2653" s="485">
        <f t="shared" ref="A2653:E2653" si="1685">A2176</f>
        <v>19.100000000000001</v>
      </c>
      <c r="B2653" s="421" t="str">
        <f t="shared" si="1685"/>
        <v>Scheme No. 1 :PROCUREMENT OF MELCO/LMTG MAKE GENERATOR ROTOR ASSEMBLY with excitation transformer AT 3X660MW KTPS, KORADI THROUGH OEM</v>
      </c>
      <c r="C2653" s="188">
        <f t="shared" si="1685"/>
        <v>0</v>
      </c>
      <c r="D2653" s="189" t="str">
        <f t="shared" si="1685"/>
        <v>-</v>
      </c>
      <c r="E2653" s="38">
        <f t="shared" si="1685"/>
        <v>0</v>
      </c>
      <c r="F2653" s="104">
        <f t="shared" si="1652"/>
        <v>45.39</v>
      </c>
      <c r="G2653" s="104">
        <f t="shared" si="1653"/>
        <v>45.39</v>
      </c>
      <c r="H2653" s="104">
        <f t="shared" si="1681"/>
        <v>0</v>
      </c>
      <c r="I2653" s="38">
        <f>'F4.2'!Z268</f>
        <v>0</v>
      </c>
      <c r="J2653" s="38">
        <f>'F4.2'!AY268</f>
        <v>0</v>
      </c>
      <c r="K2653" s="104"/>
      <c r="L2653" s="104"/>
      <c r="M2653" s="104">
        <f t="shared" si="1575"/>
        <v>0</v>
      </c>
      <c r="N2653" s="197">
        <f t="shared" si="1682"/>
        <v>0</v>
      </c>
    </row>
    <row r="2654" spans="1:14" ht="47.25" outlineLevel="1" x14ac:dyDescent="0.25">
      <c r="A2654" s="501">
        <f t="shared" ref="A2654:E2654" si="1686">A2177</f>
        <v>19.2</v>
      </c>
      <c r="B2654" s="502" t="str">
        <f t="shared" si="1686"/>
        <v>Scheme No. 2:PROCUREMENT OF ONE COMPLETE SET OF GENERATOR STATOR COILS FOR GENERATOR AT 3X660MW UNITS AT KTPS KORADI THROUGH OEM</v>
      </c>
      <c r="C2654" s="188">
        <f t="shared" si="1686"/>
        <v>0</v>
      </c>
      <c r="D2654" s="189" t="str">
        <f t="shared" si="1686"/>
        <v>-</v>
      </c>
      <c r="E2654" s="38">
        <f t="shared" si="1686"/>
        <v>0</v>
      </c>
      <c r="F2654" s="104">
        <f t="shared" si="1652"/>
        <v>35.4</v>
      </c>
      <c r="G2654" s="104">
        <f t="shared" si="1653"/>
        <v>35.4</v>
      </c>
      <c r="H2654" s="104">
        <f t="shared" si="1681"/>
        <v>0</v>
      </c>
      <c r="I2654" s="38">
        <f>'F4.2'!Z269</f>
        <v>0</v>
      </c>
      <c r="J2654" s="38">
        <f>'F4.2'!AY269</f>
        <v>0</v>
      </c>
      <c r="K2654" s="104"/>
      <c r="L2654" s="104"/>
      <c r="M2654" s="104">
        <f t="shared" si="1575"/>
        <v>0</v>
      </c>
      <c r="N2654" s="197">
        <f t="shared" si="1682"/>
        <v>0</v>
      </c>
    </row>
    <row r="2655" spans="1:14" ht="31.5" outlineLevel="1" x14ac:dyDescent="0.25">
      <c r="A2655" s="369">
        <f t="shared" ref="A2655:E2655" si="1687">A2178</f>
        <v>25</v>
      </c>
      <c r="B2655" s="369" t="str">
        <f t="shared" si="1687"/>
        <v>DPR on Procurement of Critical Speares for L&amp;T make Main Turbine(typeTC4F-30) installed at 3x660MW KTPS Koradi.</v>
      </c>
      <c r="C2655" s="188">
        <f t="shared" si="1687"/>
        <v>0</v>
      </c>
      <c r="D2655" s="189" t="str">
        <f t="shared" si="1687"/>
        <v>-</v>
      </c>
      <c r="E2655" s="38">
        <f t="shared" si="1687"/>
        <v>0</v>
      </c>
      <c r="F2655" s="104">
        <f t="shared" si="1652"/>
        <v>0</v>
      </c>
      <c r="G2655" s="104">
        <f t="shared" si="1653"/>
        <v>0</v>
      </c>
      <c r="H2655" s="104">
        <f t="shared" si="1681"/>
        <v>0</v>
      </c>
      <c r="I2655" s="38">
        <f>'F4.2'!Z270</f>
        <v>0</v>
      </c>
      <c r="J2655" s="38">
        <f>'F4.2'!AY270</f>
        <v>0</v>
      </c>
      <c r="K2655" s="104"/>
      <c r="L2655" s="104"/>
      <c r="M2655" s="104">
        <f t="shared" si="1575"/>
        <v>0</v>
      </c>
      <c r="N2655" s="197">
        <f t="shared" si="1682"/>
        <v>0</v>
      </c>
    </row>
    <row r="2656" spans="1:14" ht="31.5" outlineLevel="1" x14ac:dyDescent="0.25">
      <c r="A2656" s="515">
        <f t="shared" ref="A2656:E2656" si="1688">A2179</f>
        <v>25.1</v>
      </c>
      <c r="B2656" s="516" t="str">
        <f t="shared" si="1688"/>
        <v xml:space="preserve">Scheme No. 1 :Procurement of Critical Speares for L&amp;T make Main Turbine(typeTC4F-30) installed at 3x660MW KTPS Koradi.                                                                                                                                                                                                                                                                                                                                </v>
      </c>
      <c r="C2656" s="188">
        <f t="shared" si="1688"/>
        <v>0</v>
      </c>
      <c r="D2656" s="189" t="str">
        <f t="shared" si="1688"/>
        <v>-</v>
      </c>
      <c r="E2656" s="38">
        <f t="shared" si="1688"/>
        <v>0</v>
      </c>
      <c r="F2656" s="104">
        <f t="shared" si="1652"/>
        <v>126.41</v>
      </c>
      <c r="G2656" s="104">
        <f t="shared" si="1653"/>
        <v>126.41</v>
      </c>
      <c r="H2656" s="104">
        <f t="shared" si="1681"/>
        <v>0</v>
      </c>
      <c r="I2656" s="38">
        <f>'F4.2'!Z271</f>
        <v>0</v>
      </c>
      <c r="J2656" s="38">
        <f>'F4.2'!AY271</f>
        <v>0</v>
      </c>
      <c r="K2656" s="104"/>
      <c r="L2656" s="104"/>
      <c r="M2656" s="104">
        <f t="shared" si="1575"/>
        <v>0</v>
      </c>
      <c r="N2656" s="197">
        <f t="shared" si="1682"/>
        <v>0</v>
      </c>
    </row>
    <row r="2657" spans="1:14" ht="47.25" outlineLevel="1" x14ac:dyDescent="0.25">
      <c r="A2657" s="369">
        <f t="shared" ref="A2657:E2657" si="1689">A2180</f>
        <v>26</v>
      </c>
      <c r="B2657" s="369" t="str">
        <f t="shared" si="1689"/>
        <v xml:space="preserve">DPR for Coal Handling Plant Performance Improvement Schemes -II  at 3x660MW KTPS ,Koradi.
</v>
      </c>
      <c r="C2657" s="188">
        <f t="shared" si="1689"/>
        <v>0</v>
      </c>
      <c r="D2657" s="189" t="str">
        <f t="shared" si="1689"/>
        <v>-</v>
      </c>
      <c r="E2657" s="38">
        <f t="shared" si="1689"/>
        <v>0</v>
      </c>
      <c r="F2657" s="104">
        <f t="shared" si="1652"/>
        <v>0</v>
      </c>
      <c r="G2657" s="104">
        <f t="shared" si="1653"/>
        <v>0</v>
      </c>
      <c r="H2657" s="104">
        <f t="shared" si="1681"/>
        <v>0</v>
      </c>
      <c r="I2657" s="38">
        <f>'F4.2'!Z272</f>
        <v>0</v>
      </c>
      <c r="J2657" s="38">
        <f>'F4.2'!AY272</f>
        <v>0</v>
      </c>
      <c r="K2657" s="104"/>
      <c r="L2657" s="104"/>
      <c r="M2657" s="104">
        <f t="shared" si="1575"/>
        <v>0</v>
      </c>
      <c r="N2657" s="197">
        <f t="shared" si="1682"/>
        <v>0</v>
      </c>
    </row>
    <row r="2658" spans="1:14" ht="47.25" outlineLevel="1" x14ac:dyDescent="0.25">
      <c r="A2658" s="529">
        <f t="shared" ref="A2658:E2658" si="1690">A2181</f>
        <v>26.1</v>
      </c>
      <c r="B2658" s="530" t="str">
        <f t="shared" si="1690"/>
        <v xml:space="preserve">Scheme No. 1 : Performance Improvement of Unloading System Wagon Tipplers at CHP 3x660MW KTPS Koradi                                                                
 </v>
      </c>
      <c r="C2658" s="188">
        <f t="shared" si="1690"/>
        <v>0</v>
      </c>
      <c r="D2658" s="189" t="str">
        <f t="shared" si="1690"/>
        <v>-</v>
      </c>
      <c r="E2658" s="38">
        <f t="shared" si="1690"/>
        <v>0</v>
      </c>
      <c r="F2658" s="104">
        <f t="shared" si="1652"/>
        <v>5.8</v>
      </c>
      <c r="G2658" s="104">
        <f t="shared" si="1653"/>
        <v>5.8</v>
      </c>
      <c r="H2658" s="104">
        <f t="shared" si="1681"/>
        <v>0</v>
      </c>
      <c r="I2658" s="38">
        <f>'F4.2'!Z273</f>
        <v>0</v>
      </c>
      <c r="J2658" s="38">
        <f>'F4.2'!AY273</f>
        <v>0</v>
      </c>
      <c r="K2658" s="104"/>
      <c r="L2658" s="104"/>
      <c r="M2658" s="104">
        <f t="shared" si="1575"/>
        <v>0</v>
      </c>
      <c r="N2658" s="197">
        <f t="shared" si="1682"/>
        <v>0</v>
      </c>
    </row>
    <row r="2659" spans="1:14" ht="157.5" outlineLevel="1" x14ac:dyDescent="0.25">
      <c r="A2659" s="485">
        <f t="shared" ref="A2659:E2659" si="1691">A2182</f>
        <v>26.2</v>
      </c>
      <c r="B2659" s="421" t="str">
        <f t="shared" si="1691"/>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2659" s="188">
        <f t="shared" si="1691"/>
        <v>0</v>
      </c>
      <c r="D2659" s="189" t="str">
        <f t="shared" si="1691"/>
        <v>-</v>
      </c>
      <c r="E2659" s="38">
        <f t="shared" si="1691"/>
        <v>0</v>
      </c>
      <c r="F2659" s="104">
        <f t="shared" si="1652"/>
        <v>2.8</v>
      </c>
      <c r="G2659" s="104">
        <f t="shared" si="1653"/>
        <v>2.8</v>
      </c>
      <c r="H2659" s="104">
        <f t="shared" si="1681"/>
        <v>0</v>
      </c>
      <c r="I2659" s="38">
        <f>'F4.2'!Z274</f>
        <v>0</v>
      </c>
      <c r="J2659" s="38">
        <f>'F4.2'!AY274</f>
        <v>0</v>
      </c>
      <c r="K2659" s="104"/>
      <c r="L2659" s="104"/>
      <c r="M2659" s="104">
        <f t="shared" si="1575"/>
        <v>0</v>
      </c>
      <c r="N2659" s="197">
        <f t="shared" si="1682"/>
        <v>0</v>
      </c>
    </row>
    <row r="2660" spans="1:14" ht="157.5" outlineLevel="1" x14ac:dyDescent="0.25">
      <c r="A2660" s="485">
        <f t="shared" ref="A2660:E2660" si="1692">A2183</f>
        <v>26.3</v>
      </c>
      <c r="B2660" s="421" t="str">
        <f t="shared" si="1692"/>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660" s="188">
        <f t="shared" si="1692"/>
        <v>0</v>
      </c>
      <c r="D2660" s="189" t="str">
        <f t="shared" si="1692"/>
        <v>-</v>
      </c>
      <c r="E2660" s="38">
        <f t="shared" si="1692"/>
        <v>0</v>
      </c>
      <c r="F2660" s="104">
        <f t="shared" si="1652"/>
        <v>3.2</v>
      </c>
      <c r="G2660" s="104">
        <f t="shared" si="1653"/>
        <v>3.2</v>
      </c>
      <c r="H2660" s="104">
        <f t="shared" si="1681"/>
        <v>0</v>
      </c>
      <c r="I2660" s="38">
        <f>'F4.2'!Z275</f>
        <v>0</v>
      </c>
      <c r="J2660" s="38">
        <f>'F4.2'!AY275</f>
        <v>0</v>
      </c>
      <c r="K2660" s="104"/>
      <c r="L2660" s="104"/>
      <c r="M2660" s="104">
        <f t="shared" si="1575"/>
        <v>0</v>
      </c>
      <c r="N2660" s="197">
        <f t="shared" si="1682"/>
        <v>0</v>
      </c>
    </row>
    <row r="2661" spans="1:14" ht="157.5" outlineLevel="1" x14ac:dyDescent="0.25">
      <c r="A2661" s="485">
        <f t="shared" ref="A2661:E2661" si="1693">A2184</f>
        <v>26.4</v>
      </c>
      <c r="B2661" s="426" t="str">
        <f t="shared" si="1693"/>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2661" s="188">
        <f t="shared" si="1693"/>
        <v>0</v>
      </c>
      <c r="D2661" s="189" t="str">
        <f t="shared" si="1693"/>
        <v>-</v>
      </c>
      <c r="E2661" s="38">
        <f t="shared" si="1693"/>
        <v>0</v>
      </c>
      <c r="F2661" s="104">
        <f t="shared" si="1652"/>
        <v>6.5</v>
      </c>
      <c r="G2661" s="104">
        <f t="shared" si="1653"/>
        <v>6.5</v>
      </c>
      <c r="H2661" s="104">
        <f t="shared" si="1681"/>
        <v>0</v>
      </c>
      <c r="I2661" s="38">
        <f>'F4.2'!Z276</f>
        <v>0</v>
      </c>
      <c r="J2661" s="38">
        <f>'F4.2'!AY276</f>
        <v>0</v>
      </c>
      <c r="K2661" s="104"/>
      <c r="L2661" s="104"/>
      <c r="M2661" s="104">
        <f t="shared" si="1575"/>
        <v>0</v>
      </c>
      <c r="N2661" s="197">
        <f t="shared" si="1682"/>
        <v>0</v>
      </c>
    </row>
    <row r="2662" spans="1:14" ht="157.5" outlineLevel="1" x14ac:dyDescent="0.25">
      <c r="A2662" s="485">
        <f t="shared" ref="A2662:E2662" si="1694">A2185</f>
        <v>26.5</v>
      </c>
      <c r="B2662" s="421" t="str">
        <f t="shared" si="1694"/>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2662" s="188">
        <f t="shared" si="1694"/>
        <v>0</v>
      </c>
      <c r="D2662" s="189" t="str">
        <f t="shared" si="1694"/>
        <v>-</v>
      </c>
      <c r="E2662" s="38">
        <f t="shared" si="1694"/>
        <v>0</v>
      </c>
      <c r="F2662" s="104">
        <f t="shared" si="1652"/>
        <v>8.5</v>
      </c>
      <c r="G2662" s="104">
        <f t="shared" si="1653"/>
        <v>8.5</v>
      </c>
      <c r="H2662" s="104">
        <f t="shared" si="1681"/>
        <v>0</v>
      </c>
      <c r="I2662" s="38">
        <f>'F4.2'!Z277</f>
        <v>0</v>
      </c>
      <c r="J2662" s="38">
        <f>'F4.2'!AY277</f>
        <v>0</v>
      </c>
      <c r="K2662" s="104"/>
      <c r="L2662" s="104"/>
      <c r="M2662" s="104">
        <f t="shared" si="1575"/>
        <v>0</v>
      </c>
      <c r="N2662" s="197">
        <f t="shared" si="1682"/>
        <v>0</v>
      </c>
    </row>
    <row r="2663" spans="1:14" ht="189" outlineLevel="1" x14ac:dyDescent="0.25">
      <c r="A2663" s="501">
        <f t="shared" ref="A2663:E2663" si="1695">A2186</f>
        <v>26.6</v>
      </c>
      <c r="B2663" s="502" t="str">
        <f t="shared" si="1695"/>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2663" s="188">
        <f t="shared" si="1695"/>
        <v>0</v>
      </c>
      <c r="D2663" s="189" t="str">
        <f t="shared" si="1695"/>
        <v>-</v>
      </c>
      <c r="E2663" s="38">
        <f t="shared" si="1695"/>
        <v>0</v>
      </c>
      <c r="F2663" s="104">
        <f t="shared" si="1652"/>
        <v>1</v>
      </c>
      <c r="G2663" s="104">
        <f t="shared" si="1653"/>
        <v>1</v>
      </c>
      <c r="H2663" s="104">
        <f t="shared" si="1681"/>
        <v>0</v>
      </c>
      <c r="I2663" s="38">
        <f>'F4.2'!Z278</f>
        <v>0</v>
      </c>
      <c r="J2663" s="38">
        <f>'F4.2'!AY278</f>
        <v>0</v>
      </c>
      <c r="K2663" s="104"/>
      <c r="L2663" s="104"/>
      <c r="M2663" s="104">
        <f t="shared" si="1575"/>
        <v>0</v>
      </c>
      <c r="N2663" s="197">
        <f t="shared" si="1682"/>
        <v>0</v>
      </c>
    </row>
    <row r="2664" spans="1:14" ht="31.5" outlineLevel="1" x14ac:dyDescent="0.25">
      <c r="A2664" s="369">
        <f t="shared" ref="A2664:E2664" si="1696">A2187</f>
        <v>27</v>
      </c>
      <c r="B2664" s="369" t="str">
        <f t="shared" si="1696"/>
        <v>DPR for Coal Handling Plant Performance Improvement Schemes -III  at 3x660MW KTPS ,Koradi.</v>
      </c>
      <c r="C2664" s="188">
        <f t="shared" si="1696"/>
        <v>0</v>
      </c>
      <c r="D2664" s="189" t="str">
        <f t="shared" si="1696"/>
        <v>-</v>
      </c>
      <c r="E2664" s="38">
        <f t="shared" si="1696"/>
        <v>0</v>
      </c>
      <c r="F2664" s="104">
        <f t="shared" si="1652"/>
        <v>0</v>
      </c>
      <c r="G2664" s="104">
        <f t="shared" si="1653"/>
        <v>0</v>
      </c>
      <c r="H2664" s="104">
        <f t="shared" si="1681"/>
        <v>0</v>
      </c>
      <c r="I2664" s="38">
        <f>'F4.2'!Z279</f>
        <v>0</v>
      </c>
      <c r="J2664" s="38">
        <f>'F4.2'!AY279</f>
        <v>0</v>
      </c>
      <c r="K2664" s="104"/>
      <c r="L2664" s="104"/>
      <c r="M2664" s="104">
        <f t="shared" si="1575"/>
        <v>0</v>
      </c>
      <c r="N2664" s="197">
        <f t="shared" si="1682"/>
        <v>0</v>
      </c>
    </row>
    <row r="2665" spans="1:14" ht="173.25" outlineLevel="1" x14ac:dyDescent="0.25">
      <c r="A2665" s="529">
        <f t="shared" ref="A2665:E2665" si="1697">A2188</f>
        <v>27.1</v>
      </c>
      <c r="B2665" s="530" t="str">
        <f t="shared" si="1697"/>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2665" s="188">
        <f t="shared" si="1697"/>
        <v>0</v>
      </c>
      <c r="D2665" s="189" t="str">
        <f t="shared" si="1697"/>
        <v>-</v>
      </c>
      <c r="E2665" s="38">
        <f t="shared" si="1697"/>
        <v>0</v>
      </c>
      <c r="F2665" s="104">
        <f t="shared" si="1652"/>
        <v>10.5</v>
      </c>
      <c r="G2665" s="104">
        <f t="shared" si="1653"/>
        <v>10.5</v>
      </c>
      <c r="H2665" s="104">
        <f t="shared" si="1681"/>
        <v>0</v>
      </c>
      <c r="I2665" s="38">
        <f>'F4.2'!Z280</f>
        <v>0</v>
      </c>
      <c r="J2665" s="38">
        <f>'F4.2'!AY280</f>
        <v>0</v>
      </c>
      <c r="K2665" s="104"/>
      <c r="L2665" s="104"/>
      <c r="M2665" s="104">
        <f t="shared" si="1575"/>
        <v>0</v>
      </c>
      <c r="N2665" s="197">
        <f t="shared" si="1682"/>
        <v>0</v>
      </c>
    </row>
    <row r="2666" spans="1:14" ht="189" outlineLevel="1" x14ac:dyDescent="0.25">
      <c r="A2666" s="485">
        <f t="shared" ref="A2666:E2666" si="1698">A2189</f>
        <v>27.2</v>
      </c>
      <c r="B2666" s="421" t="str">
        <f t="shared" si="1698"/>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2666" s="188">
        <f t="shared" si="1698"/>
        <v>0</v>
      </c>
      <c r="D2666" s="189" t="str">
        <f t="shared" si="1698"/>
        <v>-</v>
      </c>
      <c r="E2666" s="38">
        <f t="shared" si="1698"/>
        <v>0</v>
      </c>
      <c r="F2666" s="104">
        <f t="shared" si="1652"/>
        <v>3.2</v>
      </c>
      <c r="G2666" s="104">
        <f t="shared" si="1653"/>
        <v>3.2</v>
      </c>
      <c r="H2666" s="104">
        <f t="shared" si="1681"/>
        <v>0</v>
      </c>
      <c r="I2666" s="38">
        <f>'F4.2'!Z281</f>
        <v>0</v>
      </c>
      <c r="J2666" s="38">
        <f>'F4.2'!AY281</f>
        <v>0</v>
      </c>
      <c r="K2666" s="104"/>
      <c r="L2666" s="104"/>
      <c r="M2666" s="104">
        <f t="shared" si="1575"/>
        <v>0</v>
      </c>
      <c r="N2666" s="197">
        <f t="shared" si="1682"/>
        <v>0</v>
      </c>
    </row>
    <row r="2667" spans="1:14" ht="173.25" outlineLevel="1" x14ac:dyDescent="0.25">
      <c r="A2667" s="485">
        <f t="shared" ref="A2667:E2667" si="1699">A2190</f>
        <v>27.3</v>
      </c>
      <c r="B2667" s="426" t="str">
        <f t="shared" si="1699"/>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2667" s="188">
        <f t="shared" si="1699"/>
        <v>0</v>
      </c>
      <c r="D2667" s="189" t="str">
        <f t="shared" si="1699"/>
        <v>-</v>
      </c>
      <c r="E2667" s="38">
        <f t="shared" si="1699"/>
        <v>0</v>
      </c>
      <c r="F2667" s="104">
        <f t="shared" si="1652"/>
        <v>1</v>
      </c>
      <c r="G2667" s="104">
        <f t="shared" si="1653"/>
        <v>1</v>
      </c>
      <c r="H2667" s="104">
        <f t="shared" si="1681"/>
        <v>0</v>
      </c>
      <c r="I2667" s="38">
        <f>'F4.2'!Z282</f>
        <v>0</v>
      </c>
      <c r="J2667" s="38">
        <f>'F4.2'!AY282</f>
        <v>0</v>
      </c>
      <c r="K2667" s="104"/>
      <c r="L2667" s="104"/>
      <c r="M2667" s="104">
        <f t="shared" si="1575"/>
        <v>0</v>
      </c>
      <c r="N2667" s="197">
        <f t="shared" si="1682"/>
        <v>0</v>
      </c>
    </row>
    <row r="2668" spans="1:14" ht="157.5" outlineLevel="1" x14ac:dyDescent="0.25">
      <c r="A2668" s="485">
        <f t="shared" ref="A2668:E2668" si="1700">A2191</f>
        <v>27.4</v>
      </c>
      <c r="B2668" s="421" t="str">
        <f t="shared" si="1700"/>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2668" s="188">
        <f t="shared" si="1700"/>
        <v>0</v>
      </c>
      <c r="D2668" s="189" t="str">
        <f t="shared" si="1700"/>
        <v>-</v>
      </c>
      <c r="E2668" s="38">
        <f t="shared" si="1700"/>
        <v>0</v>
      </c>
      <c r="F2668" s="104">
        <f t="shared" si="1652"/>
        <v>0.9</v>
      </c>
      <c r="G2668" s="104">
        <f t="shared" si="1653"/>
        <v>0.9</v>
      </c>
      <c r="H2668" s="104">
        <f t="shared" si="1681"/>
        <v>0</v>
      </c>
      <c r="I2668" s="38">
        <f>'F4.2'!Z283</f>
        <v>0</v>
      </c>
      <c r="J2668" s="38">
        <f>'F4.2'!AY283</f>
        <v>0</v>
      </c>
      <c r="K2668" s="104"/>
      <c r="L2668" s="104"/>
      <c r="M2668" s="104">
        <f t="shared" si="1575"/>
        <v>0</v>
      </c>
      <c r="N2668" s="197">
        <f t="shared" si="1682"/>
        <v>0</v>
      </c>
    </row>
    <row r="2669" spans="1:14" ht="157.5" outlineLevel="1" x14ac:dyDescent="0.25">
      <c r="A2669" s="485">
        <f t="shared" ref="A2669:E2669" si="1701">A2192</f>
        <v>27.5</v>
      </c>
      <c r="B2669" s="421" t="str">
        <f t="shared" si="1701"/>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2669" s="188">
        <f t="shared" si="1701"/>
        <v>0</v>
      </c>
      <c r="D2669" s="189" t="str">
        <f t="shared" si="1701"/>
        <v>-</v>
      </c>
      <c r="E2669" s="38">
        <f t="shared" si="1701"/>
        <v>0</v>
      </c>
      <c r="F2669" s="104">
        <f t="shared" si="1652"/>
        <v>3.75</v>
      </c>
      <c r="G2669" s="104">
        <f t="shared" si="1653"/>
        <v>3.75</v>
      </c>
      <c r="H2669" s="104">
        <f t="shared" si="1681"/>
        <v>0</v>
      </c>
      <c r="I2669" s="38">
        <f>'F4.2'!Z284</f>
        <v>0</v>
      </c>
      <c r="J2669" s="38">
        <f>'F4.2'!AY284</f>
        <v>0</v>
      </c>
      <c r="K2669" s="104"/>
      <c r="L2669" s="104"/>
      <c r="M2669" s="104">
        <f t="shared" si="1575"/>
        <v>0</v>
      </c>
      <c r="N2669" s="197">
        <f t="shared" si="1682"/>
        <v>0</v>
      </c>
    </row>
    <row r="2670" spans="1:14" ht="141.75" outlineLevel="1" x14ac:dyDescent="0.25">
      <c r="A2670" s="485">
        <f t="shared" ref="A2670:E2670" si="1702">A2193</f>
        <v>27.6</v>
      </c>
      <c r="B2670" s="426" t="str">
        <f t="shared" si="1702"/>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2670" s="188">
        <f t="shared" si="1702"/>
        <v>0</v>
      </c>
      <c r="D2670" s="189" t="str">
        <f t="shared" si="1702"/>
        <v>-</v>
      </c>
      <c r="E2670" s="38">
        <f t="shared" si="1702"/>
        <v>0</v>
      </c>
      <c r="F2670" s="104">
        <f t="shared" si="1652"/>
        <v>1.2</v>
      </c>
      <c r="G2670" s="104">
        <f t="shared" si="1653"/>
        <v>1.2</v>
      </c>
      <c r="H2670" s="104">
        <f t="shared" si="1681"/>
        <v>0</v>
      </c>
      <c r="I2670" s="38">
        <f>'F4.2'!Z285</f>
        <v>0</v>
      </c>
      <c r="J2670" s="38">
        <f>'F4.2'!AY285</f>
        <v>0</v>
      </c>
      <c r="K2670" s="104"/>
      <c r="L2670" s="104"/>
      <c r="M2670" s="104">
        <f t="shared" si="1575"/>
        <v>0</v>
      </c>
      <c r="N2670" s="197">
        <f t="shared" si="1682"/>
        <v>0</v>
      </c>
    </row>
    <row r="2671" spans="1:14" ht="173.25" outlineLevel="1" x14ac:dyDescent="0.25">
      <c r="A2671" s="485">
        <f t="shared" ref="A2671:E2671" si="1703">A2194</f>
        <v>27.7</v>
      </c>
      <c r="B2671" s="421" t="str">
        <f t="shared" si="1703"/>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2671" s="188">
        <f t="shared" si="1703"/>
        <v>0</v>
      </c>
      <c r="D2671" s="189" t="str">
        <f t="shared" si="1703"/>
        <v>-</v>
      </c>
      <c r="E2671" s="38">
        <f t="shared" si="1703"/>
        <v>0</v>
      </c>
      <c r="F2671" s="104">
        <f t="shared" si="1652"/>
        <v>9.6</v>
      </c>
      <c r="G2671" s="104">
        <f t="shared" si="1653"/>
        <v>9.6</v>
      </c>
      <c r="H2671" s="104">
        <f t="shared" si="1681"/>
        <v>0</v>
      </c>
      <c r="I2671" s="38">
        <f>'F4.2'!Z286</f>
        <v>0</v>
      </c>
      <c r="J2671" s="38">
        <f>'F4.2'!AY286</f>
        <v>0</v>
      </c>
      <c r="K2671" s="104"/>
      <c r="L2671" s="104"/>
      <c r="M2671" s="104">
        <f t="shared" si="1575"/>
        <v>0</v>
      </c>
      <c r="N2671" s="197">
        <f t="shared" si="1682"/>
        <v>0</v>
      </c>
    </row>
    <row r="2672" spans="1:14" ht="157.5" outlineLevel="1" x14ac:dyDescent="0.25">
      <c r="A2672" s="485">
        <f t="shared" ref="A2672:E2672" si="1704">A2195</f>
        <v>27.8</v>
      </c>
      <c r="B2672" s="421" t="str">
        <f t="shared" si="1704"/>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2672" s="188">
        <f t="shared" si="1704"/>
        <v>0</v>
      </c>
      <c r="D2672" s="189" t="str">
        <f t="shared" si="1704"/>
        <v>-</v>
      </c>
      <c r="E2672" s="38">
        <f t="shared" si="1704"/>
        <v>0</v>
      </c>
      <c r="F2672" s="104">
        <f t="shared" si="1652"/>
        <v>8.6</v>
      </c>
      <c r="G2672" s="104">
        <f t="shared" si="1653"/>
        <v>8.6</v>
      </c>
      <c r="H2672" s="104">
        <f t="shared" si="1681"/>
        <v>0</v>
      </c>
      <c r="I2672" s="38">
        <f>'F4.2'!Z287</f>
        <v>0</v>
      </c>
      <c r="J2672" s="38">
        <f>'F4.2'!AY287</f>
        <v>0</v>
      </c>
      <c r="K2672" s="104"/>
      <c r="L2672" s="104"/>
      <c r="M2672" s="104">
        <f t="shared" si="1575"/>
        <v>0</v>
      </c>
      <c r="N2672" s="197">
        <f t="shared" si="1682"/>
        <v>0</v>
      </c>
    </row>
    <row r="2673" spans="1:14" ht="173.25" outlineLevel="1" x14ac:dyDescent="0.25">
      <c r="A2673" s="485">
        <f t="shared" ref="A2673:E2673" si="1705">A2196</f>
        <v>27.9</v>
      </c>
      <c r="B2673" s="426" t="str">
        <f t="shared" si="1705"/>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2673" s="188">
        <f t="shared" si="1705"/>
        <v>0</v>
      </c>
      <c r="D2673" s="189" t="str">
        <f t="shared" si="1705"/>
        <v>-</v>
      </c>
      <c r="E2673" s="38">
        <f t="shared" si="1705"/>
        <v>0</v>
      </c>
      <c r="F2673" s="104">
        <f t="shared" si="1652"/>
        <v>1.5</v>
      </c>
      <c r="G2673" s="104">
        <f t="shared" si="1653"/>
        <v>1.5</v>
      </c>
      <c r="H2673" s="104">
        <f t="shared" si="1681"/>
        <v>0</v>
      </c>
      <c r="I2673" s="38">
        <f>'F4.2'!Z288</f>
        <v>0</v>
      </c>
      <c r="J2673" s="38">
        <f>'F4.2'!AY288</f>
        <v>0</v>
      </c>
      <c r="K2673" s="104"/>
      <c r="L2673" s="104"/>
      <c r="M2673" s="104">
        <f t="shared" si="1575"/>
        <v>0</v>
      </c>
      <c r="N2673" s="197">
        <f t="shared" si="1682"/>
        <v>0</v>
      </c>
    </row>
    <row r="2674" spans="1:14" ht="173.25" outlineLevel="1" x14ac:dyDescent="0.25">
      <c r="A2674" s="544">
        <f t="shared" ref="A2674:E2674" si="1706">A2197</f>
        <v>27.1</v>
      </c>
      <c r="B2674" s="421" t="str">
        <f t="shared" si="1706"/>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2674" s="188">
        <f t="shared" si="1706"/>
        <v>0</v>
      </c>
      <c r="D2674" s="189" t="str">
        <f t="shared" si="1706"/>
        <v>-</v>
      </c>
      <c r="E2674" s="38">
        <f t="shared" si="1706"/>
        <v>0</v>
      </c>
      <c r="F2674" s="104">
        <f t="shared" si="1652"/>
        <v>2</v>
      </c>
      <c r="G2674" s="104">
        <f t="shared" si="1653"/>
        <v>2</v>
      </c>
      <c r="H2674" s="104">
        <f t="shared" si="1681"/>
        <v>0</v>
      </c>
      <c r="I2674" s="38">
        <f>'F4.2'!Z289</f>
        <v>0</v>
      </c>
      <c r="J2674" s="38">
        <f>'F4.2'!AY289</f>
        <v>0</v>
      </c>
      <c r="K2674" s="104"/>
      <c r="L2674" s="104"/>
      <c r="M2674" s="104">
        <f t="shared" si="1575"/>
        <v>0</v>
      </c>
      <c r="N2674" s="197">
        <f t="shared" si="1682"/>
        <v>0</v>
      </c>
    </row>
    <row r="2675" spans="1:14" ht="173.25" outlineLevel="1" x14ac:dyDescent="0.25">
      <c r="A2675" s="544">
        <f t="shared" ref="A2675:E2675" si="1707">A2198</f>
        <v>27.11</v>
      </c>
      <c r="B2675" s="421" t="str">
        <f t="shared" si="1707"/>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2675" s="188">
        <f t="shared" si="1707"/>
        <v>0</v>
      </c>
      <c r="D2675" s="189" t="str">
        <f t="shared" si="1707"/>
        <v>-</v>
      </c>
      <c r="E2675" s="38">
        <f t="shared" si="1707"/>
        <v>0</v>
      </c>
      <c r="F2675" s="104">
        <f t="shared" si="1652"/>
        <v>1.2</v>
      </c>
      <c r="G2675" s="104">
        <f t="shared" si="1653"/>
        <v>1.2</v>
      </c>
      <c r="H2675" s="104">
        <f t="shared" si="1681"/>
        <v>0</v>
      </c>
      <c r="I2675" s="38">
        <f>'F4.2'!Z290</f>
        <v>0</v>
      </c>
      <c r="J2675" s="38">
        <f>'F4.2'!AY290</f>
        <v>0</v>
      </c>
      <c r="K2675" s="104"/>
      <c r="L2675" s="104"/>
      <c r="M2675" s="104">
        <f t="shared" si="1575"/>
        <v>0</v>
      </c>
      <c r="N2675" s="197">
        <f t="shared" si="1682"/>
        <v>0</v>
      </c>
    </row>
    <row r="2676" spans="1:14" ht="157.5" outlineLevel="1" x14ac:dyDescent="0.25">
      <c r="A2676" s="544">
        <f t="shared" ref="A2676:E2676" si="1708">A2199</f>
        <v>27.12</v>
      </c>
      <c r="B2676" s="426" t="str">
        <f t="shared" si="1708"/>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676" s="188">
        <f t="shared" si="1708"/>
        <v>0</v>
      </c>
      <c r="D2676" s="189" t="str">
        <f t="shared" si="1708"/>
        <v>-</v>
      </c>
      <c r="E2676" s="38">
        <f t="shared" si="1708"/>
        <v>0</v>
      </c>
      <c r="F2676" s="104">
        <f t="shared" si="1652"/>
        <v>1.2</v>
      </c>
      <c r="G2676" s="104">
        <f t="shared" si="1653"/>
        <v>1.2</v>
      </c>
      <c r="H2676" s="104">
        <f t="shared" si="1681"/>
        <v>0</v>
      </c>
      <c r="I2676" s="38">
        <f>'F4.2'!Z291</f>
        <v>0</v>
      </c>
      <c r="J2676" s="38">
        <f>'F4.2'!AY291</f>
        <v>0</v>
      </c>
      <c r="K2676" s="104"/>
      <c r="L2676" s="104"/>
      <c r="M2676" s="104">
        <f t="shared" si="1575"/>
        <v>0</v>
      </c>
      <c r="N2676" s="197">
        <f t="shared" si="1682"/>
        <v>0</v>
      </c>
    </row>
    <row r="2677" spans="1:14" ht="173.25" outlineLevel="1" x14ac:dyDescent="0.25">
      <c r="A2677" s="544">
        <f t="shared" ref="A2677:E2677" si="1709">A2200</f>
        <v>27.13</v>
      </c>
      <c r="B2677" s="421" t="str">
        <f t="shared" si="1709"/>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2677" s="188">
        <f t="shared" si="1709"/>
        <v>0</v>
      </c>
      <c r="D2677" s="189" t="str">
        <f t="shared" si="1709"/>
        <v>-</v>
      </c>
      <c r="E2677" s="38">
        <f t="shared" si="1709"/>
        <v>0</v>
      </c>
      <c r="F2677" s="104">
        <f t="shared" si="1652"/>
        <v>0.9</v>
      </c>
      <c r="G2677" s="104">
        <f t="shared" si="1653"/>
        <v>0.9</v>
      </c>
      <c r="H2677" s="104">
        <f t="shared" si="1681"/>
        <v>0</v>
      </c>
      <c r="I2677" s="38">
        <f>'F4.2'!Z292</f>
        <v>0</v>
      </c>
      <c r="J2677" s="38">
        <f>'F4.2'!AY292</f>
        <v>0</v>
      </c>
      <c r="K2677" s="104"/>
      <c r="L2677" s="104"/>
      <c r="M2677" s="104">
        <f t="shared" si="1575"/>
        <v>0</v>
      </c>
      <c r="N2677" s="197">
        <f t="shared" si="1682"/>
        <v>0</v>
      </c>
    </row>
    <row r="2678" spans="1:14" ht="173.25" outlineLevel="1" x14ac:dyDescent="0.25">
      <c r="A2678" s="544">
        <f t="shared" ref="A2678:E2678" si="1710">A2201</f>
        <v>27.14</v>
      </c>
      <c r="B2678" s="421" t="str">
        <f t="shared" si="1710"/>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2678" s="188">
        <f t="shared" si="1710"/>
        <v>0</v>
      </c>
      <c r="D2678" s="189" t="str">
        <f t="shared" si="1710"/>
        <v>-</v>
      </c>
      <c r="E2678" s="38">
        <f t="shared" si="1710"/>
        <v>0</v>
      </c>
      <c r="F2678" s="104">
        <f t="shared" si="1652"/>
        <v>1</v>
      </c>
      <c r="G2678" s="104">
        <f t="shared" si="1653"/>
        <v>1</v>
      </c>
      <c r="H2678" s="104">
        <f t="shared" si="1681"/>
        <v>0</v>
      </c>
      <c r="I2678" s="38">
        <f>'F4.2'!Z293</f>
        <v>0</v>
      </c>
      <c r="J2678" s="38">
        <f>'F4.2'!AY293</f>
        <v>0</v>
      </c>
      <c r="K2678" s="104"/>
      <c r="L2678" s="104"/>
      <c r="M2678" s="104">
        <f t="shared" si="1575"/>
        <v>0</v>
      </c>
      <c r="N2678" s="197">
        <f t="shared" si="1682"/>
        <v>0</v>
      </c>
    </row>
    <row r="2679" spans="1:14" ht="173.25" outlineLevel="1" x14ac:dyDescent="0.25">
      <c r="A2679" s="544">
        <f t="shared" ref="A2679:E2679" si="1711">A2202</f>
        <v>27.15</v>
      </c>
      <c r="B2679" s="426" t="str">
        <f t="shared" si="1711"/>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2679" s="188">
        <f t="shared" si="1711"/>
        <v>0</v>
      </c>
      <c r="D2679" s="189" t="str">
        <f t="shared" si="1711"/>
        <v>-</v>
      </c>
      <c r="E2679" s="38">
        <f t="shared" si="1711"/>
        <v>0</v>
      </c>
      <c r="F2679" s="104">
        <f t="shared" si="1652"/>
        <v>1.5</v>
      </c>
      <c r="G2679" s="104">
        <f t="shared" si="1653"/>
        <v>1.5</v>
      </c>
      <c r="H2679" s="104">
        <f t="shared" si="1681"/>
        <v>0</v>
      </c>
      <c r="I2679" s="38">
        <f>'F4.2'!Z294</f>
        <v>0</v>
      </c>
      <c r="J2679" s="38">
        <f>'F4.2'!AY294</f>
        <v>0</v>
      </c>
      <c r="K2679" s="104"/>
      <c r="L2679" s="104"/>
      <c r="M2679" s="104">
        <f t="shared" si="1575"/>
        <v>0</v>
      </c>
      <c r="N2679" s="197">
        <f t="shared" si="1682"/>
        <v>0</v>
      </c>
    </row>
    <row r="2680" spans="1:14" ht="173.25" outlineLevel="1" x14ac:dyDescent="0.25">
      <c r="A2680" s="544">
        <f t="shared" ref="A2680:E2680" si="1712">A2203</f>
        <v>27.16</v>
      </c>
      <c r="B2680" s="421" t="str">
        <f t="shared" si="1712"/>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680" s="188">
        <f t="shared" si="1712"/>
        <v>0</v>
      </c>
      <c r="D2680" s="189" t="str">
        <f t="shared" si="1712"/>
        <v>-</v>
      </c>
      <c r="E2680" s="38">
        <f t="shared" si="1712"/>
        <v>0</v>
      </c>
      <c r="F2680" s="104">
        <f t="shared" si="1652"/>
        <v>0.6</v>
      </c>
      <c r="G2680" s="104">
        <f t="shared" si="1653"/>
        <v>0.6</v>
      </c>
      <c r="H2680" s="104">
        <f t="shared" si="1681"/>
        <v>0</v>
      </c>
      <c r="I2680" s="38">
        <f>'F4.2'!Z295</f>
        <v>0</v>
      </c>
      <c r="J2680" s="38">
        <f>'F4.2'!AY295</f>
        <v>0</v>
      </c>
      <c r="K2680" s="104"/>
      <c r="L2680" s="104"/>
      <c r="M2680" s="104">
        <f t="shared" si="1575"/>
        <v>0</v>
      </c>
      <c r="N2680" s="197">
        <f t="shared" si="1682"/>
        <v>0</v>
      </c>
    </row>
    <row r="2681" spans="1:14" ht="157.5" outlineLevel="1" x14ac:dyDescent="0.25">
      <c r="A2681" s="544">
        <f t="shared" ref="A2681:E2681" si="1713">A2204</f>
        <v>27.17</v>
      </c>
      <c r="B2681" s="421" t="str">
        <f t="shared" si="1713"/>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681" s="188">
        <f t="shared" si="1713"/>
        <v>0</v>
      </c>
      <c r="D2681" s="189" t="str">
        <f t="shared" si="1713"/>
        <v>-</v>
      </c>
      <c r="E2681" s="38">
        <f t="shared" si="1713"/>
        <v>0</v>
      </c>
      <c r="F2681" s="104">
        <f t="shared" si="1652"/>
        <v>1.6</v>
      </c>
      <c r="G2681" s="104">
        <f t="shared" si="1653"/>
        <v>1.6</v>
      </c>
      <c r="H2681" s="104">
        <f t="shared" si="1681"/>
        <v>0</v>
      </c>
      <c r="I2681" s="38">
        <f>'F4.2'!Z296</f>
        <v>0</v>
      </c>
      <c r="J2681" s="38">
        <f>'F4.2'!AY296</f>
        <v>0</v>
      </c>
      <c r="K2681" s="104"/>
      <c r="L2681" s="104"/>
      <c r="M2681" s="104">
        <f t="shared" si="1575"/>
        <v>0</v>
      </c>
      <c r="N2681" s="197">
        <f t="shared" si="1682"/>
        <v>0</v>
      </c>
    </row>
    <row r="2682" spans="1:14" ht="31.5" outlineLevel="1" x14ac:dyDescent="0.25">
      <c r="A2682" s="369">
        <f t="shared" ref="A2682:E2682" si="1714">A2205</f>
        <v>28</v>
      </c>
      <c r="B2682" s="369" t="str">
        <f t="shared" si="1714"/>
        <v>DPR for Coal Handling Plant Performance Improvement Schemes -IV at 3x660MW KTPS ,Koradi.</v>
      </c>
      <c r="C2682" s="188">
        <f t="shared" si="1714"/>
        <v>0</v>
      </c>
      <c r="D2682" s="189" t="str">
        <f t="shared" si="1714"/>
        <v>-</v>
      </c>
      <c r="E2682" s="38">
        <f t="shared" si="1714"/>
        <v>0</v>
      </c>
      <c r="F2682" s="104">
        <f t="shared" si="1652"/>
        <v>0</v>
      </c>
      <c r="G2682" s="104">
        <f t="shared" si="1653"/>
        <v>0</v>
      </c>
      <c r="H2682" s="104">
        <f t="shared" si="1681"/>
        <v>0</v>
      </c>
      <c r="I2682" s="38">
        <f>'F4.2'!Z297</f>
        <v>0</v>
      </c>
      <c r="J2682" s="38">
        <f>'F4.2'!AY297</f>
        <v>0</v>
      </c>
      <c r="K2682" s="104"/>
      <c r="L2682" s="104"/>
      <c r="M2682" s="104">
        <f t="shared" si="1575"/>
        <v>0</v>
      </c>
      <c r="N2682" s="197">
        <f t="shared" si="1682"/>
        <v>0</v>
      </c>
    </row>
    <row r="2683" spans="1:14" ht="173.25" outlineLevel="1" x14ac:dyDescent="0.25">
      <c r="A2683" s="485">
        <f t="shared" ref="A2683:E2683" si="1715">A2206</f>
        <v>28.1</v>
      </c>
      <c r="B2683" s="421" t="str">
        <f t="shared" si="1715"/>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2683" s="188">
        <f t="shared" si="1715"/>
        <v>0</v>
      </c>
      <c r="D2683" s="189" t="str">
        <f t="shared" si="1715"/>
        <v>-</v>
      </c>
      <c r="E2683" s="38">
        <f t="shared" si="1715"/>
        <v>0</v>
      </c>
      <c r="F2683" s="104">
        <f t="shared" si="1652"/>
        <v>14</v>
      </c>
      <c r="G2683" s="104">
        <f t="shared" si="1653"/>
        <v>14</v>
      </c>
      <c r="H2683" s="104">
        <f t="shared" si="1681"/>
        <v>0</v>
      </c>
      <c r="I2683" s="38">
        <f>'F4.2'!Z298</f>
        <v>0</v>
      </c>
      <c r="J2683" s="38">
        <f>'F4.2'!AY298</f>
        <v>0</v>
      </c>
      <c r="K2683" s="104"/>
      <c r="L2683" s="104"/>
      <c r="M2683" s="104">
        <f t="shared" si="1575"/>
        <v>0</v>
      </c>
      <c r="N2683" s="197">
        <f t="shared" si="1682"/>
        <v>0</v>
      </c>
    </row>
    <row r="2684" spans="1:14" ht="141.75" outlineLevel="1" x14ac:dyDescent="0.25">
      <c r="A2684" s="485">
        <f t="shared" ref="A2684:E2684" si="1716">A2207</f>
        <v>28.2</v>
      </c>
      <c r="B2684" s="421" t="str">
        <f t="shared" si="1716"/>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2684" s="188">
        <f t="shared" si="1716"/>
        <v>0</v>
      </c>
      <c r="D2684" s="189" t="str">
        <f t="shared" si="1716"/>
        <v>-</v>
      </c>
      <c r="E2684" s="38">
        <f t="shared" si="1716"/>
        <v>0</v>
      </c>
      <c r="F2684" s="104">
        <f t="shared" si="1652"/>
        <v>2.6</v>
      </c>
      <c r="G2684" s="104">
        <f t="shared" si="1653"/>
        <v>2.6</v>
      </c>
      <c r="H2684" s="104">
        <f t="shared" si="1681"/>
        <v>0</v>
      </c>
      <c r="I2684" s="38">
        <f>'F4.2'!Z299</f>
        <v>0</v>
      </c>
      <c r="J2684" s="38">
        <f>'F4.2'!AY299</f>
        <v>0</v>
      </c>
      <c r="K2684" s="104"/>
      <c r="L2684" s="104"/>
      <c r="M2684" s="104">
        <f t="shared" si="1575"/>
        <v>0</v>
      </c>
      <c r="N2684" s="197">
        <f t="shared" si="1682"/>
        <v>0</v>
      </c>
    </row>
    <row r="2685" spans="1:14" ht="173.25" outlineLevel="1" x14ac:dyDescent="0.25">
      <c r="A2685" s="485">
        <f t="shared" ref="A2685:E2685" si="1717">A2208</f>
        <v>28.3</v>
      </c>
      <c r="B2685" s="421" t="str">
        <f t="shared" si="1717"/>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2685" s="188">
        <f t="shared" si="1717"/>
        <v>0</v>
      </c>
      <c r="D2685" s="189" t="str">
        <f t="shared" si="1717"/>
        <v>-</v>
      </c>
      <c r="E2685" s="38">
        <f t="shared" si="1717"/>
        <v>0</v>
      </c>
      <c r="F2685" s="104">
        <f t="shared" si="1652"/>
        <v>2.4</v>
      </c>
      <c r="G2685" s="104">
        <f t="shared" si="1653"/>
        <v>2.4</v>
      </c>
      <c r="H2685" s="104">
        <f t="shared" si="1681"/>
        <v>0</v>
      </c>
      <c r="I2685" s="38">
        <f>'F4.2'!Z300</f>
        <v>0</v>
      </c>
      <c r="J2685" s="38">
        <f>'F4.2'!AY300</f>
        <v>0</v>
      </c>
      <c r="K2685" s="104"/>
      <c r="L2685" s="104"/>
      <c r="M2685" s="104">
        <f t="shared" si="1575"/>
        <v>0</v>
      </c>
      <c r="N2685" s="197">
        <f t="shared" si="1682"/>
        <v>0</v>
      </c>
    </row>
    <row r="2686" spans="1:14" ht="173.25" outlineLevel="1" x14ac:dyDescent="0.25">
      <c r="A2686" s="485">
        <f t="shared" ref="A2686:E2686" si="1718">A2209</f>
        <v>28.4</v>
      </c>
      <c r="B2686" s="421" t="str">
        <f t="shared" si="1718"/>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2686" s="188">
        <f t="shared" si="1718"/>
        <v>0</v>
      </c>
      <c r="D2686" s="189" t="str">
        <f t="shared" si="1718"/>
        <v>-</v>
      </c>
      <c r="E2686" s="38">
        <f t="shared" si="1718"/>
        <v>0</v>
      </c>
      <c r="F2686" s="104">
        <f t="shared" si="1652"/>
        <v>1.6</v>
      </c>
      <c r="G2686" s="104">
        <f t="shared" si="1653"/>
        <v>1.6</v>
      </c>
      <c r="H2686" s="104">
        <f t="shared" si="1681"/>
        <v>0</v>
      </c>
      <c r="I2686" s="38">
        <f>'F4.2'!Z301</f>
        <v>0</v>
      </c>
      <c r="J2686" s="38">
        <f>'F4.2'!AY301</f>
        <v>0</v>
      </c>
      <c r="K2686" s="104"/>
      <c r="L2686" s="104"/>
      <c r="M2686" s="104">
        <f t="shared" si="1575"/>
        <v>0</v>
      </c>
      <c r="N2686" s="197">
        <f t="shared" si="1682"/>
        <v>0</v>
      </c>
    </row>
    <row r="2687" spans="1:14" ht="157.5" outlineLevel="1" x14ac:dyDescent="0.25">
      <c r="A2687" s="485">
        <f t="shared" ref="A2687:E2687" si="1719">A2210</f>
        <v>28.5</v>
      </c>
      <c r="B2687" s="421" t="str">
        <f t="shared" si="1719"/>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2687" s="188">
        <f t="shared" si="1719"/>
        <v>0</v>
      </c>
      <c r="D2687" s="189" t="str">
        <f t="shared" si="1719"/>
        <v>-</v>
      </c>
      <c r="E2687" s="38">
        <f t="shared" si="1719"/>
        <v>0</v>
      </c>
      <c r="F2687" s="104">
        <f t="shared" ref="F2687:F2750" si="1720">F2210+I2210</f>
        <v>4.5</v>
      </c>
      <c r="G2687" s="104">
        <f t="shared" ref="G2687:G2750" si="1721">G2210+M2210</f>
        <v>4.5</v>
      </c>
      <c r="H2687" s="104">
        <f t="shared" si="1681"/>
        <v>0</v>
      </c>
      <c r="I2687" s="38">
        <f>'F4.2'!Z302</f>
        <v>0</v>
      </c>
      <c r="J2687" s="38">
        <f>'F4.2'!AY302</f>
        <v>0</v>
      </c>
      <c r="K2687" s="104"/>
      <c r="L2687" s="104"/>
      <c r="M2687" s="104">
        <f t="shared" si="1575"/>
        <v>0</v>
      </c>
      <c r="N2687" s="197">
        <f t="shared" si="1682"/>
        <v>0</v>
      </c>
    </row>
    <row r="2688" spans="1:14" ht="31.5" outlineLevel="1" x14ac:dyDescent="0.25">
      <c r="A2688" s="369">
        <f t="shared" ref="A2688:E2688" si="1722">A2211</f>
        <v>29</v>
      </c>
      <c r="B2688" s="369" t="str">
        <f t="shared" si="1722"/>
        <v>DPR for Procurment of various Heavy Vehicles at CHP 3x660MW KTPS ,Koradi.</v>
      </c>
      <c r="C2688" s="188">
        <f t="shared" si="1722"/>
        <v>0</v>
      </c>
      <c r="D2688" s="189" t="str">
        <f t="shared" si="1722"/>
        <v>-</v>
      </c>
      <c r="E2688" s="38">
        <f t="shared" si="1722"/>
        <v>0</v>
      </c>
      <c r="F2688" s="104">
        <f t="shared" si="1720"/>
        <v>0</v>
      </c>
      <c r="G2688" s="104">
        <f t="shared" si="1721"/>
        <v>0</v>
      </c>
      <c r="H2688" s="104">
        <f t="shared" si="1681"/>
        <v>0</v>
      </c>
      <c r="I2688" s="38">
        <f>'F4.2'!Z303</f>
        <v>0</v>
      </c>
      <c r="J2688" s="38">
        <f>'F4.2'!AY303</f>
        <v>0</v>
      </c>
      <c r="K2688" s="104"/>
      <c r="L2688" s="104"/>
      <c r="M2688" s="104">
        <f t="shared" si="1575"/>
        <v>0</v>
      </c>
      <c r="N2688" s="197">
        <f t="shared" si="1682"/>
        <v>0</v>
      </c>
    </row>
    <row r="2689" spans="1:14" ht="173.25" outlineLevel="1" x14ac:dyDescent="0.25">
      <c r="A2689" s="485">
        <f t="shared" ref="A2689:E2689" si="1723">A2212</f>
        <v>29.1</v>
      </c>
      <c r="B2689" s="421" t="str">
        <f t="shared" si="1723"/>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2689" s="188">
        <f t="shared" si="1723"/>
        <v>0</v>
      </c>
      <c r="D2689" s="189" t="str">
        <f t="shared" si="1723"/>
        <v>-</v>
      </c>
      <c r="E2689" s="38">
        <f t="shared" si="1723"/>
        <v>0</v>
      </c>
      <c r="F2689" s="104">
        <f t="shared" si="1720"/>
        <v>30</v>
      </c>
      <c r="G2689" s="104">
        <f t="shared" si="1721"/>
        <v>30</v>
      </c>
      <c r="H2689" s="104">
        <f t="shared" si="1681"/>
        <v>0</v>
      </c>
      <c r="I2689" s="38">
        <f>'F4.2'!Z304</f>
        <v>0</v>
      </c>
      <c r="J2689" s="38">
        <f>'F4.2'!AY304</f>
        <v>0</v>
      </c>
      <c r="K2689" s="104"/>
      <c r="L2689" s="104"/>
      <c r="M2689" s="104">
        <f t="shared" si="1575"/>
        <v>0</v>
      </c>
      <c r="N2689" s="197">
        <f t="shared" si="1682"/>
        <v>0</v>
      </c>
    </row>
    <row r="2690" spans="1:14" ht="141.75" outlineLevel="1" x14ac:dyDescent="0.25">
      <c r="A2690" s="485">
        <f t="shared" ref="A2690:E2690" si="1724">A2213</f>
        <v>29.2</v>
      </c>
      <c r="B2690" s="421" t="str">
        <f t="shared" si="1724"/>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2690" s="188">
        <f t="shared" si="1724"/>
        <v>0</v>
      </c>
      <c r="D2690" s="189" t="str">
        <f t="shared" si="1724"/>
        <v>-</v>
      </c>
      <c r="E2690" s="38">
        <f t="shared" si="1724"/>
        <v>0</v>
      </c>
      <c r="F2690" s="104">
        <f t="shared" si="1720"/>
        <v>2.2000000000000002</v>
      </c>
      <c r="G2690" s="104">
        <f t="shared" si="1721"/>
        <v>2.2000000000000002</v>
      </c>
      <c r="H2690" s="104">
        <f t="shared" si="1681"/>
        <v>0</v>
      </c>
      <c r="I2690" s="38">
        <f>'F4.2'!Z305</f>
        <v>0</v>
      </c>
      <c r="J2690" s="38">
        <f>'F4.2'!AY305</f>
        <v>0</v>
      </c>
      <c r="K2690" s="104"/>
      <c r="L2690" s="104"/>
      <c r="M2690" s="104">
        <f t="shared" si="1575"/>
        <v>0</v>
      </c>
      <c r="N2690" s="197">
        <f t="shared" si="1682"/>
        <v>0</v>
      </c>
    </row>
    <row r="2691" spans="1:14" ht="157.5" outlineLevel="1" x14ac:dyDescent="0.25">
      <c r="A2691" s="485">
        <f t="shared" ref="A2691:E2691" si="1725">A2214</f>
        <v>29.3</v>
      </c>
      <c r="B2691" s="421" t="str">
        <f t="shared" si="1725"/>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2691" s="188">
        <f t="shared" si="1725"/>
        <v>0</v>
      </c>
      <c r="D2691" s="189" t="str">
        <f t="shared" si="1725"/>
        <v>-</v>
      </c>
      <c r="E2691" s="38">
        <f t="shared" si="1725"/>
        <v>0</v>
      </c>
      <c r="F2691" s="104">
        <f t="shared" si="1720"/>
        <v>0.8</v>
      </c>
      <c r="G2691" s="104">
        <f t="shared" si="1721"/>
        <v>0.8</v>
      </c>
      <c r="H2691" s="104">
        <f t="shared" si="1681"/>
        <v>0</v>
      </c>
      <c r="I2691" s="38">
        <f>'F4.2'!Z306</f>
        <v>0</v>
      </c>
      <c r="J2691" s="38">
        <f>'F4.2'!AY306</f>
        <v>0</v>
      </c>
      <c r="K2691" s="104"/>
      <c r="L2691" s="104"/>
      <c r="M2691" s="104">
        <f t="shared" si="1575"/>
        <v>0</v>
      </c>
      <c r="N2691" s="197">
        <f t="shared" si="1682"/>
        <v>0</v>
      </c>
    </row>
    <row r="2692" spans="1:14" ht="31.5" outlineLevel="1" x14ac:dyDescent="0.25">
      <c r="A2692" s="369">
        <f t="shared" ref="A2692:E2692" si="1726">A2215</f>
        <v>30</v>
      </c>
      <c r="B2692" s="369" t="str">
        <f t="shared" si="1726"/>
        <v>DPR for Coal Handling Plant Performance Improvement Schemes -V at 3x660MW KTPS ,Koradi.</v>
      </c>
      <c r="C2692" s="188">
        <f t="shared" si="1726"/>
        <v>0</v>
      </c>
      <c r="D2692" s="189" t="str">
        <f t="shared" si="1726"/>
        <v>-</v>
      </c>
      <c r="E2692" s="38">
        <f t="shared" si="1726"/>
        <v>0</v>
      </c>
      <c r="F2692" s="104">
        <f t="shared" si="1720"/>
        <v>0</v>
      </c>
      <c r="G2692" s="104">
        <f t="shared" si="1721"/>
        <v>0</v>
      </c>
      <c r="H2692" s="104">
        <f t="shared" si="1681"/>
        <v>0</v>
      </c>
      <c r="I2692" s="38">
        <f>'F4.2'!Z307</f>
        <v>0</v>
      </c>
      <c r="J2692" s="38">
        <f>'F4.2'!AY307</f>
        <v>0</v>
      </c>
      <c r="K2692" s="104"/>
      <c r="L2692" s="104"/>
      <c r="M2692" s="104">
        <f t="shared" si="1575"/>
        <v>0</v>
      </c>
      <c r="N2692" s="197">
        <f t="shared" si="1682"/>
        <v>0</v>
      </c>
    </row>
    <row r="2693" spans="1:14" ht="157.5" outlineLevel="1" x14ac:dyDescent="0.25">
      <c r="A2693" s="485">
        <f t="shared" ref="A2693:E2693" si="1727">A2216</f>
        <v>30.1</v>
      </c>
      <c r="B2693" s="421" t="str">
        <f t="shared" si="1727"/>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693" s="188">
        <f t="shared" si="1727"/>
        <v>0</v>
      </c>
      <c r="D2693" s="189" t="str">
        <f t="shared" si="1727"/>
        <v>-</v>
      </c>
      <c r="E2693" s="38">
        <f t="shared" si="1727"/>
        <v>0</v>
      </c>
      <c r="F2693" s="104">
        <f t="shared" si="1720"/>
        <v>3.2</v>
      </c>
      <c r="G2693" s="104">
        <f t="shared" si="1721"/>
        <v>3.2</v>
      </c>
      <c r="H2693" s="104">
        <f t="shared" si="1681"/>
        <v>0</v>
      </c>
      <c r="I2693" s="38">
        <f>'F4.2'!Z308</f>
        <v>0</v>
      </c>
      <c r="J2693" s="38">
        <f>'F4.2'!AY308</f>
        <v>0</v>
      </c>
      <c r="K2693" s="104"/>
      <c r="L2693" s="104"/>
      <c r="M2693" s="104">
        <f t="shared" si="1575"/>
        <v>0</v>
      </c>
      <c r="N2693" s="197">
        <f t="shared" si="1682"/>
        <v>0</v>
      </c>
    </row>
    <row r="2694" spans="1:14" ht="173.25" outlineLevel="1" x14ac:dyDescent="0.25">
      <c r="A2694" s="485">
        <f t="shared" ref="A2694:E2694" si="1728">A2217</f>
        <v>30.2</v>
      </c>
      <c r="B2694" s="421" t="str">
        <f t="shared" si="1728"/>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2694" s="188">
        <f t="shared" si="1728"/>
        <v>0</v>
      </c>
      <c r="D2694" s="189" t="str">
        <f t="shared" si="1728"/>
        <v>-</v>
      </c>
      <c r="E2694" s="38">
        <f t="shared" si="1728"/>
        <v>0</v>
      </c>
      <c r="F2694" s="104">
        <f t="shared" si="1720"/>
        <v>10</v>
      </c>
      <c r="G2694" s="104">
        <f t="shared" si="1721"/>
        <v>10</v>
      </c>
      <c r="H2694" s="104">
        <f t="shared" si="1681"/>
        <v>0</v>
      </c>
      <c r="I2694" s="38">
        <f>'F4.2'!Z309</f>
        <v>0</v>
      </c>
      <c r="J2694" s="38">
        <f>'F4.2'!AY309</f>
        <v>0</v>
      </c>
      <c r="K2694" s="104"/>
      <c r="L2694" s="104"/>
      <c r="M2694" s="104">
        <f t="shared" si="1575"/>
        <v>0</v>
      </c>
      <c r="N2694" s="197">
        <f t="shared" si="1682"/>
        <v>0</v>
      </c>
    </row>
    <row r="2695" spans="1:14" ht="141.75" outlineLevel="1" x14ac:dyDescent="0.25">
      <c r="A2695" s="485">
        <f t="shared" ref="A2695:E2695" si="1729">A2218</f>
        <v>30.3</v>
      </c>
      <c r="B2695" s="421" t="str">
        <f t="shared" si="1729"/>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2695" s="188">
        <f t="shared" si="1729"/>
        <v>0</v>
      </c>
      <c r="D2695" s="189" t="str">
        <f t="shared" si="1729"/>
        <v>-</v>
      </c>
      <c r="E2695" s="38">
        <f t="shared" si="1729"/>
        <v>0</v>
      </c>
      <c r="F2695" s="104">
        <f t="shared" si="1720"/>
        <v>1.5</v>
      </c>
      <c r="G2695" s="104">
        <f t="shared" si="1721"/>
        <v>1.5</v>
      </c>
      <c r="H2695" s="104">
        <f t="shared" si="1681"/>
        <v>0</v>
      </c>
      <c r="I2695" s="38">
        <f>'F4.2'!Z310</f>
        <v>0</v>
      </c>
      <c r="J2695" s="38">
        <f>'F4.2'!AY310</f>
        <v>0</v>
      </c>
      <c r="K2695" s="104"/>
      <c r="L2695" s="104"/>
      <c r="M2695" s="104">
        <f t="shared" si="1575"/>
        <v>0</v>
      </c>
      <c r="N2695" s="197">
        <f t="shared" si="1682"/>
        <v>0</v>
      </c>
    </row>
    <row r="2696" spans="1:14" ht="141.75" outlineLevel="1" x14ac:dyDescent="0.25">
      <c r="A2696" s="485">
        <f t="shared" ref="A2696:E2696" si="1730">A2219</f>
        <v>30.4</v>
      </c>
      <c r="B2696" s="421" t="str">
        <f t="shared" si="1730"/>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2696" s="188">
        <f t="shared" si="1730"/>
        <v>0</v>
      </c>
      <c r="D2696" s="189" t="str">
        <f t="shared" si="1730"/>
        <v>-</v>
      </c>
      <c r="E2696" s="38">
        <f t="shared" si="1730"/>
        <v>0</v>
      </c>
      <c r="F2696" s="104">
        <f t="shared" si="1720"/>
        <v>0.8</v>
      </c>
      <c r="G2696" s="104">
        <f t="shared" si="1721"/>
        <v>0.8</v>
      </c>
      <c r="H2696" s="104">
        <f t="shared" si="1681"/>
        <v>0</v>
      </c>
      <c r="I2696" s="38">
        <f>'F4.2'!Z311</f>
        <v>0</v>
      </c>
      <c r="J2696" s="38">
        <f>'F4.2'!AY311</f>
        <v>0</v>
      </c>
      <c r="K2696" s="104"/>
      <c r="L2696" s="104"/>
      <c r="M2696" s="104">
        <f t="shared" si="1575"/>
        <v>0</v>
      </c>
      <c r="N2696" s="197">
        <f t="shared" si="1682"/>
        <v>0</v>
      </c>
    </row>
    <row r="2697" spans="1:14" ht="173.25" outlineLevel="1" x14ac:dyDescent="0.25">
      <c r="A2697" s="485">
        <f t="shared" ref="A2697:E2697" si="1731">A2220</f>
        <v>30.5</v>
      </c>
      <c r="B2697" s="421" t="str">
        <f t="shared" si="1731"/>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2697" s="188">
        <f t="shared" si="1731"/>
        <v>0</v>
      </c>
      <c r="D2697" s="189" t="str">
        <f t="shared" si="1731"/>
        <v>-</v>
      </c>
      <c r="E2697" s="38">
        <f t="shared" si="1731"/>
        <v>0</v>
      </c>
      <c r="F2697" s="104">
        <f t="shared" si="1720"/>
        <v>2.5</v>
      </c>
      <c r="G2697" s="104">
        <f t="shared" si="1721"/>
        <v>2.5</v>
      </c>
      <c r="H2697" s="104">
        <f t="shared" si="1681"/>
        <v>0</v>
      </c>
      <c r="I2697" s="38">
        <f>'F4.2'!Z312</f>
        <v>0</v>
      </c>
      <c r="J2697" s="38">
        <f>'F4.2'!AY312</f>
        <v>0</v>
      </c>
      <c r="K2697" s="104"/>
      <c r="L2697" s="104"/>
      <c r="M2697" s="104">
        <f t="shared" si="1575"/>
        <v>0</v>
      </c>
      <c r="N2697" s="197">
        <f t="shared" si="1682"/>
        <v>0</v>
      </c>
    </row>
    <row r="2698" spans="1:14" ht="173.25" outlineLevel="1" x14ac:dyDescent="0.25">
      <c r="A2698" s="485">
        <f t="shared" ref="A2698:E2698" si="1732">A2221</f>
        <v>30.6</v>
      </c>
      <c r="B2698" s="421" t="str">
        <f t="shared" si="1732"/>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2698" s="188">
        <f t="shared" si="1732"/>
        <v>0</v>
      </c>
      <c r="D2698" s="189" t="str">
        <f t="shared" si="1732"/>
        <v>-</v>
      </c>
      <c r="E2698" s="38">
        <f t="shared" si="1732"/>
        <v>0</v>
      </c>
      <c r="F2698" s="104">
        <f t="shared" si="1720"/>
        <v>5</v>
      </c>
      <c r="G2698" s="104">
        <f t="shared" si="1721"/>
        <v>5</v>
      </c>
      <c r="H2698" s="104">
        <f t="shared" si="1681"/>
        <v>0</v>
      </c>
      <c r="I2698" s="38">
        <f>'F4.2'!Z313</f>
        <v>0</v>
      </c>
      <c r="J2698" s="38">
        <f>'F4.2'!AY313</f>
        <v>0</v>
      </c>
      <c r="K2698" s="104"/>
      <c r="L2698" s="104"/>
      <c r="M2698" s="104">
        <f t="shared" si="1575"/>
        <v>0</v>
      </c>
      <c r="N2698" s="197">
        <f t="shared" si="1682"/>
        <v>0</v>
      </c>
    </row>
    <row r="2699" spans="1:14" ht="173.25" outlineLevel="1" x14ac:dyDescent="0.25">
      <c r="A2699" s="485">
        <f t="shared" ref="A2699:E2699" si="1733">A2222</f>
        <v>30.7</v>
      </c>
      <c r="B2699" s="421" t="str">
        <f t="shared" si="1733"/>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2699" s="188">
        <f t="shared" si="1733"/>
        <v>0</v>
      </c>
      <c r="D2699" s="189" t="str">
        <f t="shared" si="1733"/>
        <v>-</v>
      </c>
      <c r="E2699" s="38">
        <f t="shared" si="1733"/>
        <v>0</v>
      </c>
      <c r="F2699" s="104">
        <f t="shared" si="1720"/>
        <v>2.35</v>
      </c>
      <c r="G2699" s="104">
        <f t="shared" si="1721"/>
        <v>2.35</v>
      </c>
      <c r="H2699" s="104">
        <f t="shared" si="1681"/>
        <v>0</v>
      </c>
      <c r="I2699" s="38">
        <f>'F4.2'!Z314</f>
        <v>0</v>
      </c>
      <c r="J2699" s="38">
        <f>'F4.2'!AY314</f>
        <v>0</v>
      </c>
      <c r="K2699" s="104"/>
      <c r="L2699" s="104"/>
      <c r="M2699" s="104">
        <f t="shared" si="1575"/>
        <v>0</v>
      </c>
      <c r="N2699" s="197">
        <f t="shared" si="1682"/>
        <v>0</v>
      </c>
    </row>
    <row r="2700" spans="1:14" ht="31.5" outlineLevel="1" x14ac:dyDescent="0.25">
      <c r="A2700" s="369">
        <f t="shared" ref="A2700:E2700" si="1734">A2223</f>
        <v>31</v>
      </c>
      <c r="B2700" s="369" t="str">
        <f t="shared" si="1734"/>
        <v>DPR for Coal Handling Plant Performance Improvement Schemes -VI at 3x660MW KTPS ,Koradi.</v>
      </c>
      <c r="C2700" s="188">
        <f t="shared" si="1734"/>
        <v>0</v>
      </c>
      <c r="D2700" s="189" t="str">
        <f t="shared" si="1734"/>
        <v>-</v>
      </c>
      <c r="E2700" s="38">
        <f t="shared" si="1734"/>
        <v>0</v>
      </c>
      <c r="F2700" s="104">
        <f t="shared" si="1720"/>
        <v>0</v>
      </c>
      <c r="G2700" s="104">
        <f t="shared" si="1721"/>
        <v>0</v>
      </c>
      <c r="H2700" s="104">
        <f t="shared" si="1681"/>
        <v>0</v>
      </c>
      <c r="I2700" s="38">
        <f>'F4.2'!Z315</f>
        <v>0</v>
      </c>
      <c r="J2700" s="38">
        <f>'F4.2'!AY315</f>
        <v>0</v>
      </c>
      <c r="K2700" s="104"/>
      <c r="L2700" s="104"/>
      <c r="M2700" s="104">
        <f t="shared" si="1575"/>
        <v>0</v>
      </c>
      <c r="N2700" s="197">
        <f t="shared" si="1682"/>
        <v>0</v>
      </c>
    </row>
    <row r="2701" spans="1:14" ht="173.25" outlineLevel="1" x14ac:dyDescent="0.25">
      <c r="A2701" s="485">
        <f t="shared" ref="A2701:E2701" si="1735">A2224</f>
        <v>31.1</v>
      </c>
      <c r="B2701" s="421" t="str">
        <f t="shared" si="1735"/>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2701" s="188">
        <f t="shared" si="1735"/>
        <v>0</v>
      </c>
      <c r="D2701" s="189" t="str">
        <f t="shared" si="1735"/>
        <v>-</v>
      </c>
      <c r="E2701" s="38">
        <f t="shared" si="1735"/>
        <v>0</v>
      </c>
      <c r="F2701" s="104">
        <f t="shared" si="1720"/>
        <v>11.5</v>
      </c>
      <c r="G2701" s="104">
        <f t="shared" si="1721"/>
        <v>11.5</v>
      </c>
      <c r="H2701" s="104">
        <f t="shared" si="1681"/>
        <v>0</v>
      </c>
      <c r="I2701" s="38">
        <f>'F4.2'!Z316</f>
        <v>0</v>
      </c>
      <c r="J2701" s="38">
        <f>'F4.2'!AY316</f>
        <v>0</v>
      </c>
      <c r="K2701" s="104"/>
      <c r="L2701" s="104"/>
      <c r="M2701" s="104">
        <f t="shared" si="1575"/>
        <v>0</v>
      </c>
      <c r="N2701" s="197">
        <f t="shared" si="1682"/>
        <v>0</v>
      </c>
    </row>
    <row r="2702" spans="1:14" ht="141.75" outlineLevel="1" x14ac:dyDescent="0.25">
      <c r="A2702" s="485">
        <f t="shared" ref="A2702:E2702" si="1736">A2225</f>
        <v>31.2</v>
      </c>
      <c r="B2702" s="421" t="str">
        <f t="shared" si="1736"/>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2702" s="188">
        <f t="shared" si="1736"/>
        <v>0</v>
      </c>
      <c r="D2702" s="189" t="str">
        <f t="shared" si="1736"/>
        <v>-</v>
      </c>
      <c r="E2702" s="38">
        <f t="shared" si="1736"/>
        <v>0</v>
      </c>
      <c r="F2702" s="104">
        <f t="shared" si="1720"/>
        <v>8</v>
      </c>
      <c r="G2702" s="104">
        <f t="shared" si="1721"/>
        <v>8</v>
      </c>
      <c r="H2702" s="104">
        <f t="shared" si="1681"/>
        <v>0</v>
      </c>
      <c r="I2702" s="38">
        <f>'F4.2'!Z317</f>
        <v>0</v>
      </c>
      <c r="J2702" s="38">
        <f>'F4.2'!AY317</f>
        <v>0</v>
      </c>
      <c r="K2702" s="104"/>
      <c r="L2702" s="104"/>
      <c r="M2702" s="104">
        <f t="shared" si="1575"/>
        <v>0</v>
      </c>
      <c r="N2702" s="197">
        <f t="shared" si="1682"/>
        <v>0</v>
      </c>
    </row>
    <row r="2703" spans="1:14" ht="173.25" outlineLevel="1" x14ac:dyDescent="0.25">
      <c r="A2703" s="485">
        <f t="shared" ref="A2703:E2703" si="1737">A2226</f>
        <v>31.3</v>
      </c>
      <c r="B2703" s="421" t="str">
        <f t="shared" si="1737"/>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2703" s="188">
        <f t="shared" si="1737"/>
        <v>0</v>
      </c>
      <c r="D2703" s="189" t="str">
        <f t="shared" si="1737"/>
        <v>-</v>
      </c>
      <c r="E2703" s="38">
        <f t="shared" si="1737"/>
        <v>0</v>
      </c>
      <c r="F2703" s="104">
        <f t="shared" si="1720"/>
        <v>0.9</v>
      </c>
      <c r="G2703" s="104">
        <f t="shared" si="1721"/>
        <v>0.9</v>
      </c>
      <c r="H2703" s="104">
        <f t="shared" si="1681"/>
        <v>0</v>
      </c>
      <c r="I2703" s="38">
        <f>'F4.2'!Z318</f>
        <v>0</v>
      </c>
      <c r="J2703" s="38">
        <f>'F4.2'!AY318</f>
        <v>0</v>
      </c>
      <c r="K2703" s="104"/>
      <c r="L2703" s="104"/>
      <c r="M2703" s="104">
        <f t="shared" si="1575"/>
        <v>0</v>
      </c>
      <c r="N2703" s="197">
        <f t="shared" si="1682"/>
        <v>0</v>
      </c>
    </row>
    <row r="2704" spans="1:14" ht="157.5" outlineLevel="1" x14ac:dyDescent="0.25">
      <c r="A2704" s="485">
        <f t="shared" ref="A2704:E2704" si="1738">A2227</f>
        <v>31.4</v>
      </c>
      <c r="B2704" s="421" t="str">
        <f t="shared" si="1738"/>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2704" s="188">
        <f t="shared" si="1738"/>
        <v>0</v>
      </c>
      <c r="D2704" s="189" t="str">
        <f t="shared" si="1738"/>
        <v>-</v>
      </c>
      <c r="E2704" s="38">
        <f t="shared" si="1738"/>
        <v>0</v>
      </c>
      <c r="F2704" s="104">
        <f t="shared" si="1720"/>
        <v>0.9</v>
      </c>
      <c r="G2704" s="104">
        <f t="shared" si="1721"/>
        <v>0.9</v>
      </c>
      <c r="H2704" s="104">
        <f t="shared" si="1681"/>
        <v>0</v>
      </c>
      <c r="I2704" s="38">
        <f>'F4.2'!Z319</f>
        <v>0</v>
      </c>
      <c r="J2704" s="38">
        <f>'F4.2'!AY319</f>
        <v>0</v>
      </c>
      <c r="K2704" s="104"/>
      <c r="L2704" s="104"/>
      <c r="M2704" s="104">
        <f t="shared" si="1575"/>
        <v>0</v>
      </c>
      <c r="N2704" s="197">
        <f t="shared" si="1682"/>
        <v>0</v>
      </c>
    </row>
    <row r="2705" spans="1:14" ht="157.5" outlineLevel="1" x14ac:dyDescent="0.25">
      <c r="A2705" s="485">
        <f t="shared" ref="A2705:E2705" si="1739">A2228</f>
        <v>31.5</v>
      </c>
      <c r="B2705" s="421" t="str">
        <f t="shared" si="1739"/>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705" s="188">
        <f t="shared" si="1739"/>
        <v>0</v>
      </c>
      <c r="D2705" s="189" t="str">
        <f t="shared" si="1739"/>
        <v>-</v>
      </c>
      <c r="E2705" s="38">
        <f t="shared" si="1739"/>
        <v>0</v>
      </c>
      <c r="F2705" s="104">
        <f t="shared" si="1720"/>
        <v>1</v>
      </c>
      <c r="G2705" s="104">
        <f t="shared" si="1721"/>
        <v>1</v>
      </c>
      <c r="H2705" s="104">
        <f t="shared" si="1681"/>
        <v>0</v>
      </c>
      <c r="I2705" s="38">
        <f>'F4.2'!Z320</f>
        <v>0</v>
      </c>
      <c r="J2705" s="38">
        <f>'F4.2'!AY320</f>
        <v>0</v>
      </c>
      <c r="K2705" s="104"/>
      <c r="L2705" s="104"/>
      <c r="M2705" s="104">
        <f t="shared" si="1575"/>
        <v>0</v>
      </c>
      <c r="N2705" s="197">
        <f t="shared" si="1682"/>
        <v>0</v>
      </c>
    </row>
    <row r="2706" spans="1:14" ht="157.5" outlineLevel="1" x14ac:dyDescent="0.25">
      <c r="A2706" s="485">
        <f t="shared" ref="A2706:E2706" si="1740">A2229</f>
        <v>31.6</v>
      </c>
      <c r="B2706" s="421" t="str">
        <f t="shared" si="1740"/>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2706" s="188">
        <f t="shared" si="1740"/>
        <v>0</v>
      </c>
      <c r="D2706" s="189" t="str">
        <f t="shared" si="1740"/>
        <v>-</v>
      </c>
      <c r="E2706" s="38">
        <f t="shared" si="1740"/>
        <v>0</v>
      </c>
      <c r="F2706" s="104">
        <f t="shared" si="1720"/>
        <v>1.6</v>
      </c>
      <c r="G2706" s="104">
        <f t="shared" si="1721"/>
        <v>1.6</v>
      </c>
      <c r="H2706" s="104">
        <f t="shared" si="1681"/>
        <v>0</v>
      </c>
      <c r="I2706" s="38">
        <f>'F4.2'!Z321</f>
        <v>0</v>
      </c>
      <c r="J2706" s="38">
        <f>'F4.2'!AY321</f>
        <v>0</v>
      </c>
      <c r="K2706" s="104"/>
      <c r="L2706" s="104"/>
      <c r="M2706" s="104">
        <f t="shared" si="1575"/>
        <v>0</v>
      </c>
      <c r="N2706" s="197">
        <f t="shared" si="1682"/>
        <v>0</v>
      </c>
    </row>
    <row r="2707" spans="1:14" ht="173.25" outlineLevel="1" x14ac:dyDescent="0.25">
      <c r="A2707" s="485">
        <f t="shared" ref="A2707:E2707" si="1741">A2230</f>
        <v>31.7</v>
      </c>
      <c r="B2707" s="421" t="str">
        <f t="shared" si="1741"/>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707" s="188">
        <f t="shared" si="1741"/>
        <v>0</v>
      </c>
      <c r="D2707" s="189" t="str">
        <f t="shared" si="1741"/>
        <v>-</v>
      </c>
      <c r="E2707" s="38">
        <f t="shared" si="1741"/>
        <v>0</v>
      </c>
      <c r="F2707" s="104">
        <f t="shared" si="1720"/>
        <v>0.6</v>
      </c>
      <c r="G2707" s="104">
        <f t="shared" si="1721"/>
        <v>0.6</v>
      </c>
      <c r="H2707" s="104">
        <f t="shared" si="1681"/>
        <v>0</v>
      </c>
      <c r="I2707" s="38">
        <f>'F4.2'!Z322</f>
        <v>0</v>
      </c>
      <c r="J2707" s="38">
        <f>'F4.2'!AY322</f>
        <v>0</v>
      </c>
      <c r="K2707" s="104"/>
      <c r="L2707" s="104"/>
      <c r="M2707" s="104">
        <f t="shared" si="1575"/>
        <v>0</v>
      </c>
      <c r="N2707" s="197">
        <f t="shared" si="1682"/>
        <v>0</v>
      </c>
    </row>
    <row r="2708" spans="1:14" ht="157.5" outlineLevel="1" x14ac:dyDescent="0.25">
      <c r="A2708" s="485">
        <f t="shared" ref="A2708:E2708" si="1742">A2231</f>
        <v>31.8</v>
      </c>
      <c r="B2708" s="421" t="str">
        <f t="shared" si="1742"/>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2708" s="188">
        <f t="shared" si="1742"/>
        <v>0</v>
      </c>
      <c r="D2708" s="189" t="str">
        <f t="shared" si="1742"/>
        <v>-</v>
      </c>
      <c r="E2708" s="38">
        <f t="shared" si="1742"/>
        <v>0</v>
      </c>
      <c r="F2708" s="104">
        <f t="shared" si="1720"/>
        <v>1.6</v>
      </c>
      <c r="G2708" s="104">
        <f t="shared" si="1721"/>
        <v>1.6</v>
      </c>
      <c r="H2708" s="104">
        <f t="shared" si="1681"/>
        <v>0</v>
      </c>
      <c r="I2708" s="38">
        <f>'F4.2'!Z323</f>
        <v>0</v>
      </c>
      <c r="J2708" s="38">
        <f>'F4.2'!AY323</f>
        <v>0</v>
      </c>
      <c r="K2708" s="104"/>
      <c r="L2708" s="104"/>
      <c r="M2708" s="104">
        <f t="shared" si="1575"/>
        <v>0</v>
      </c>
      <c r="N2708" s="197">
        <f t="shared" si="1682"/>
        <v>0</v>
      </c>
    </row>
    <row r="2709" spans="1:14" ht="31.5" outlineLevel="1" x14ac:dyDescent="0.25">
      <c r="A2709" s="369">
        <f t="shared" ref="A2709:E2709" si="1743">A2232</f>
        <v>32</v>
      </c>
      <c r="B2709" s="369" t="str">
        <f t="shared" si="1743"/>
        <v>DPR for Coal Handling Plant Performance Improvement Schemes -VII at 3x660MW KTPS ,Koradi.</v>
      </c>
      <c r="C2709" s="188">
        <f t="shared" si="1743"/>
        <v>0</v>
      </c>
      <c r="D2709" s="189" t="str">
        <f t="shared" si="1743"/>
        <v>-</v>
      </c>
      <c r="E2709" s="38">
        <f t="shared" si="1743"/>
        <v>0</v>
      </c>
      <c r="F2709" s="104">
        <f t="shared" si="1720"/>
        <v>0</v>
      </c>
      <c r="G2709" s="104">
        <f t="shared" si="1721"/>
        <v>0</v>
      </c>
      <c r="H2709" s="104">
        <f t="shared" si="1681"/>
        <v>0</v>
      </c>
      <c r="I2709" s="38">
        <f>'F4.2'!Z324</f>
        <v>0</v>
      </c>
      <c r="J2709" s="38">
        <f>'F4.2'!AY324</f>
        <v>0</v>
      </c>
      <c r="K2709" s="104"/>
      <c r="L2709" s="104"/>
      <c r="M2709" s="104">
        <f t="shared" si="1575"/>
        <v>0</v>
      </c>
      <c r="N2709" s="197">
        <f t="shared" si="1682"/>
        <v>0</v>
      </c>
    </row>
    <row r="2710" spans="1:14" ht="173.25" outlineLevel="1" x14ac:dyDescent="0.25">
      <c r="A2710" s="485">
        <f t="shared" ref="A2710:E2710" si="1744">A2233</f>
        <v>32.1</v>
      </c>
      <c r="B2710" s="421" t="str">
        <f t="shared" si="1744"/>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2710" s="188">
        <f t="shared" si="1744"/>
        <v>0</v>
      </c>
      <c r="D2710" s="189" t="str">
        <f t="shared" si="1744"/>
        <v>-</v>
      </c>
      <c r="E2710" s="38">
        <f t="shared" si="1744"/>
        <v>0</v>
      </c>
      <c r="F2710" s="104">
        <f t="shared" si="1720"/>
        <v>13</v>
      </c>
      <c r="G2710" s="104">
        <f t="shared" si="1721"/>
        <v>13</v>
      </c>
      <c r="H2710" s="104">
        <f t="shared" si="1681"/>
        <v>0</v>
      </c>
      <c r="I2710" s="38">
        <f>'F4.2'!Z325</f>
        <v>0</v>
      </c>
      <c r="J2710" s="38">
        <f>'F4.2'!AY325</f>
        <v>0</v>
      </c>
      <c r="K2710" s="104"/>
      <c r="L2710" s="104"/>
      <c r="M2710" s="104">
        <f t="shared" si="1575"/>
        <v>0</v>
      </c>
      <c r="N2710" s="197">
        <f t="shared" si="1682"/>
        <v>0</v>
      </c>
    </row>
    <row r="2711" spans="1:14" ht="141.75" outlineLevel="1" x14ac:dyDescent="0.25">
      <c r="A2711" s="485">
        <f t="shared" ref="A2711:E2711" si="1745">A2234</f>
        <v>32.200000000000003</v>
      </c>
      <c r="B2711" s="421" t="str">
        <f t="shared" si="1745"/>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2711" s="188">
        <f t="shared" si="1745"/>
        <v>0</v>
      </c>
      <c r="D2711" s="189" t="str">
        <f t="shared" si="1745"/>
        <v>-</v>
      </c>
      <c r="E2711" s="38">
        <f t="shared" si="1745"/>
        <v>0</v>
      </c>
      <c r="F2711" s="104">
        <f t="shared" si="1720"/>
        <v>3.2</v>
      </c>
      <c r="G2711" s="104">
        <f t="shared" si="1721"/>
        <v>3.2</v>
      </c>
      <c r="H2711" s="104">
        <f t="shared" si="1681"/>
        <v>0</v>
      </c>
      <c r="I2711" s="38">
        <f>'F4.2'!Z326</f>
        <v>0</v>
      </c>
      <c r="J2711" s="38">
        <f>'F4.2'!AY326</f>
        <v>0</v>
      </c>
      <c r="K2711" s="104"/>
      <c r="L2711" s="104"/>
      <c r="M2711" s="104">
        <f t="shared" si="1575"/>
        <v>0</v>
      </c>
      <c r="N2711" s="197">
        <f t="shared" si="1682"/>
        <v>0</v>
      </c>
    </row>
    <row r="2712" spans="1:14" ht="157.5" outlineLevel="1" x14ac:dyDescent="0.25">
      <c r="A2712" s="485">
        <f t="shared" ref="A2712:E2712" si="1746">A2235</f>
        <v>32.299999999999997</v>
      </c>
      <c r="B2712" s="421" t="str">
        <f t="shared" si="1746"/>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2712" s="188">
        <f t="shared" si="1746"/>
        <v>0</v>
      </c>
      <c r="D2712" s="189" t="str">
        <f t="shared" si="1746"/>
        <v>-</v>
      </c>
      <c r="E2712" s="38">
        <f t="shared" si="1746"/>
        <v>0</v>
      </c>
      <c r="F2712" s="104">
        <f t="shared" si="1720"/>
        <v>0.8</v>
      </c>
      <c r="G2712" s="104">
        <f t="shared" si="1721"/>
        <v>0.8</v>
      </c>
      <c r="H2712" s="104">
        <f t="shared" si="1681"/>
        <v>0</v>
      </c>
      <c r="I2712" s="38">
        <f>'F4.2'!Z327</f>
        <v>0</v>
      </c>
      <c r="J2712" s="38">
        <f>'F4.2'!AY327</f>
        <v>0</v>
      </c>
      <c r="K2712" s="104"/>
      <c r="L2712" s="104"/>
      <c r="M2712" s="104">
        <f t="shared" si="1575"/>
        <v>0</v>
      </c>
      <c r="N2712" s="197">
        <f t="shared" si="1682"/>
        <v>0</v>
      </c>
    </row>
    <row r="2713" spans="1:14" ht="141.75" outlineLevel="1" x14ac:dyDescent="0.25">
      <c r="A2713" s="485">
        <f t="shared" ref="A2713:E2713" si="1747">A2236</f>
        <v>32.4</v>
      </c>
      <c r="B2713" s="421" t="str">
        <f t="shared" si="1747"/>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2713" s="188">
        <f t="shared" si="1747"/>
        <v>0</v>
      </c>
      <c r="D2713" s="189" t="str">
        <f t="shared" si="1747"/>
        <v>-</v>
      </c>
      <c r="E2713" s="38">
        <f t="shared" si="1747"/>
        <v>0</v>
      </c>
      <c r="F2713" s="104">
        <f t="shared" si="1720"/>
        <v>3.2</v>
      </c>
      <c r="G2713" s="104">
        <f t="shared" si="1721"/>
        <v>3.2</v>
      </c>
      <c r="H2713" s="104">
        <f t="shared" si="1681"/>
        <v>0</v>
      </c>
      <c r="I2713" s="38">
        <f>'F4.2'!Z328</f>
        <v>0</v>
      </c>
      <c r="J2713" s="38">
        <f>'F4.2'!AY328</f>
        <v>0</v>
      </c>
      <c r="K2713" s="104"/>
      <c r="L2713" s="104"/>
      <c r="M2713" s="104">
        <f t="shared" si="1575"/>
        <v>0</v>
      </c>
      <c r="N2713" s="197">
        <f t="shared" si="1682"/>
        <v>0</v>
      </c>
    </row>
    <row r="2714" spans="1:14" ht="141.75" outlineLevel="1" x14ac:dyDescent="0.25">
      <c r="A2714" s="485">
        <f t="shared" ref="A2714:E2714" si="1748">A2237</f>
        <v>32.5</v>
      </c>
      <c r="B2714" s="421" t="str">
        <f t="shared" si="1748"/>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714" s="188">
        <f t="shared" si="1748"/>
        <v>0</v>
      </c>
      <c r="D2714" s="189" t="str">
        <f t="shared" si="1748"/>
        <v>-</v>
      </c>
      <c r="E2714" s="38">
        <f t="shared" si="1748"/>
        <v>0</v>
      </c>
      <c r="F2714" s="104">
        <f t="shared" si="1720"/>
        <v>0.8</v>
      </c>
      <c r="G2714" s="104">
        <f t="shared" si="1721"/>
        <v>0.8</v>
      </c>
      <c r="H2714" s="104">
        <f t="shared" ref="H2714:H2777" si="1749">F2714-G2714</f>
        <v>0</v>
      </c>
      <c r="I2714" s="38">
        <f>'F4.2'!Z329</f>
        <v>0</v>
      </c>
      <c r="J2714" s="38">
        <f>'F4.2'!AY329</f>
        <v>0</v>
      </c>
      <c r="K2714" s="104"/>
      <c r="L2714" s="104"/>
      <c r="M2714" s="104">
        <f t="shared" si="1575"/>
        <v>0</v>
      </c>
      <c r="N2714" s="197">
        <f t="shared" ref="N2714:N2777" si="1750">H2714+I2714-M2714</f>
        <v>0</v>
      </c>
    </row>
    <row r="2715" spans="1:14" ht="173.25" outlineLevel="1" x14ac:dyDescent="0.25">
      <c r="A2715" s="485">
        <f t="shared" ref="A2715:E2715" si="1751">A2238</f>
        <v>32.6</v>
      </c>
      <c r="B2715" s="421" t="str">
        <f t="shared" si="1751"/>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2715" s="188">
        <f t="shared" si="1751"/>
        <v>0</v>
      </c>
      <c r="D2715" s="189" t="str">
        <f t="shared" si="1751"/>
        <v>-</v>
      </c>
      <c r="E2715" s="38">
        <f t="shared" si="1751"/>
        <v>0</v>
      </c>
      <c r="F2715" s="104">
        <f t="shared" si="1720"/>
        <v>6.2</v>
      </c>
      <c r="G2715" s="104">
        <f t="shared" si="1721"/>
        <v>6.2</v>
      </c>
      <c r="H2715" s="104">
        <f t="shared" si="1749"/>
        <v>0</v>
      </c>
      <c r="I2715" s="38">
        <f>'F4.2'!Z330</f>
        <v>0</v>
      </c>
      <c r="J2715" s="38">
        <f>'F4.2'!AY330</f>
        <v>0</v>
      </c>
      <c r="K2715" s="104"/>
      <c r="L2715" s="104"/>
      <c r="M2715" s="104">
        <f t="shared" si="1575"/>
        <v>0</v>
      </c>
      <c r="N2715" s="197">
        <f t="shared" si="1750"/>
        <v>0</v>
      </c>
    </row>
    <row r="2716" spans="1:14" ht="31.5" outlineLevel="1" x14ac:dyDescent="0.25">
      <c r="A2716" s="369">
        <f t="shared" ref="A2716:E2716" si="1752">A2239</f>
        <v>33</v>
      </c>
      <c r="B2716" s="369" t="str">
        <f t="shared" si="1752"/>
        <v>DPR for Coal Handling Plant Performance Improvement Schemes -VIII at 3x660MW KTPS ,Koradi.</v>
      </c>
      <c r="C2716" s="188">
        <f t="shared" si="1752"/>
        <v>0</v>
      </c>
      <c r="D2716" s="189" t="str">
        <f t="shared" si="1752"/>
        <v>-</v>
      </c>
      <c r="E2716" s="38">
        <f t="shared" si="1752"/>
        <v>0</v>
      </c>
      <c r="F2716" s="104">
        <f t="shared" si="1720"/>
        <v>0</v>
      </c>
      <c r="G2716" s="104">
        <f t="shared" si="1721"/>
        <v>0</v>
      </c>
      <c r="H2716" s="104">
        <f t="shared" si="1749"/>
        <v>0</v>
      </c>
      <c r="I2716" s="38">
        <f>'F4.2'!Z331</f>
        <v>0</v>
      </c>
      <c r="J2716" s="38">
        <f>'F4.2'!AY331</f>
        <v>0</v>
      </c>
      <c r="K2716" s="104"/>
      <c r="L2716" s="104"/>
      <c r="M2716" s="104">
        <f t="shared" si="1575"/>
        <v>0</v>
      </c>
      <c r="N2716" s="197">
        <f t="shared" si="1750"/>
        <v>0</v>
      </c>
    </row>
    <row r="2717" spans="1:14" ht="63" outlineLevel="1" x14ac:dyDescent="0.25">
      <c r="A2717" s="485">
        <f t="shared" ref="A2717:E2717" si="1753">A2240</f>
        <v>33.1</v>
      </c>
      <c r="B2717" s="421" t="str">
        <f t="shared" si="1753"/>
        <v xml:space="preserve">Scheme No. 1 : Performance Improvement of Unloading System Wagon Tipplers at CHP 3x660MW KTPS Koradi                                                                
  Estimated Cost : 3.6 Cr.                                                                                 
</v>
      </c>
      <c r="C2717" s="188">
        <f t="shared" si="1753"/>
        <v>0</v>
      </c>
      <c r="D2717" s="189" t="str">
        <f t="shared" si="1753"/>
        <v>-</v>
      </c>
      <c r="E2717" s="38">
        <f t="shared" si="1753"/>
        <v>0</v>
      </c>
      <c r="F2717" s="104">
        <f t="shared" si="1720"/>
        <v>0</v>
      </c>
      <c r="G2717" s="104">
        <f t="shared" si="1721"/>
        <v>0</v>
      </c>
      <c r="H2717" s="104">
        <f t="shared" si="1749"/>
        <v>0</v>
      </c>
      <c r="I2717" s="38">
        <f>'F4.2'!Z332</f>
        <v>3.6</v>
      </c>
      <c r="J2717" s="38">
        <f>'F4.2'!AY332</f>
        <v>3.6</v>
      </c>
      <c r="K2717" s="104"/>
      <c r="L2717" s="104"/>
      <c r="M2717" s="104">
        <f t="shared" si="1575"/>
        <v>3.6</v>
      </c>
      <c r="N2717" s="197">
        <f t="shared" si="1750"/>
        <v>0</v>
      </c>
    </row>
    <row r="2718" spans="1:14" ht="157.5" outlineLevel="1" x14ac:dyDescent="0.25">
      <c r="A2718" s="485">
        <f t="shared" ref="A2718:E2718" si="1754">A2241</f>
        <v>33.200000000000003</v>
      </c>
      <c r="B2718" s="421" t="str">
        <f t="shared" si="1754"/>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2718" s="188">
        <f t="shared" si="1754"/>
        <v>0</v>
      </c>
      <c r="D2718" s="189" t="str">
        <f t="shared" si="1754"/>
        <v>-</v>
      </c>
      <c r="E2718" s="38">
        <f t="shared" si="1754"/>
        <v>0</v>
      </c>
      <c r="F2718" s="104">
        <f t="shared" si="1720"/>
        <v>0</v>
      </c>
      <c r="G2718" s="104">
        <f t="shared" si="1721"/>
        <v>0</v>
      </c>
      <c r="H2718" s="104">
        <f t="shared" si="1749"/>
        <v>0</v>
      </c>
      <c r="I2718" s="38">
        <f>'F4.2'!Z333</f>
        <v>2.8</v>
      </c>
      <c r="J2718" s="38">
        <f>'F4.2'!AY333</f>
        <v>2.8</v>
      </c>
      <c r="K2718" s="104"/>
      <c r="L2718" s="104"/>
      <c r="M2718" s="104">
        <f t="shared" si="1575"/>
        <v>2.8</v>
      </c>
      <c r="N2718" s="197">
        <f t="shared" si="1750"/>
        <v>0</v>
      </c>
    </row>
    <row r="2719" spans="1:14" ht="157.5" outlineLevel="1" x14ac:dyDescent="0.25">
      <c r="A2719" s="485">
        <f t="shared" ref="A2719:E2719" si="1755">A2242</f>
        <v>33.299999999999997</v>
      </c>
      <c r="B2719" s="421" t="str">
        <f t="shared" si="1755"/>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719" s="188">
        <f t="shared" si="1755"/>
        <v>0</v>
      </c>
      <c r="D2719" s="189" t="str">
        <f t="shared" si="1755"/>
        <v>-</v>
      </c>
      <c r="E2719" s="38">
        <f t="shared" si="1755"/>
        <v>0</v>
      </c>
      <c r="F2719" s="104">
        <f t="shared" si="1720"/>
        <v>0</v>
      </c>
      <c r="G2719" s="104">
        <f t="shared" si="1721"/>
        <v>0</v>
      </c>
      <c r="H2719" s="104">
        <f t="shared" si="1749"/>
        <v>0</v>
      </c>
      <c r="I2719" s="38">
        <f>'F4.2'!Z334</f>
        <v>3.4</v>
      </c>
      <c r="J2719" s="38">
        <f>'F4.2'!AY334</f>
        <v>3.4</v>
      </c>
      <c r="K2719" s="104"/>
      <c r="L2719" s="104"/>
      <c r="M2719" s="104">
        <f t="shared" si="1575"/>
        <v>3.4</v>
      </c>
      <c r="N2719" s="197">
        <f t="shared" si="1750"/>
        <v>0</v>
      </c>
    </row>
    <row r="2720" spans="1:14" ht="157.5" outlineLevel="1" x14ac:dyDescent="0.25">
      <c r="A2720" s="485">
        <f t="shared" ref="A2720:E2720" si="1756">A2243</f>
        <v>33.4</v>
      </c>
      <c r="B2720" s="421" t="str">
        <f t="shared" si="1756"/>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2720" s="188">
        <f t="shared" si="1756"/>
        <v>0</v>
      </c>
      <c r="D2720" s="189" t="str">
        <f t="shared" si="1756"/>
        <v>-</v>
      </c>
      <c r="E2720" s="38">
        <f t="shared" si="1756"/>
        <v>0</v>
      </c>
      <c r="F2720" s="104">
        <f t="shared" si="1720"/>
        <v>0</v>
      </c>
      <c r="G2720" s="104">
        <f t="shared" si="1721"/>
        <v>0</v>
      </c>
      <c r="H2720" s="104">
        <f t="shared" si="1749"/>
        <v>0</v>
      </c>
      <c r="I2720" s="38">
        <f>'F4.2'!Z335</f>
        <v>3.5</v>
      </c>
      <c r="J2720" s="38">
        <f>'F4.2'!AY335</f>
        <v>3.5</v>
      </c>
      <c r="K2720" s="104"/>
      <c r="L2720" s="104"/>
      <c r="M2720" s="104">
        <f t="shared" si="1575"/>
        <v>3.5</v>
      </c>
      <c r="N2720" s="197">
        <f t="shared" si="1750"/>
        <v>0</v>
      </c>
    </row>
    <row r="2721" spans="1:14" ht="157.5" outlineLevel="1" x14ac:dyDescent="0.25">
      <c r="A2721" s="485">
        <f t="shared" ref="A2721:E2721" si="1757">A2244</f>
        <v>33.5</v>
      </c>
      <c r="B2721" s="421" t="str">
        <f t="shared" si="1757"/>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2721" s="188">
        <f t="shared" si="1757"/>
        <v>0</v>
      </c>
      <c r="D2721" s="189" t="str">
        <f t="shared" si="1757"/>
        <v>-</v>
      </c>
      <c r="E2721" s="38">
        <f t="shared" si="1757"/>
        <v>0</v>
      </c>
      <c r="F2721" s="104">
        <f t="shared" si="1720"/>
        <v>0</v>
      </c>
      <c r="G2721" s="104">
        <f t="shared" si="1721"/>
        <v>0</v>
      </c>
      <c r="H2721" s="104">
        <f t="shared" si="1749"/>
        <v>0</v>
      </c>
      <c r="I2721" s="38">
        <f>'F4.2'!Z336</f>
        <v>8.5</v>
      </c>
      <c r="J2721" s="38">
        <f>'F4.2'!AY336</f>
        <v>8.5</v>
      </c>
      <c r="K2721" s="104"/>
      <c r="L2721" s="104"/>
      <c r="M2721" s="104">
        <f t="shared" si="1575"/>
        <v>8.5</v>
      </c>
      <c r="N2721" s="197">
        <f t="shared" si="1750"/>
        <v>0</v>
      </c>
    </row>
    <row r="2722" spans="1:14" ht="189" outlineLevel="1" x14ac:dyDescent="0.25">
      <c r="A2722" s="485">
        <f t="shared" ref="A2722:E2722" si="1758">A2245</f>
        <v>33.6</v>
      </c>
      <c r="B2722" s="421" t="str">
        <f t="shared" si="1758"/>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2722" s="188">
        <f t="shared" si="1758"/>
        <v>0</v>
      </c>
      <c r="D2722" s="189" t="str">
        <f t="shared" si="1758"/>
        <v>-</v>
      </c>
      <c r="E2722" s="38">
        <f t="shared" si="1758"/>
        <v>0</v>
      </c>
      <c r="F2722" s="104">
        <f t="shared" si="1720"/>
        <v>0</v>
      </c>
      <c r="G2722" s="104">
        <f t="shared" si="1721"/>
        <v>0</v>
      </c>
      <c r="H2722" s="104">
        <f t="shared" si="1749"/>
        <v>0</v>
      </c>
      <c r="I2722" s="38">
        <f>'F4.2'!Z337</f>
        <v>1</v>
      </c>
      <c r="J2722" s="38">
        <f>'F4.2'!AY337</f>
        <v>1</v>
      </c>
      <c r="K2722" s="104"/>
      <c r="L2722" s="104"/>
      <c r="M2722" s="104">
        <f t="shared" si="1575"/>
        <v>1</v>
      </c>
      <c r="N2722" s="197">
        <f t="shared" si="1750"/>
        <v>0</v>
      </c>
    </row>
    <row r="2723" spans="1:14" ht="141.75" outlineLevel="1" x14ac:dyDescent="0.25">
      <c r="A2723" s="485">
        <f t="shared" ref="A2723:E2723" si="1759">A2246</f>
        <v>33.700000000000003</v>
      </c>
      <c r="B2723" s="421" t="str">
        <f t="shared" si="1759"/>
        <v xml:space="preserve">Scheme No.  7 : Other Mislenious Schemes  at CHP 3x660MW KTPS Koradi                                                             
 A) Brief scope of work:   
Other Mislenious   works                                                                            Justification  
1. Increase in useful life of entire project/scheme/assets
2. Renovation and Modernisation for life extension of entire project.
</v>
      </c>
      <c r="C2723" s="188">
        <f t="shared" si="1759"/>
        <v>0</v>
      </c>
      <c r="D2723" s="189" t="str">
        <f t="shared" si="1759"/>
        <v>-</v>
      </c>
      <c r="E2723" s="38">
        <f t="shared" si="1759"/>
        <v>0</v>
      </c>
      <c r="F2723" s="104">
        <f t="shared" si="1720"/>
        <v>0</v>
      </c>
      <c r="G2723" s="104">
        <f t="shared" si="1721"/>
        <v>0</v>
      </c>
      <c r="H2723" s="104">
        <f t="shared" si="1749"/>
        <v>0</v>
      </c>
      <c r="I2723" s="38">
        <f>'F4.2'!Z338</f>
        <v>2.5</v>
      </c>
      <c r="J2723" s="38">
        <f>'F4.2'!AY338</f>
        <v>2.5</v>
      </c>
      <c r="K2723" s="104"/>
      <c r="L2723" s="104"/>
      <c r="M2723" s="104">
        <f t="shared" si="1575"/>
        <v>2.5</v>
      </c>
      <c r="N2723" s="197">
        <f t="shared" si="1750"/>
        <v>0</v>
      </c>
    </row>
    <row r="2724" spans="1:14" ht="157.5" outlineLevel="1" x14ac:dyDescent="0.25">
      <c r="A2724" s="485">
        <f t="shared" ref="A2724:E2724" si="1760">A2247</f>
        <v>33.799999999999997</v>
      </c>
      <c r="B2724" s="421" t="str">
        <f t="shared" si="1760"/>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724" s="188">
        <f t="shared" si="1760"/>
        <v>0</v>
      </c>
      <c r="D2724" s="189" t="str">
        <f t="shared" si="1760"/>
        <v>-</v>
      </c>
      <c r="E2724" s="38">
        <f t="shared" si="1760"/>
        <v>0</v>
      </c>
      <c r="F2724" s="104">
        <f t="shared" si="1720"/>
        <v>0</v>
      </c>
      <c r="G2724" s="104">
        <f t="shared" si="1721"/>
        <v>0</v>
      </c>
      <c r="H2724" s="104">
        <f t="shared" si="1749"/>
        <v>0</v>
      </c>
      <c r="I2724" s="38">
        <f>'F4.2'!Z339</f>
        <v>0.8</v>
      </c>
      <c r="J2724" s="38">
        <f>'F4.2'!AY339</f>
        <v>0.8</v>
      </c>
      <c r="K2724" s="104"/>
      <c r="L2724" s="104"/>
      <c r="M2724" s="104">
        <f t="shared" si="1575"/>
        <v>0.8</v>
      </c>
      <c r="N2724" s="197">
        <f t="shared" si="1750"/>
        <v>0</v>
      </c>
    </row>
    <row r="2725" spans="1:14" ht="141.75" outlineLevel="1" x14ac:dyDescent="0.25">
      <c r="A2725" s="485">
        <f t="shared" ref="A2725:E2725" si="1761">A2248</f>
        <v>33.9</v>
      </c>
      <c r="B2725" s="421" t="str">
        <f t="shared" si="1761"/>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725" s="188">
        <f t="shared" si="1761"/>
        <v>0</v>
      </c>
      <c r="D2725" s="189" t="str">
        <f t="shared" si="1761"/>
        <v>-</v>
      </c>
      <c r="E2725" s="38">
        <f t="shared" si="1761"/>
        <v>0</v>
      </c>
      <c r="F2725" s="104">
        <f t="shared" si="1720"/>
        <v>0</v>
      </c>
      <c r="G2725" s="104">
        <f t="shared" si="1721"/>
        <v>0</v>
      </c>
      <c r="H2725" s="104">
        <f t="shared" si="1749"/>
        <v>0</v>
      </c>
      <c r="I2725" s="38">
        <f>'F4.2'!Z340</f>
        <v>0.8</v>
      </c>
      <c r="J2725" s="38">
        <f>'F4.2'!AY340</f>
        <v>0.8</v>
      </c>
      <c r="K2725" s="104"/>
      <c r="L2725" s="104"/>
      <c r="M2725" s="104">
        <f t="shared" si="1575"/>
        <v>0.8</v>
      </c>
      <c r="N2725" s="197">
        <f t="shared" si="1750"/>
        <v>0</v>
      </c>
    </row>
    <row r="2726" spans="1:14" ht="31.5" outlineLevel="1" x14ac:dyDescent="0.25">
      <c r="A2726" s="369">
        <f t="shared" ref="A2726:E2726" si="1762">A2249</f>
        <v>34</v>
      </c>
      <c r="B2726" s="369" t="str">
        <f t="shared" si="1762"/>
        <v>DPR for Coal Handling Plant Performance Improvement Schemes -IX at 3x660MW KTPS ,Koradi.</v>
      </c>
      <c r="C2726" s="188">
        <f t="shared" si="1762"/>
        <v>0</v>
      </c>
      <c r="D2726" s="189" t="str">
        <f t="shared" si="1762"/>
        <v>-</v>
      </c>
      <c r="E2726" s="38">
        <f t="shared" si="1762"/>
        <v>0</v>
      </c>
      <c r="F2726" s="104">
        <f t="shared" si="1720"/>
        <v>0</v>
      </c>
      <c r="G2726" s="104">
        <f t="shared" si="1721"/>
        <v>0</v>
      </c>
      <c r="H2726" s="104">
        <f t="shared" si="1749"/>
        <v>0</v>
      </c>
      <c r="I2726" s="38">
        <f>'F4.2'!Z341</f>
        <v>0</v>
      </c>
      <c r="J2726" s="38">
        <f>'F4.2'!AY341</f>
        <v>0</v>
      </c>
      <c r="K2726" s="104"/>
      <c r="L2726" s="104"/>
      <c r="M2726" s="104">
        <f t="shared" si="1575"/>
        <v>0</v>
      </c>
      <c r="N2726" s="197">
        <f t="shared" si="1750"/>
        <v>0</v>
      </c>
    </row>
    <row r="2727" spans="1:14" ht="157.5" outlineLevel="1" x14ac:dyDescent="0.25">
      <c r="A2727" s="485">
        <f t="shared" ref="A2727:E2727" si="1763">A2250</f>
        <v>34.1</v>
      </c>
      <c r="B2727" s="421" t="str">
        <f t="shared" si="1763"/>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2727" s="188">
        <f t="shared" si="1763"/>
        <v>0</v>
      </c>
      <c r="D2727" s="189" t="str">
        <f t="shared" si="1763"/>
        <v>-</v>
      </c>
      <c r="E2727" s="38">
        <f t="shared" si="1763"/>
        <v>0</v>
      </c>
      <c r="F2727" s="104">
        <f t="shared" si="1720"/>
        <v>0</v>
      </c>
      <c r="G2727" s="104">
        <f t="shared" si="1721"/>
        <v>0</v>
      </c>
      <c r="H2727" s="104">
        <f t="shared" si="1749"/>
        <v>0</v>
      </c>
      <c r="I2727" s="38">
        <f>'F4.2'!Z342</f>
        <v>0</v>
      </c>
      <c r="J2727" s="38">
        <f>'F4.2'!AY342</f>
        <v>0</v>
      </c>
      <c r="K2727" s="104"/>
      <c r="L2727" s="104"/>
      <c r="M2727" s="104">
        <f t="shared" si="1575"/>
        <v>0</v>
      </c>
      <c r="N2727" s="197">
        <f t="shared" si="1750"/>
        <v>0</v>
      </c>
    </row>
    <row r="2728" spans="1:14" ht="157.5" outlineLevel="1" x14ac:dyDescent="0.25">
      <c r="A2728" s="485">
        <f t="shared" ref="A2728:E2728" si="1764">A2251</f>
        <v>34.200000000000003</v>
      </c>
      <c r="B2728" s="421" t="str">
        <f t="shared" si="1764"/>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2728" s="188">
        <f t="shared" si="1764"/>
        <v>0</v>
      </c>
      <c r="D2728" s="189" t="str">
        <f t="shared" si="1764"/>
        <v>-</v>
      </c>
      <c r="E2728" s="38">
        <f t="shared" si="1764"/>
        <v>0</v>
      </c>
      <c r="F2728" s="104">
        <f t="shared" si="1720"/>
        <v>0</v>
      </c>
      <c r="G2728" s="104">
        <f t="shared" si="1721"/>
        <v>0</v>
      </c>
      <c r="H2728" s="104">
        <f t="shared" si="1749"/>
        <v>0</v>
      </c>
      <c r="I2728" s="38">
        <f>'F4.2'!Z343</f>
        <v>0</v>
      </c>
      <c r="J2728" s="38">
        <f>'F4.2'!AY343</f>
        <v>0</v>
      </c>
      <c r="K2728" s="104"/>
      <c r="L2728" s="104"/>
      <c r="M2728" s="104">
        <f t="shared" si="1575"/>
        <v>0</v>
      </c>
      <c r="N2728" s="197">
        <f t="shared" si="1750"/>
        <v>0</v>
      </c>
    </row>
    <row r="2729" spans="1:14" ht="141.75" outlineLevel="1" x14ac:dyDescent="0.25">
      <c r="A2729" s="485">
        <f t="shared" ref="A2729:E2729" si="1765">A2252</f>
        <v>34.299999999999997</v>
      </c>
      <c r="B2729" s="421" t="str">
        <f t="shared" si="1765"/>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2729" s="188">
        <f t="shared" si="1765"/>
        <v>0</v>
      </c>
      <c r="D2729" s="189" t="str">
        <f t="shared" si="1765"/>
        <v>-</v>
      </c>
      <c r="E2729" s="38">
        <f t="shared" si="1765"/>
        <v>0</v>
      </c>
      <c r="F2729" s="104">
        <f t="shared" si="1720"/>
        <v>0</v>
      </c>
      <c r="G2729" s="104">
        <f t="shared" si="1721"/>
        <v>0</v>
      </c>
      <c r="H2729" s="104">
        <f t="shared" si="1749"/>
        <v>0</v>
      </c>
      <c r="I2729" s="38">
        <f>'F4.2'!Z344</f>
        <v>0</v>
      </c>
      <c r="J2729" s="38">
        <f>'F4.2'!AY344</f>
        <v>0</v>
      </c>
      <c r="K2729" s="104"/>
      <c r="L2729" s="104"/>
      <c r="M2729" s="104">
        <f t="shared" si="1575"/>
        <v>0</v>
      </c>
      <c r="N2729" s="197">
        <f t="shared" si="1750"/>
        <v>0</v>
      </c>
    </row>
    <row r="2730" spans="1:14" ht="141.75" outlineLevel="1" x14ac:dyDescent="0.25">
      <c r="A2730" s="485">
        <f t="shared" ref="A2730:E2730" si="1766">A2253</f>
        <v>34.4</v>
      </c>
      <c r="B2730" s="421" t="str">
        <f t="shared" si="1766"/>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2730" s="188">
        <f t="shared" si="1766"/>
        <v>0</v>
      </c>
      <c r="D2730" s="189" t="str">
        <f t="shared" si="1766"/>
        <v>-</v>
      </c>
      <c r="E2730" s="38">
        <f t="shared" si="1766"/>
        <v>0</v>
      </c>
      <c r="F2730" s="104">
        <f t="shared" si="1720"/>
        <v>0</v>
      </c>
      <c r="G2730" s="104">
        <f t="shared" si="1721"/>
        <v>0</v>
      </c>
      <c r="H2730" s="104">
        <f t="shared" si="1749"/>
        <v>0</v>
      </c>
      <c r="I2730" s="38">
        <f>'F4.2'!Z345</f>
        <v>0</v>
      </c>
      <c r="J2730" s="38">
        <f>'F4.2'!AY345</f>
        <v>0</v>
      </c>
      <c r="K2730" s="104"/>
      <c r="L2730" s="104"/>
      <c r="M2730" s="104">
        <f t="shared" si="1575"/>
        <v>0</v>
      </c>
      <c r="N2730" s="197">
        <f t="shared" si="1750"/>
        <v>0</v>
      </c>
    </row>
    <row r="2731" spans="1:14" ht="173.25" outlineLevel="1" x14ac:dyDescent="0.25">
      <c r="A2731" s="485">
        <f t="shared" ref="A2731:E2731" si="1767">A2254</f>
        <v>34.5</v>
      </c>
      <c r="B2731" s="421" t="str">
        <f t="shared" si="1767"/>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2731" s="188">
        <f t="shared" si="1767"/>
        <v>0</v>
      </c>
      <c r="D2731" s="189" t="str">
        <f t="shared" si="1767"/>
        <v>-</v>
      </c>
      <c r="E2731" s="38">
        <f t="shared" si="1767"/>
        <v>0</v>
      </c>
      <c r="F2731" s="104">
        <f t="shared" si="1720"/>
        <v>0</v>
      </c>
      <c r="G2731" s="104">
        <f t="shared" si="1721"/>
        <v>0</v>
      </c>
      <c r="H2731" s="104">
        <f t="shared" si="1749"/>
        <v>0</v>
      </c>
      <c r="I2731" s="38">
        <f>'F4.2'!Z346</f>
        <v>0</v>
      </c>
      <c r="J2731" s="38">
        <f>'F4.2'!AY346</f>
        <v>0</v>
      </c>
      <c r="K2731" s="104"/>
      <c r="L2731" s="104"/>
      <c r="M2731" s="104">
        <f t="shared" si="1575"/>
        <v>0</v>
      </c>
      <c r="N2731" s="197">
        <f t="shared" si="1750"/>
        <v>0</v>
      </c>
    </row>
    <row r="2732" spans="1:14" ht="47.25" outlineLevel="1" x14ac:dyDescent="0.25">
      <c r="A2732" s="369">
        <f t="shared" ref="A2732:E2732" si="1768">A2255</f>
        <v>35</v>
      </c>
      <c r="B2732" s="369" t="str">
        <f t="shared" si="1768"/>
        <v>Design &amp; engineering, procurement, supply, installation &amp; commissioning of Ozone Generator system of capacity 45.0 Kg/hr for CW system</v>
      </c>
      <c r="C2732" s="188">
        <f t="shared" si="1768"/>
        <v>0</v>
      </c>
      <c r="D2732" s="189" t="str">
        <f t="shared" si="1768"/>
        <v>-</v>
      </c>
      <c r="E2732" s="38">
        <f t="shared" si="1768"/>
        <v>0</v>
      </c>
      <c r="F2732" s="104">
        <f t="shared" si="1720"/>
        <v>0</v>
      </c>
      <c r="G2732" s="104">
        <f t="shared" si="1721"/>
        <v>0</v>
      </c>
      <c r="H2732" s="104">
        <f t="shared" si="1749"/>
        <v>0</v>
      </c>
      <c r="I2732" s="38">
        <f>'F4.2'!Z347</f>
        <v>0</v>
      </c>
      <c r="J2732" s="38">
        <f>'F4.2'!AY347</f>
        <v>0</v>
      </c>
      <c r="K2732" s="104"/>
      <c r="L2732" s="104"/>
      <c r="M2732" s="104">
        <f t="shared" si="1575"/>
        <v>0</v>
      </c>
      <c r="N2732" s="197">
        <f t="shared" si="1750"/>
        <v>0</v>
      </c>
    </row>
    <row r="2733" spans="1:14" ht="47.25" outlineLevel="1" x14ac:dyDescent="0.25">
      <c r="A2733" s="485">
        <f t="shared" ref="A2733:E2733" si="1769">A2256</f>
        <v>35.1</v>
      </c>
      <c r="B2733" s="421" t="str">
        <f t="shared" si="1769"/>
        <v>Scheme1:Design &amp; engineering, procurement, supply, installation &amp; commissioning of Ozone Generator system of capacity 45.0 Kg/hr for CW system</v>
      </c>
      <c r="C2733" s="188">
        <f t="shared" si="1769"/>
        <v>0</v>
      </c>
      <c r="D2733" s="189" t="str">
        <f t="shared" si="1769"/>
        <v>-</v>
      </c>
      <c r="E2733" s="38">
        <f t="shared" si="1769"/>
        <v>0</v>
      </c>
      <c r="F2733" s="104">
        <f t="shared" si="1720"/>
        <v>45</v>
      </c>
      <c r="G2733" s="104">
        <f t="shared" si="1721"/>
        <v>45</v>
      </c>
      <c r="H2733" s="104">
        <f t="shared" si="1749"/>
        <v>0</v>
      </c>
      <c r="I2733" s="38">
        <f>'F4.2'!Z348</f>
        <v>0</v>
      </c>
      <c r="J2733" s="38">
        <f>'F4.2'!AY348</f>
        <v>0</v>
      </c>
      <c r="K2733" s="104"/>
      <c r="L2733" s="104"/>
      <c r="M2733" s="104">
        <f t="shared" si="1575"/>
        <v>0</v>
      </c>
      <c r="N2733" s="197">
        <f t="shared" si="1750"/>
        <v>0</v>
      </c>
    </row>
    <row r="2734" spans="1:14" ht="15.75" outlineLevel="1" x14ac:dyDescent="0.25">
      <c r="A2734" s="369">
        <f t="shared" ref="A2734:E2734" si="1770">A2257</f>
        <v>36</v>
      </c>
      <c r="B2734" s="369" t="str">
        <f t="shared" si="1770"/>
        <v>Pipeline expansion to improve dry ash evacuation system</v>
      </c>
      <c r="C2734" s="188">
        <f t="shared" si="1770"/>
        <v>0</v>
      </c>
      <c r="D2734" s="189" t="str">
        <f t="shared" si="1770"/>
        <v>-</v>
      </c>
      <c r="E2734" s="38">
        <f t="shared" si="1770"/>
        <v>0</v>
      </c>
      <c r="F2734" s="104">
        <f t="shared" si="1720"/>
        <v>0</v>
      </c>
      <c r="G2734" s="104">
        <f t="shared" si="1721"/>
        <v>0</v>
      </c>
      <c r="H2734" s="104">
        <f t="shared" si="1749"/>
        <v>0</v>
      </c>
      <c r="I2734" s="38">
        <f>'F4.2'!Z349</f>
        <v>0</v>
      </c>
      <c r="J2734" s="38">
        <f>'F4.2'!AY349</f>
        <v>0</v>
      </c>
      <c r="K2734" s="104"/>
      <c r="L2734" s="104"/>
      <c r="M2734" s="104">
        <f t="shared" si="1575"/>
        <v>0</v>
      </c>
      <c r="N2734" s="197">
        <f t="shared" si="1750"/>
        <v>0</v>
      </c>
    </row>
    <row r="2735" spans="1:14" ht="47.25" outlineLevel="1" x14ac:dyDescent="0.25">
      <c r="A2735" s="485">
        <f t="shared" ref="A2735:E2735" si="1771">A2258</f>
        <v>36.1</v>
      </c>
      <c r="B2735" s="417" t="str">
        <f t="shared" si="1771"/>
        <v>Scheme1: Pipeline expansion to improve dry ash evacuation system along with target box modification and also to erect &amp; commission dry ash evacuation directly to remote silo.</v>
      </c>
      <c r="C2735" s="188">
        <f t="shared" si="1771"/>
        <v>0</v>
      </c>
      <c r="D2735" s="189" t="str">
        <f t="shared" si="1771"/>
        <v>-</v>
      </c>
      <c r="E2735" s="38">
        <f t="shared" si="1771"/>
        <v>0</v>
      </c>
      <c r="F2735" s="104">
        <f t="shared" si="1720"/>
        <v>75</v>
      </c>
      <c r="G2735" s="104">
        <f t="shared" si="1721"/>
        <v>75</v>
      </c>
      <c r="H2735" s="104">
        <f t="shared" si="1749"/>
        <v>0</v>
      </c>
      <c r="I2735" s="38">
        <f>'F4.2'!Z350</f>
        <v>0</v>
      </c>
      <c r="J2735" s="38">
        <f>'F4.2'!AY350</f>
        <v>0</v>
      </c>
      <c r="K2735" s="104"/>
      <c r="L2735" s="104"/>
      <c r="M2735" s="104">
        <f t="shared" si="1575"/>
        <v>0</v>
      </c>
      <c r="N2735" s="197">
        <f t="shared" si="1750"/>
        <v>0</v>
      </c>
    </row>
    <row r="2736" spans="1:14" ht="15.75" outlineLevel="1" x14ac:dyDescent="0.25">
      <c r="A2736" s="369">
        <f t="shared" ref="A2736:E2736" si="1772">A2259</f>
        <v>37</v>
      </c>
      <c r="B2736" s="369" t="str">
        <f t="shared" si="1772"/>
        <v>Modification at intermediate silo and HCSD system</v>
      </c>
      <c r="C2736" s="188">
        <f t="shared" si="1772"/>
        <v>0</v>
      </c>
      <c r="D2736" s="189" t="str">
        <f t="shared" si="1772"/>
        <v>-</v>
      </c>
      <c r="E2736" s="38">
        <f t="shared" si="1772"/>
        <v>0</v>
      </c>
      <c r="F2736" s="104">
        <f t="shared" si="1720"/>
        <v>0</v>
      </c>
      <c r="G2736" s="104">
        <f t="shared" si="1721"/>
        <v>0</v>
      </c>
      <c r="H2736" s="104">
        <f t="shared" si="1749"/>
        <v>0</v>
      </c>
      <c r="I2736" s="38">
        <f>'F4.2'!Z351</f>
        <v>0</v>
      </c>
      <c r="J2736" s="38">
        <f>'F4.2'!AY351</f>
        <v>0</v>
      </c>
      <c r="K2736" s="104"/>
      <c r="L2736" s="104"/>
      <c r="M2736" s="104">
        <f t="shared" si="1575"/>
        <v>0</v>
      </c>
      <c r="N2736" s="197">
        <f t="shared" si="1750"/>
        <v>0</v>
      </c>
    </row>
    <row r="2737" spans="1:14" ht="15.75" outlineLevel="1" x14ac:dyDescent="0.25">
      <c r="A2737" s="485">
        <f t="shared" ref="A2737:E2737" si="1773">A2260</f>
        <v>37.1</v>
      </c>
      <c r="B2737" s="417" t="str">
        <f t="shared" si="1773"/>
        <v>Scheme1: Additional charge pump.</v>
      </c>
      <c r="C2737" s="188">
        <f t="shared" si="1773"/>
        <v>0</v>
      </c>
      <c r="D2737" s="189" t="str">
        <f t="shared" si="1773"/>
        <v>-</v>
      </c>
      <c r="E2737" s="38">
        <f t="shared" si="1773"/>
        <v>0</v>
      </c>
      <c r="F2737" s="104">
        <f t="shared" si="1720"/>
        <v>3</v>
      </c>
      <c r="G2737" s="104">
        <f t="shared" si="1721"/>
        <v>3</v>
      </c>
      <c r="H2737" s="104">
        <f t="shared" si="1749"/>
        <v>0</v>
      </c>
      <c r="I2737" s="38">
        <f>'F4.2'!Z352</f>
        <v>0</v>
      </c>
      <c r="J2737" s="38">
        <f>'F4.2'!AY352</f>
        <v>0</v>
      </c>
      <c r="K2737" s="104"/>
      <c r="L2737" s="104"/>
      <c r="M2737" s="104">
        <f t="shared" si="1575"/>
        <v>0</v>
      </c>
      <c r="N2737" s="197">
        <f t="shared" si="1750"/>
        <v>0</v>
      </c>
    </row>
    <row r="2738" spans="1:14" ht="15.75" outlineLevel="1" x14ac:dyDescent="0.25">
      <c r="A2738" s="485">
        <f t="shared" ref="A2738:E2738" si="1774">A2261</f>
        <v>37.200000000000003</v>
      </c>
      <c r="B2738" s="417" t="str">
        <f t="shared" si="1774"/>
        <v>Scheme 2: Supply &amp; Installation Air washery at silo top.</v>
      </c>
      <c r="C2738" s="188">
        <f t="shared" si="1774"/>
        <v>0</v>
      </c>
      <c r="D2738" s="189" t="str">
        <f t="shared" si="1774"/>
        <v>-</v>
      </c>
      <c r="E2738" s="38">
        <f t="shared" si="1774"/>
        <v>0</v>
      </c>
      <c r="F2738" s="104">
        <f t="shared" si="1720"/>
        <v>3</v>
      </c>
      <c r="G2738" s="104">
        <f t="shared" si="1721"/>
        <v>3</v>
      </c>
      <c r="H2738" s="104">
        <f t="shared" si="1749"/>
        <v>0</v>
      </c>
      <c r="I2738" s="38">
        <f>'F4.2'!Z353</f>
        <v>0</v>
      </c>
      <c r="J2738" s="38">
        <f>'F4.2'!AY353</f>
        <v>0</v>
      </c>
      <c r="K2738" s="104"/>
      <c r="L2738" s="104"/>
      <c r="M2738" s="104">
        <f t="shared" si="1575"/>
        <v>0</v>
      </c>
      <c r="N2738" s="197">
        <f t="shared" si="1750"/>
        <v>0</v>
      </c>
    </row>
    <row r="2739" spans="1:14" ht="15.75" outlineLevel="1" x14ac:dyDescent="0.25">
      <c r="A2739" s="485">
        <f t="shared" ref="A2739:E2739" si="1775">A2262</f>
        <v>37.299999999999997</v>
      </c>
      <c r="B2739" s="417" t="str">
        <f t="shared" si="1775"/>
        <v>Scheme 3: Shed above silo top.</v>
      </c>
      <c r="C2739" s="188">
        <f t="shared" si="1775"/>
        <v>0</v>
      </c>
      <c r="D2739" s="189" t="str">
        <f t="shared" si="1775"/>
        <v>-</v>
      </c>
      <c r="E2739" s="38">
        <f t="shared" si="1775"/>
        <v>0</v>
      </c>
      <c r="F2739" s="104">
        <f t="shared" si="1720"/>
        <v>3</v>
      </c>
      <c r="G2739" s="104">
        <f t="shared" si="1721"/>
        <v>3</v>
      </c>
      <c r="H2739" s="104">
        <f t="shared" si="1749"/>
        <v>0</v>
      </c>
      <c r="I2739" s="38">
        <f>'F4.2'!Z354</f>
        <v>0</v>
      </c>
      <c r="J2739" s="38">
        <f>'F4.2'!AY354</f>
        <v>0</v>
      </c>
      <c r="K2739" s="104"/>
      <c r="L2739" s="104"/>
      <c r="M2739" s="104">
        <f t="shared" si="1575"/>
        <v>0</v>
      </c>
      <c r="N2739" s="197">
        <f t="shared" si="1750"/>
        <v>0</v>
      </c>
    </row>
    <row r="2740" spans="1:14" ht="31.5" outlineLevel="1" x14ac:dyDescent="0.25">
      <c r="A2740" s="485">
        <f t="shared" ref="A2740:E2740" si="1776">A2263</f>
        <v>37.4</v>
      </c>
      <c r="B2740" s="417" t="str">
        <f t="shared" si="1776"/>
        <v>Scheme 4: Supply &amp; Installation Construction of platform at pipe rack up to Remote silo.</v>
      </c>
      <c r="C2740" s="188">
        <f t="shared" si="1776"/>
        <v>0</v>
      </c>
      <c r="D2740" s="189" t="str">
        <f t="shared" si="1776"/>
        <v>-</v>
      </c>
      <c r="E2740" s="38">
        <f t="shared" si="1776"/>
        <v>0</v>
      </c>
      <c r="F2740" s="104">
        <f t="shared" si="1720"/>
        <v>7</v>
      </c>
      <c r="G2740" s="104">
        <f t="shared" si="1721"/>
        <v>7</v>
      </c>
      <c r="H2740" s="104">
        <f t="shared" si="1749"/>
        <v>0</v>
      </c>
      <c r="I2740" s="38">
        <f>'F4.2'!Z355</f>
        <v>0</v>
      </c>
      <c r="J2740" s="38">
        <f>'F4.2'!AY355</f>
        <v>0</v>
      </c>
      <c r="K2740" s="104"/>
      <c r="L2740" s="104"/>
      <c r="M2740" s="104">
        <f t="shared" si="1575"/>
        <v>0</v>
      </c>
      <c r="N2740" s="197">
        <f t="shared" si="1750"/>
        <v>0</v>
      </c>
    </row>
    <row r="2741" spans="1:14" ht="15.75" outlineLevel="1" x14ac:dyDescent="0.25">
      <c r="A2741" s="485">
        <f t="shared" ref="A2741:E2741" si="1777">A2264</f>
        <v>37.5</v>
      </c>
      <c r="B2741" s="417" t="str">
        <f t="shared" si="1777"/>
        <v>Scheme 5: Shifting of pipeline above pipe rack.</v>
      </c>
      <c r="C2741" s="188">
        <f t="shared" si="1777"/>
        <v>0</v>
      </c>
      <c r="D2741" s="189" t="str">
        <f t="shared" si="1777"/>
        <v>-</v>
      </c>
      <c r="E2741" s="38">
        <f t="shared" si="1777"/>
        <v>0</v>
      </c>
      <c r="F2741" s="104">
        <f t="shared" si="1720"/>
        <v>10</v>
      </c>
      <c r="G2741" s="104">
        <f t="shared" si="1721"/>
        <v>10</v>
      </c>
      <c r="H2741" s="104">
        <f t="shared" si="1749"/>
        <v>0</v>
      </c>
      <c r="I2741" s="38">
        <f>'F4.2'!Z356</f>
        <v>0</v>
      </c>
      <c r="J2741" s="38">
        <f>'F4.2'!AY356</f>
        <v>0</v>
      </c>
      <c r="K2741" s="104"/>
      <c r="L2741" s="104"/>
      <c r="M2741" s="104">
        <f t="shared" si="1575"/>
        <v>0</v>
      </c>
      <c r="N2741" s="197">
        <f t="shared" si="1750"/>
        <v>0</v>
      </c>
    </row>
    <row r="2742" spans="1:14" ht="15.75" outlineLevel="1" x14ac:dyDescent="0.25">
      <c r="A2742" s="485">
        <f t="shared" ref="A2742:E2742" si="1778">A2265</f>
        <v>37.6</v>
      </c>
      <c r="B2742" s="417" t="str">
        <f t="shared" si="1778"/>
        <v>Scheme 6: Supply &amp; Installation ART sub assemblies.</v>
      </c>
      <c r="C2742" s="188">
        <f t="shared" si="1778"/>
        <v>0</v>
      </c>
      <c r="D2742" s="189" t="str">
        <f t="shared" si="1778"/>
        <v>-</v>
      </c>
      <c r="E2742" s="38">
        <f t="shared" si="1778"/>
        <v>0</v>
      </c>
      <c r="F2742" s="104">
        <f t="shared" si="1720"/>
        <v>3</v>
      </c>
      <c r="G2742" s="104">
        <f t="shared" si="1721"/>
        <v>3</v>
      </c>
      <c r="H2742" s="104">
        <f t="shared" si="1749"/>
        <v>0</v>
      </c>
      <c r="I2742" s="38">
        <f>'F4.2'!Z357</f>
        <v>0</v>
      </c>
      <c r="J2742" s="38">
        <f>'F4.2'!AY357</f>
        <v>0</v>
      </c>
      <c r="K2742" s="104"/>
      <c r="L2742" s="104"/>
      <c r="M2742" s="104">
        <f t="shared" si="1575"/>
        <v>0</v>
      </c>
      <c r="N2742" s="197">
        <f t="shared" si="1750"/>
        <v>0</v>
      </c>
    </row>
    <row r="2743" spans="1:14" ht="15.75" outlineLevel="1" x14ac:dyDescent="0.25">
      <c r="A2743" s="369">
        <f t="shared" ref="A2743:E2743" si="1779">A2266</f>
        <v>38</v>
      </c>
      <c r="B2743" s="369" t="str">
        <f t="shared" si="1779"/>
        <v>ESP field strengthening at U#8</v>
      </c>
      <c r="C2743" s="188">
        <f t="shared" si="1779"/>
        <v>0</v>
      </c>
      <c r="D2743" s="189" t="str">
        <f t="shared" si="1779"/>
        <v>-</v>
      </c>
      <c r="E2743" s="38">
        <f t="shared" si="1779"/>
        <v>0</v>
      </c>
      <c r="F2743" s="104">
        <f t="shared" si="1720"/>
        <v>0</v>
      </c>
      <c r="G2743" s="104">
        <f t="shared" si="1721"/>
        <v>0</v>
      </c>
      <c r="H2743" s="104">
        <f t="shared" si="1749"/>
        <v>0</v>
      </c>
      <c r="I2743" s="38">
        <f>'F4.2'!Z358</f>
        <v>0</v>
      </c>
      <c r="J2743" s="38">
        <f>'F4.2'!AY358</f>
        <v>0</v>
      </c>
      <c r="K2743" s="104"/>
      <c r="L2743" s="104"/>
      <c r="M2743" s="104">
        <f t="shared" si="1575"/>
        <v>0</v>
      </c>
      <c r="N2743" s="197">
        <f t="shared" si="1750"/>
        <v>0</v>
      </c>
    </row>
    <row r="2744" spans="1:14" ht="15.75" outlineLevel="1" x14ac:dyDescent="0.25">
      <c r="A2744" s="485">
        <f t="shared" ref="A2744:E2744" si="1780">A2267</f>
        <v>38.1</v>
      </c>
      <c r="B2744" s="417" t="str">
        <f t="shared" si="1780"/>
        <v>Scheme1: ESP field strengthening at U#8</v>
      </c>
      <c r="C2744" s="188">
        <f t="shared" si="1780"/>
        <v>0</v>
      </c>
      <c r="D2744" s="189" t="str">
        <f t="shared" si="1780"/>
        <v>-</v>
      </c>
      <c r="E2744" s="38">
        <f t="shared" si="1780"/>
        <v>0</v>
      </c>
      <c r="F2744" s="104">
        <f t="shared" si="1720"/>
        <v>120</v>
      </c>
      <c r="G2744" s="104">
        <f t="shared" si="1721"/>
        <v>120</v>
      </c>
      <c r="H2744" s="104">
        <f t="shared" si="1749"/>
        <v>0</v>
      </c>
      <c r="I2744" s="38">
        <f>'F4.2'!Z359</f>
        <v>0</v>
      </c>
      <c r="J2744" s="38">
        <f>'F4.2'!AY359</f>
        <v>0</v>
      </c>
      <c r="K2744" s="104"/>
      <c r="L2744" s="104"/>
      <c r="M2744" s="104">
        <f t="shared" si="1575"/>
        <v>0</v>
      </c>
      <c r="N2744" s="197">
        <f t="shared" si="1750"/>
        <v>0</v>
      </c>
    </row>
    <row r="2745" spans="1:14" ht="31.5" outlineLevel="1" x14ac:dyDescent="0.25">
      <c r="A2745" s="369">
        <f t="shared" ref="A2745:E2745" si="1781">A2268</f>
        <v>39</v>
      </c>
      <c r="B2745" s="369" t="str">
        <f t="shared" si="1781"/>
        <v>Procurement of various pumps for AHP performance improvement</v>
      </c>
      <c r="C2745" s="188">
        <f t="shared" si="1781"/>
        <v>0</v>
      </c>
      <c r="D2745" s="189" t="str">
        <f t="shared" si="1781"/>
        <v>-</v>
      </c>
      <c r="E2745" s="38">
        <f t="shared" si="1781"/>
        <v>0</v>
      </c>
      <c r="F2745" s="104">
        <f t="shared" si="1720"/>
        <v>0</v>
      </c>
      <c r="G2745" s="104">
        <f t="shared" si="1721"/>
        <v>0</v>
      </c>
      <c r="H2745" s="104">
        <f t="shared" si="1749"/>
        <v>0</v>
      </c>
      <c r="I2745" s="38">
        <f>'F4.2'!Z360</f>
        <v>0</v>
      </c>
      <c r="J2745" s="38">
        <f>'F4.2'!AY360</f>
        <v>0</v>
      </c>
      <c r="K2745" s="104"/>
      <c r="L2745" s="104"/>
      <c r="M2745" s="104">
        <f t="shared" si="1575"/>
        <v>0</v>
      </c>
      <c r="N2745" s="197">
        <f t="shared" si="1750"/>
        <v>0</v>
      </c>
    </row>
    <row r="2746" spans="1:14" ht="31.5" outlineLevel="1" x14ac:dyDescent="0.25">
      <c r="A2746" s="485">
        <f t="shared" ref="A2746:E2746" si="1782">A2269</f>
        <v>39.1</v>
      </c>
      <c r="B2746" s="417" t="str">
        <f t="shared" si="1782"/>
        <v>Scheme1: Procurement of various pumps for AHP performance improvement.</v>
      </c>
      <c r="C2746" s="188">
        <f t="shared" si="1782"/>
        <v>0</v>
      </c>
      <c r="D2746" s="189" t="str">
        <f t="shared" si="1782"/>
        <v>-</v>
      </c>
      <c r="E2746" s="38">
        <f t="shared" si="1782"/>
        <v>0</v>
      </c>
      <c r="F2746" s="104">
        <f t="shared" si="1720"/>
        <v>28</v>
      </c>
      <c r="G2746" s="104">
        <f t="shared" si="1721"/>
        <v>28</v>
      </c>
      <c r="H2746" s="104">
        <f t="shared" si="1749"/>
        <v>0</v>
      </c>
      <c r="I2746" s="38">
        <f>'F4.2'!Z361</f>
        <v>0</v>
      </c>
      <c r="J2746" s="38">
        <f>'F4.2'!AY361</f>
        <v>0</v>
      </c>
      <c r="K2746" s="104"/>
      <c r="L2746" s="104"/>
      <c r="M2746" s="104">
        <f t="shared" si="1575"/>
        <v>0</v>
      </c>
      <c r="N2746" s="197">
        <f t="shared" si="1750"/>
        <v>0</v>
      </c>
    </row>
    <row r="2747" spans="1:14" ht="31.5" outlineLevel="1" x14ac:dyDescent="0.25">
      <c r="A2747" s="369">
        <f t="shared" ref="A2747:E2747" si="1783">A2270</f>
        <v>40</v>
      </c>
      <c r="B2747" s="369" t="str">
        <f t="shared" si="1783"/>
        <v>Modification in Dry Ash Evacuation System D/V Assemblies &amp; allied equipments to improve performance</v>
      </c>
      <c r="C2747" s="188">
        <f t="shared" si="1783"/>
        <v>0</v>
      </c>
      <c r="D2747" s="189" t="str">
        <f t="shared" si="1783"/>
        <v>-</v>
      </c>
      <c r="E2747" s="38">
        <f t="shared" si="1783"/>
        <v>0</v>
      </c>
      <c r="F2747" s="104">
        <f t="shared" si="1720"/>
        <v>0</v>
      </c>
      <c r="G2747" s="104">
        <f t="shared" si="1721"/>
        <v>0</v>
      </c>
      <c r="H2747" s="104">
        <f t="shared" si="1749"/>
        <v>0</v>
      </c>
      <c r="I2747" s="38">
        <f>'F4.2'!Z362</f>
        <v>0</v>
      </c>
      <c r="J2747" s="38">
        <f>'F4.2'!AY362</f>
        <v>0</v>
      </c>
      <c r="K2747" s="104"/>
      <c r="L2747" s="104"/>
      <c r="M2747" s="104">
        <f t="shared" si="1575"/>
        <v>0</v>
      </c>
      <c r="N2747" s="197">
        <f t="shared" si="1750"/>
        <v>0</v>
      </c>
    </row>
    <row r="2748" spans="1:14" ht="31.5" outlineLevel="1" x14ac:dyDescent="0.25">
      <c r="A2748" s="485">
        <f t="shared" ref="A2748:E2748" si="1784">A2271</f>
        <v>40.1</v>
      </c>
      <c r="B2748" s="417" t="str">
        <f t="shared" si="1784"/>
        <v>Scheme1: Procurement of D/V Assemblies &amp; allied equipments to improve performance.</v>
      </c>
      <c r="C2748" s="188">
        <f t="shared" si="1784"/>
        <v>0</v>
      </c>
      <c r="D2748" s="189" t="str">
        <f t="shared" si="1784"/>
        <v>-</v>
      </c>
      <c r="E2748" s="38">
        <f t="shared" si="1784"/>
        <v>0</v>
      </c>
      <c r="F2748" s="104">
        <f t="shared" si="1720"/>
        <v>35</v>
      </c>
      <c r="G2748" s="104">
        <f t="shared" si="1721"/>
        <v>35</v>
      </c>
      <c r="H2748" s="104">
        <f t="shared" si="1749"/>
        <v>0</v>
      </c>
      <c r="I2748" s="38">
        <f>'F4.2'!Z363</f>
        <v>0</v>
      </c>
      <c r="J2748" s="38">
        <f>'F4.2'!AY363</f>
        <v>0</v>
      </c>
      <c r="K2748" s="104"/>
      <c r="L2748" s="104"/>
      <c r="M2748" s="104">
        <f t="shared" si="1575"/>
        <v>0</v>
      </c>
      <c r="N2748" s="197">
        <f t="shared" si="1750"/>
        <v>0</v>
      </c>
    </row>
    <row r="2749" spans="1:14" ht="31.5" outlineLevel="1" x14ac:dyDescent="0.25">
      <c r="A2749" s="369">
        <f t="shared" ref="A2749:E2749" si="1785">A2272</f>
        <v>41</v>
      </c>
      <c r="B2749" s="369" t="str">
        <f t="shared" si="1785"/>
        <v>Additional IAC house for Intermediate silo and Remote silo along with erection of S.S. Pipeline</v>
      </c>
      <c r="C2749" s="188">
        <f t="shared" si="1785"/>
        <v>0</v>
      </c>
      <c r="D2749" s="189" t="str">
        <f t="shared" si="1785"/>
        <v>-</v>
      </c>
      <c r="E2749" s="38">
        <f t="shared" si="1785"/>
        <v>0</v>
      </c>
      <c r="F2749" s="104">
        <f t="shared" si="1720"/>
        <v>0</v>
      </c>
      <c r="G2749" s="104">
        <f t="shared" si="1721"/>
        <v>0</v>
      </c>
      <c r="H2749" s="104">
        <f t="shared" si="1749"/>
        <v>0</v>
      </c>
      <c r="I2749" s="38">
        <f>'F4.2'!Z364</f>
        <v>0</v>
      </c>
      <c r="J2749" s="38">
        <f>'F4.2'!AY364</f>
        <v>0</v>
      </c>
      <c r="K2749" s="104"/>
      <c r="L2749" s="104"/>
      <c r="M2749" s="104">
        <f t="shared" si="1575"/>
        <v>0</v>
      </c>
      <c r="N2749" s="197">
        <f t="shared" si="1750"/>
        <v>0</v>
      </c>
    </row>
    <row r="2750" spans="1:14" ht="47.25" outlineLevel="1" x14ac:dyDescent="0.25">
      <c r="A2750" s="485">
        <f t="shared" ref="A2750:E2750" si="1786">A2273</f>
        <v>41.1</v>
      </c>
      <c r="B2750" s="417" t="str">
        <f t="shared" si="1786"/>
        <v>Scheme1: Supply &amp; Installation Additional IAC house for Intermediate silo and Remote silo along with erection of S.S. Pipeline</v>
      </c>
      <c r="C2750" s="188">
        <f t="shared" si="1786"/>
        <v>0</v>
      </c>
      <c r="D2750" s="189" t="str">
        <f t="shared" si="1786"/>
        <v>-</v>
      </c>
      <c r="E2750" s="38">
        <f t="shared" si="1786"/>
        <v>0</v>
      </c>
      <c r="F2750" s="104">
        <f t="shared" si="1720"/>
        <v>50</v>
      </c>
      <c r="G2750" s="104">
        <f t="shared" si="1721"/>
        <v>50</v>
      </c>
      <c r="H2750" s="104">
        <f t="shared" si="1749"/>
        <v>0</v>
      </c>
      <c r="I2750" s="38">
        <f>'F4.2'!Z365</f>
        <v>0</v>
      </c>
      <c r="J2750" s="38">
        <f>'F4.2'!AY365</f>
        <v>0</v>
      </c>
      <c r="K2750" s="104"/>
      <c r="L2750" s="104"/>
      <c r="M2750" s="104">
        <f t="shared" si="1575"/>
        <v>0</v>
      </c>
      <c r="N2750" s="197">
        <f t="shared" si="1750"/>
        <v>0</v>
      </c>
    </row>
    <row r="2751" spans="1:14" ht="31.5" outlineLevel="1" x14ac:dyDescent="0.25">
      <c r="A2751" s="369">
        <f t="shared" ref="A2751:E2751" si="1787">A2274</f>
        <v>42</v>
      </c>
      <c r="B2751" s="369" t="str">
        <f t="shared" si="1787"/>
        <v>Waste water system modification to have zero water discharge</v>
      </c>
      <c r="C2751" s="188">
        <f t="shared" si="1787"/>
        <v>0</v>
      </c>
      <c r="D2751" s="189" t="str">
        <f t="shared" si="1787"/>
        <v>-</v>
      </c>
      <c r="E2751" s="38">
        <f t="shared" si="1787"/>
        <v>0</v>
      </c>
      <c r="F2751" s="104">
        <f t="shared" ref="F2751:F2814" si="1788">F2274+I2274</f>
        <v>0</v>
      </c>
      <c r="G2751" s="104">
        <f t="shared" ref="G2751:G2814" si="1789">G2274+M2274</f>
        <v>0</v>
      </c>
      <c r="H2751" s="104">
        <f t="shared" si="1749"/>
        <v>0</v>
      </c>
      <c r="I2751" s="38">
        <f>'F4.2'!Z366</f>
        <v>0</v>
      </c>
      <c r="J2751" s="38">
        <f>'F4.2'!AY366</f>
        <v>0</v>
      </c>
      <c r="K2751" s="104"/>
      <c r="L2751" s="104"/>
      <c r="M2751" s="104">
        <f t="shared" si="1575"/>
        <v>0</v>
      </c>
      <c r="N2751" s="197">
        <f t="shared" si="1750"/>
        <v>0</v>
      </c>
    </row>
    <row r="2752" spans="1:14" ht="63" outlineLevel="1" x14ac:dyDescent="0.25">
      <c r="A2752" s="485">
        <f t="shared" ref="A2752:E2752" si="1790">A2275</f>
        <v>42.1</v>
      </c>
      <c r="B2752" s="417" t="str">
        <f t="shared" si="1790"/>
        <v>Scheme1: Waste water system modification to have zero water discharge at 3x660MW, KTPS, Koradi along with Pump Procurement along with arrangement of sludge discharge at ESP water Washing system.</v>
      </c>
      <c r="C2752" s="188">
        <f t="shared" si="1790"/>
        <v>0</v>
      </c>
      <c r="D2752" s="189" t="str">
        <f t="shared" si="1790"/>
        <v>-</v>
      </c>
      <c r="E2752" s="38">
        <f t="shared" si="1790"/>
        <v>0</v>
      </c>
      <c r="F2752" s="104">
        <f t="shared" si="1788"/>
        <v>26</v>
      </c>
      <c r="G2752" s="104">
        <f t="shared" si="1789"/>
        <v>26</v>
      </c>
      <c r="H2752" s="104">
        <f t="shared" si="1749"/>
        <v>0</v>
      </c>
      <c r="I2752" s="38">
        <f>'F4.2'!Z367</f>
        <v>0</v>
      </c>
      <c r="J2752" s="38">
        <f>'F4.2'!AY367</f>
        <v>0</v>
      </c>
      <c r="K2752" s="104"/>
      <c r="L2752" s="104"/>
      <c r="M2752" s="104">
        <f t="shared" si="1575"/>
        <v>0</v>
      </c>
      <c r="N2752" s="197">
        <f t="shared" si="1750"/>
        <v>0</v>
      </c>
    </row>
    <row r="2753" spans="1:14" ht="15.75" outlineLevel="1" x14ac:dyDescent="0.25">
      <c r="A2753" s="369">
        <f t="shared" ref="A2753:E2753" si="1791">A2276</f>
        <v>43</v>
      </c>
      <c r="B2753" s="369" t="str">
        <f t="shared" si="1791"/>
        <v>ESP field strengthening at U#9</v>
      </c>
      <c r="C2753" s="188">
        <f t="shared" si="1791"/>
        <v>0</v>
      </c>
      <c r="D2753" s="189" t="str">
        <f t="shared" si="1791"/>
        <v>-</v>
      </c>
      <c r="E2753" s="38">
        <f t="shared" si="1791"/>
        <v>0</v>
      </c>
      <c r="F2753" s="104">
        <f t="shared" si="1788"/>
        <v>0</v>
      </c>
      <c r="G2753" s="104">
        <f t="shared" si="1789"/>
        <v>0</v>
      </c>
      <c r="H2753" s="104">
        <f t="shared" si="1749"/>
        <v>0</v>
      </c>
      <c r="I2753" s="38">
        <f>'F4.2'!Z368</f>
        <v>0</v>
      </c>
      <c r="J2753" s="38">
        <f>'F4.2'!AY368</f>
        <v>0</v>
      </c>
      <c r="K2753" s="104"/>
      <c r="L2753" s="104"/>
      <c r="M2753" s="104">
        <f t="shared" si="1575"/>
        <v>0</v>
      </c>
      <c r="N2753" s="197">
        <f t="shared" si="1750"/>
        <v>0</v>
      </c>
    </row>
    <row r="2754" spans="1:14" ht="15.75" outlineLevel="1" x14ac:dyDescent="0.25">
      <c r="A2754" s="485">
        <f t="shared" ref="A2754:E2754" si="1792">A2277</f>
        <v>43.1</v>
      </c>
      <c r="B2754" s="417" t="str">
        <f t="shared" si="1792"/>
        <v>Scheme1: ESP field strengthening at U#9</v>
      </c>
      <c r="C2754" s="188">
        <f t="shared" si="1792"/>
        <v>0</v>
      </c>
      <c r="D2754" s="189" t="str">
        <f t="shared" si="1792"/>
        <v>-</v>
      </c>
      <c r="E2754" s="38">
        <f t="shared" si="1792"/>
        <v>0</v>
      </c>
      <c r="F2754" s="104">
        <f t="shared" si="1788"/>
        <v>275</v>
      </c>
      <c r="G2754" s="104">
        <f t="shared" si="1789"/>
        <v>275</v>
      </c>
      <c r="H2754" s="104">
        <f t="shared" si="1749"/>
        <v>0</v>
      </c>
      <c r="I2754" s="38">
        <f>'F4.2'!Z369</f>
        <v>0</v>
      </c>
      <c r="J2754" s="38">
        <f>'F4.2'!AY369</f>
        <v>0</v>
      </c>
      <c r="K2754" s="104"/>
      <c r="L2754" s="104"/>
      <c r="M2754" s="104">
        <f t="shared" si="1575"/>
        <v>0</v>
      </c>
      <c r="N2754" s="197">
        <f t="shared" si="1750"/>
        <v>0</v>
      </c>
    </row>
    <row r="2755" spans="1:14" ht="31.5" outlineLevel="1" x14ac:dyDescent="0.25">
      <c r="A2755" s="369">
        <f t="shared" ref="A2755:E2755" si="1793">A2278</f>
        <v>44</v>
      </c>
      <c r="B2755" s="369" t="str">
        <f t="shared" si="1793"/>
        <v>Procurement of HCSD GEHO Pump (TZPM-400) critical items sub-assemblies</v>
      </c>
      <c r="C2755" s="188">
        <f t="shared" si="1793"/>
        <v>0</v>
      </c>
      <c r="D2755" s="189" t="str">
        <f t="shared" si="1793"/>
        <v>-</v>
      </c>
      <c r="E2755" s="38">
        <f t="shared" si="1793"/>
        <v>0</v>
      </c>
      <c r="F2755" s="104">
        <f t="shared" si="1788"/>
        <v>0</v>
      </c>
      <c r="G2755" s="104">
        <f t="shared" si="1789"/>
        <v>0</v>
      </c>
      <c r="H2755" s="104">
        <f t="shared" si="1749"/>
        <v>0</v>
      </c>
      <c r="I2755" s="38">
        <f>'F4.2'!Z370</f>
        <v>0</v>
      </c>
      <c r="J2755" s="38">
        <f>'F4.2'!AY370</f>
        <v>0</v>
      </c>
      <c r="K2755" s="104"/>
      <c r="L2755" s="104"/>
      <c r="M2755" s="104">
        <f t="shared" si="1575"/>
        <v>0</v>
      </c>
      <c r="N2755" s="197">
        <f t="shared" si="1750"/>
        <v>0</v>
      </c>
    </row>
    <row r="2756" spans="1:14" ht="31.5" outlineLevel="1" x14ac:dyDescent="0.25">
      <c r="A2756" s="485">
        <f t="shared" ref="A2756:E2756" si="1794">A2279</f>
        <v>44.1</v>
      </c>
      <c r="B2756" s="421" t="str">
        <f t="shared" si="1794"/>
        <v>Scheme1: Procurement of HCSD GEHO Pump TZPM-400) critical items sub-assemblies.</v>
      </c>
      <c r="C2756" s="188">
        <f t="shared" si="1794"/>
        <v>0</v>
      </c>
      <c r="D2756" s="189" t="str">
        <f t="shared" si="1794"/>
        <v>-</v>
      </c>
      <c r="E2756" s="38">
        <f t="shared" si="1794"/>
        <v>0</v>
      </c>
      <c r="F2756" s="104">
        <f t="shared" si="1788"/>
        <v>30</v>
      </c>
      <c r="G2756" s="104">
        <f t="shared" si="1789"/>
        <v>30</v>
      </c>
      <c r="H2756" s="104">
        <f t="shared" si="1749"/>
        <v>0</v>
      </c>
      <c r="I2756" s="38">
        <f>'F4.2'!Z371</f>
        <v>0</v>
      </c>
      <c r="J2756" s="38">
        <f>'F4.2'!AY371</f>
        <v>0</v>
      </c>
      <c r="K2756" s="104"/>
      <c r="L2756" s="104"/>
      <c r="M2756" s="104">
        <f t="shared" si="1575"/>
        <v>0</v>
      </c>
      <c r="N2756" s="197">
        <f t="shared" si="1750"/>
        <v>0</v>
      </c>
    </row>
    <row r="2757" spans="1:14" ht="31.5" outlineLevel="1" x14ac:dyDescent="0.25">
      <c r="A2757" s="369">
        <f t="shared" ref="A2757:E2757" si="1795">A2280</f>
        <v>45</v>
      </c>
      <c r="B2757" s="369" t="str">
        <f t="shared" si="1795"/>
        <v>MSERW Pipes &amp; Seamless Pipes replacement to improve ash conveying &amp; its disposal-1</v>
      </c>
      <c r="C2757" s="188">
        <f t="shared" si="1795"/>
        <v>0</v>
      </c>
      <c r="D2757" s="189" t="str">
        <f t="shared" si="1795"/>
        <v>-</v>
      </c>
      <c r="E2757" s="38">
        <f t="shared" si="1795"/>
        <v>0</v>
      </c>
      <c r="F2757" s="104">
        <f t="shared" si="1788"/>
        <v>0</v>
      </c>
      <c r="G2757" s="104">
        <f t="shared" si="1789"/>
        <v>0</v>
      </c>
      <c r="H2757" s="104">
        <f t="shared" si="1749"/>
        <v>0</v>
      </c>
      <c r="I2757" s="38">
        <f>'F4.2'!Z372</f>
        <v>0</v>
      </c>
      <c r="J2757" s="38">
        <f>'F4.2'!AY372</f>
        <v>0</v>
      </c>
      <c r="K2757" s="104"/>
      <c r="L2757" s="104"/>
      <c r="M2757" s="104">
        <f t="shared" si="1575"/>
        <v>0</v>
      </c>
      <c r="N2757" s="197">
        <f t="shared" si="1750"/>
        <v>0</v>
      </c>
    </row>
    <row r="2758" spans="1:14" ht="63" outlineLevel="1" x14ac:dyDescent="0.25">
      <c r="A2758" s="485">
        <f t="shared" ref="A2758:E2758" si="1796">A2281</f>
        <v>45.1</v>
      </c>
      <c r="B2758" s="417" t="str">
        <f t="shared" si="1796"/>
        <v>Scheme1: Supply &amp; Work of Replacement of MSERW Pipes &amp; Seamless Pipes in Bottom ash/Coarse ash evacuation &amp; Ash Slurry Disposal Pipelines, Dry ash conveying system in phase manner to improve the ash evacuation performance.</v>
      </c>
      <c r="C2758" s="188">
        <f t="shared" si="1796"/>
        <v>0</v>
      </c>
      <c r="D2758" s="189" t="str">
        <f t="shared" si="1796"/>
        <v>-</v>
      </c>
      <c r="E2758" s="38">
        <f t="shared" si="1796"/>
        <v>0</v>
      </c>
      <c r="F2758" s="104">
        <f t="shared" si="1788"/>
        <v>70</v>
      </c>
      <c r="G2758" s="104">
        <f t="shared" si="1789"/>
        <v>70</v>
      </c>
      <c r="H2758" s="104">
        <f t="shared" si="1749"/>
        <v>0</v>
      </c>
      <c r="I2758" s="38">
        <f>'F4.2'!Z373</f>
        <v>0</v>
      </c>
      <c r="J2758" s="38">
        <f>'F4.2'!AY373</f>
        <v>0</v>
      </c>
      <c r="K2758" s="104"/>
      <c r="L2758" s="104"/>
      <c r="M2758" s="104">
        <f t="shared" si="1575"/>
        <v>0</v>
      </c>
      <c r="N2758" s="197">
        <f t="shared" si="1750"/>
        <v>0</v>
      </c>
    </row>
    <row r="2759" spans="1:14" ht="15.75" outlineLevel="1" x14ac:dyDescent="0.25">
      <c r="A2759" s="369">
        <f t="shared" ref="A2759:E2759" si="1797">A2282</f>
        <v>46</v>
      </c>
      <c r="B2759" s="369" t="str">
        <f t="shared" si="1797"/>
        <v>Improvement in Ash Water Recovery System</v>
      </c>
      <c r="C2759" s="188">
        <f t="shared" si="1797"/>
        <v>0</v>
      </c>
      <c r="D2759" s="189" t="str">
        <f t="shared" si="1797"/>
        <v>-</v>
      </c>
      <c r="E2759" s="38">
        <f t="shared" si="1797"/>
        <v>0</v>
      </c>
      <c r="F2759" s="104">
        <f t="shared" si="1788"/>
        <v>0</v>
      </c>
      <c r="G2759" s="104">
        <f t="shared" si="1789"/>
        <v>0</v>
      </c>
      <c r="H2759" s="104">
        <f t="shared" si="1749"/>
        <v>0</v>
      </c>
      <c r="I2759" s="38">
        <f>'F4.2'!Z374</f>
        <v>0</v>
      </c>
      <c r="J2759" s="38">
        <f>'F4.2'!AY374</f>
        <v>0</v>
      </c>
      <c r="K2759" s="104"/>
      <c r="L2759" s="104"/>
      <c r="M2759" s="104">
        <f t="shared" si="1575"/>
        <v>0</v>
      </c>
      <c r="N2759" s="197">
        <f t="shared" si="1750"/>
        <v>0</v>
      </c>
    </row>
    <row r="2760" spans="1:14" ht="31.5" outlineLevel="1" x14ac:dyDescent="0.25">
      <c r="A2760" s="485">
        <f t="shared" ref="A2760:E2760" si="1798">A2283</f>
        <v>46.1</v>
      </c>
      <c r="B2760" s="417" t="str">
        <f t="shared" si="1798"/>
        <v>Scheme1: Supply &amp; Installation of Pumps along with Pipeline for Improvement in Ash Water Recovery System.</v>
      </c>
      <c r="C2760" s="188">
        <f t="shared" si="1798"/>
        <v>0</v>
      </c>
      <c r="D2760" s="189" t="str">
        <f t="shared" si="1798"/>
        <v>-</v>
      </c>
      <c r="E2760" s="38">
        <f t="shared" si="1798"/>
        <v>0</v>
      </c>
      <c r="F2760" s="104">
        <f t="shared" si="1788"/>
        <v>0</v>
      </c>
      <c r="G2760" s="104">
        <f t="shared" si="1789"/>
        <v>0</v>
      </c>
      <c r="H2760" s="104">
        <f t="shared" si="1749"/>
        <v>0</v>
      </c>
      <c r="I2760" s="38">
        <f>'F4.2'!Z375</f>
        <v>35</v>
      </c>
      <c r="J2760" s="38">
        <f>'F4.2'!AY375</f>
        <v>35</v>
      </c>
      <c r="K2760" s="104"/>
      <c r="L2760" s="104"/>
      <c r="M2760" s="104">
        <f t="shared" si="1575"/>
        <v>35</v>
      </c>
      <c r="N2760" s="197">
        <f t="shared" si="1750"/>
        <v>0</v>
      </c>
    </row>
    <row r="2761" spans="1:14" ht="31.5" outlineLevel="1" x14ac:dyDescent="0.25">
      <c r="A2761" s="369">
        <f t="shared" ref="A2761:E2761" si="1799">A2284</f>
        <v>47</v>
      </c>
      <c r="B2761" s="369" t="str">
        <f t="shared" si="1799"/>
        <v>Replacement of Instrument air pipeline from M.S. to S.S for AHP main plant</v>
      </c>
      <c r="C2761" s="188">
        <f t="shared" si="1799"/>
        <v>0</v>
      </c>
      <c r="D2761" s="189" t="str">
        <f t="shared" si="1799"/>
        <v>-</v>
      </c>
      <c r="E2761" s="38">
        <f t="shared" si="1799"/>
        <v>0</v>
      </c>
      <c r="F2761" s="104">
        <f t="shared" si="1788"/>
        <v>0</v>
      </c>
      <c r="G2761" s="104">
        <f t="shared" si="1789"/>
        <v>0</v>
      </c>
      <c r="H2761" s="104">
        <f t="shared" si="1749"/>
        <v>0</v>
      </c>
      <c r="I2761" s="38">
        <f>'F4.2'!Z376</f>
        <v>0</v>
      </c>
      <c r="J2761" s="38">
        <f>'F4.2'!AY376</f>
        <v>0</v>
      </c>
      <c r="K2761" s="104"/>
      <c r="L2761" s="104"/>
      <c r="M2761" s="104">
        <f t="shared" si="1575"/>
        <v>0</v>
      </c>
      <c r="N2761" s="197">
        <f t="shared" si="1750"/>
        <v>0</v>
      </c>
    </row>
    <row r="2762" spans="1:14" ht="31.5" outlineLevel="1" x14ac:dyDescent="0.25">
      <c r="A2762" s="485">
        <f t="shared" ref="A2762:E2762" si="1800">A2285</f>
        <v>47.1</v>
      </c>
      <c r="B2762" s="417" t="str">
        <f t="shared" si="1800"/>
        <v>Scheme1: Replacement of Instrument air pipeline from M.S. to S.S for AHP main plant</v>
      </c>
      <c r="C2762" s="188">
        <f t="shared" si="1800"/>
        <v>0</v>
      </c>
      <c r="D2762" s="189" t="str">
        <f t="shared" si="1800"/>
        <v>-</v>
      </c>
      <c r="E2762" s="38">
        <f t="shared" si="1800"/>
        <v>0</v>
      </c>
      <c r="F2762" s="104">
        <f t="shared" si="1788"/>
        <v>0</v>
      </c>
      <c r="G2762" s="104">
        <f t="shared" si="1789"/>
        <v>0</v>
      </c>
      <c r="H2762" s="104">
        <f t="shared" si="1749"/>
        <v>0</v>
      </c>
      <c r="I2762" s="38">
        <f>'F4.2'!Z377</f>
        <v>40</v>
      </c>
      <c r="J2762" s="38">
        <f>'F4.2'!AY377</f>
        <v>40</v>
      </c>
      <c r="K2762" s="104"/>
      <c r="L2762" s="104"/>
      <c r="M2762" s="104">
        <f t="shared" si="1575"/>
        <v>40</v>
      </c>
      <c r="N2762" s="197">
        <f t="shared" si="1750"/>
        <v>0</v>
      </c>
    </row>
    <row r="2763" spans="1:14" ht="31.5" outlineLevel="1" x14ac:dyDescent="0.25">
      <c r="A2763" s="369">
        <f t="shared" ref="A2763:E2763" si="1801">A2286</f>
        <v>48</v>
      </c>
      <c r="B2763" s="369" t="str">
        <f t="shared" si="1801"/>
        <v>Modification of sludge pumps and its pipeline with pumps of higher capacity and discharge line of higher capacity.</v>
      </c>
      <c r="C2763" s="188">
        <f t="shared" si="1801"/>
        <v>0</v>
      </c>
      <c r="D2763" s="189" t="str">
        <f t="shared" si="1801"/>
        <v>-</v>
      </c>
      <c r="E2763" s="38">
        <f t="shared" si="1801"/>
        <v>0</v>
      </c>
      <c r="F2763" s="104">
        <f t="shared" si="1788"/>
        <v>0</v>
      </c>
      <c r="G2763" s="104">
        <f t="shared" si="1789"/>
        <v>0</v>
      </c>
      <c r="H2763" s="104">
        <f t="shared" si="1749"/>
        <v>0</v>
      </c>
      <c r="I2763" s="38">
        <f>'F4.2'!Z378</f>
        <v>0</v>
      </c>
      <c r="J2763" s="38">
        <f>'F4.2'!AY378</f>
        <v>0</v>
      </c>
      <c r="K2763" s="104"/>
      <c r="L2763" s="104"/>
      <c r="M2763" s="104">
        <f t="shared" si="1575"/>
        <v>0</v>
      </c>
      <c r="N2763" s="197">
        <f t="shared" si="1750"/>
        <v>0</v>
      </c>
    </row>
    <row r="2764" spans="1:14" ht="47.25" outlineLevel="1" x14ac:dyDescent="0.25">
      <c r="A2764" s="485">
        <f t="shared" ref="A2764:E2764" si="1802">A2287</f>
        <v>48.1</v>
      </c>
      <c r="B2764" s="417" t="str">
        <f t="shared" si="1802"/>
        <v>Scheme1: Modification of sludge pumps and its pipeline with pumps of higher capacity and discharge line of higher capacity.</v>
      </c>
      <c r="C2764" s="188">
        <f t="shared" si="1802"/>
        <v>0</v>
      </c>
      <c r="D2764" s="189" t="str">
        <f t="shared" si="1802"/>
        <v>-</v>
      </c>
      <c r="E2764" s="38">
        <f t="shared" si="1802"/>
        <v>0</v>
      </c>
      <c r="F2764" s="104">
        <f t="shared" si="1788"/>
        <v>0</v>
      </c>
      <c r="G2764" s="104">
        <f t="shared" si="1789"/>
        <v>0</v>
      </c>
      <c r="H2764" s="104">
        <f t="shared" si="1749"/>
        <v>0</v>
      </c>
      <c r="I2764" s="38">
        <f>'F4.2'!Z379</f>
        <v>50</v>
      </c>
      <c r="J2764" s="38">
        <f>'F4.2'!AY379</f>
        <v>50</v>
      </c>
      <c r="K2764" s="104"/>
      <c r="L2764" s="104"/>
      <c r="M2764" s="104">
        <f t="shared" si="1575"/>
        <v>50</v>
      </c>
      <c r="N2764" s="197">
        <f t="shared" si="1750"/>
        <v>0</v>
      </c>
    </row>
    <row r="2765" spans="1:14" ht="15.75" outlineLevel="1" x14ac:dyDescent="0.25">
      <c r="A2765" s="369">
        <f t="shared" ref="A2765:E2765" si="1803">A2288</f>
        <v>49</v>
      </c>
      <c r="B2765" s="369" t="str">
        <f t="shared" si="1803"/>
        <v>ESP field strengthening at U#10</v>
      </c>
      <c r="C2765" s="188">
        <f t="shared" si="1803"/>
        <v>0</v>
      </c>
      <c r="D2765" s="189" t="str">
        <f t="shared" si="1803"/>
        <v>-</v>
      </c>
      <c r="E2765" s="38">
        <f t="shared" si="1803"/>
        <v>0</v>
      </c>
      <c r="F2765" s="104">
        <f t="shared" si="1788"/>
        <v>0</v>
      </c>
      <c r="G2765" s="104">
        <f t="shared" si="1789"/>
        <v>0</v>
      </c>
      <c r="H2765" s="104">
        <f t="shared" si="1749"/>
        <v>0</v>
      </c>
      <c r="I2765" s="38">
        <f>'F4.2'!Z380</f>
        <v>0</v>
      </c>
      <c r="J2765" s="38">
        <f>'F4.2'!AY380</f>
        <v>0</v>
      </c>
      <c r="K2765" s="104"/>
      <c r="L2765" s="104"/>
      <c r="M2765" s="104">
        <f t="shared" si="1575"/>
        <v>0</v>
      </c>
      <c r="N2765" s="197">
        <f t="shared" si="1750"/>
        <v>0</v>
      </c>
    </row>
    <row r="2766" spans="1:14" ht="15.75" outlineLevel="1" x14ac:dyDescent="0.25">
      <c r="A2766" s="485">
        <f t="shared" ref="A2766:E2766" si="1804">A2289</f>
        <v>49.1</v>
      </c>
      <c r="B2766" s="417" t="str">
        <f t="shared" si="1804"/>
        <v>Scheme1: ESP field strengthening at U#10</v>
      </c>
      <c r="C2766" s="188">
        <f t="shared" si="1804"/>
        <v>0</v>
      </c>
      <c r="D2766" s="189" t="str">
        <f t="shared" si="1804"/>
        <v>-</v>
      </c>
      <c r="E2766" s="38">
        <f t="shared" si="1804"/>
        <v>0</v>
      </c>
      <c r="F2766" s="104">
        <f t="shared" si="1788"/>
        <v>0</v>
      </c>
      <c r="G2766" s="104">
        <f t="shared" si="1789"/>
        <v>0</v>
      </c>
      <c r="H2766" s="104">
        <f t="shared" si="1749"/>
        <v>0</v>
      </c>
      <c r="I2766" s="38">
        <f>'F4.2'!Z381</f>
        <v>310</v>
      </c>
      <c r="J2766" s="38">
        <f>'F4.2'!AY381</f>
        <v>310</v>
      </c>
      <c r="K2766" s="104"/>
      <c r="L2766" s="104"/>
      <c r="M2766" s="104">
        <f t="shared" si="1575"/>
        <v>310</v>
      </c>
      <c r="N2766" s="197">
        <f t="shared" si="1750"/>
        <v>0</v>
      </c>
    </row>
    <row r="2767" spans="1:14" ht="31.5" outlineLevel="1" x14ac:dyDescent="0.25">
      <c r="A2767" s="369">
        <f t="shared" ref="A2767:E2767" si="1805">A2290</f>
        <v>50</v>
      </c>
      <c r="B2767" s="369" t="str">
        <f t="shared" si="1805"/>
        <v>MSERW Pipes &amp; Seamless Pipes replacement to improve ash conveying &amp; its disposal-2</v>
      </c>
      <c r="C2767" s="188">
        <f t="shared" si="1805"/>
        <v>0</v>
      </c>
      <c r="D2767" s="189" t="str">
        <f t="shared" si="1805"/>
        <v>-</v>
      </c>
      <c r="E2767" s="38">
        <f t="shared" si="1805"/>
        <v>0</v>
      </c>
      <c r="F2767" s="104">
        <f t="shared" si="1788"/>
        <v>0</v>
      </c>
      <c r="G2767" s="104">
        <f t="shared" si="1789"/>
        <v>0</v>
      </c>
      <c r="H2767" s="104">
        <f t="shared" si="1749"/>
        <v>0</v>
      </c>
      <c r="I2767" s="38">
        <f>'F4.2'!Z382</f>
        <v>0</v>
      </c>
      <c r="J2767" s="38">
        <f>'F4.2'!AY382</f>
        <v>0</v>
      </c>
      <c r="K2767" s="104"/>
      <c r="L2767" s="104"/>
      <c r="M2767" s="104">
        <f t="shared" si="1575"/>
        <v>0</v>
      </c>
      <c r="N2767" s="197">
        <f t="shared" si="1750"/>
        <v>0</v>
      </c>
    </row>
    <row r="2768" spans="1:14" ht="63" outlineLevel="1" x14ac:dyDescent="0.25">
      <c r="A2768" s="485">
        <f t="shared" ref="A2768:E2768" si="1806">A2291</f>
        <v>50.1</v>
      </c>
      <c r="B2768" s="388" t="str">
        <f t="shared" si="1806"/>
        <v>Scheme1: Supply &amp; Work of Replacement of MSERW Pipes &amp; Seamless Pipes in Bottom ash/Coarse ash evacuation &amp; Ash Slurry Disposal Pipelines, Dry ash conveying system in phase manner to improve the ash evacuation performance.</v>
      </c>
      <c r="C2768" s="188">
        <f t="shared" si="1806"/>
        <v>0</v>
      </c>
      <c r="D2768" s="189" t="str">
        <f t="shared" si="1806"/>
        <v>-</v>
      </c>
      <c r="E2768" s="38">
        <f t="shared" si="1806"/>
        <v>0</v>
      </c>
      <c r="F2768" s="104">
        <f t="shared" si="1788"/>
        <v>0</v>
      </c>
      <c r="G2768" s="104">
        <f t="shared" si="1789"/>
        <v>0</v>
      </c>
      <c r="H2768" s="104">
        <f t="shared" si="1749"/>
        <v>0</v>
      </c>
      <c r="I2768" s="38">
        <f>'F4.2'!Z383</f>
        <v>0</v>
      </c>
      <c r="J2768" s="38">
        <f>'F4.2'!AY383</f>
        <v>0</v>
      </c>
      <c r="K2768" s="104"/>
      <c r="L2768" s="104"/>
      <c r="M2768" s="104">
        <f t="shared" si="1575"/>
        <v>0</v>
      </c>
      <c r="N2768" s="197">
        <f t="shared" si="1750"/>
        <v>0</v>
      </c>
    </row>
    <row r="2769" spans="1:14" ht="15.75" outlineLevel="1" x14ac:dyDescent="0.25">
      <c r="A2769" s="369">
        <f t="shared" ref="A2769:E2769" si="1807">A2292</f>
        <v>51</v>
      </c>
      <c r="B2769" s="369" t="str">
        <f t="shared" si="1807"/>
        <v>Replacement of IAC for AHP Main Plant</v>
      </c>
      <c r="C2769" s="188">
        <f t="shared" si="1807"/>
        <v>0</v>
      </c>
      <c r="D2769" s="189" t="str">
        <f t="shared" si="1807"/>
        <v>-</v>
      </c>
      <c r="E2769" s="38">
        <f t="shared" si="1807"/>
        <v>0</v>
      </c>
      <c r="F2769" s="104">
        <f t="shared" si="1788"/>
        <v>0</v>
      </c>
      <c r="G2769" s="104">
        <f t="shared" si="1789"/>
        <v>0</v>
      </c>
      <c r="H2769" s="104">
        <f t="shared" si="1749"/>
        <v>0</v>
      </c>
      <c r="I2769" s="38">
        <f>'F4.2'!Z384</f>
        <v>0</v>
      </c>
      <c r="J2769" s="38">
        <f>'F4.2'!AY384</f>
        <v>0</v>
      </c>
      <c r="K2769" s="104"/>
      <c r="L2769" s="104"/>
      <c r="M2769" s="104">
        <f t="shared" si="1575"/>
        <v>0</v>
      </c>
      <c r="N2769" s="197">
        <f t="shared" si="1750"/>
        <v>0</v>
      </c>
    </row>
    <row r="2770" spans="1:14" ht="15.75" outlineLevel="1" x14ac:dyDescent="0.25">
      <c r="A2770" s="485">
        <f t="shared" ref="A2770:E2770" si="1808">A2293</f>
        <v>51.1</v>
      </c>
      <c r="B2770" s="417" t="str">
        <f t="shared" si="1808"/>
        <v>Scheme1: Supply &amp; Installation of IAC for AHP Main Plant</v>
      </c>
      <c r="C2770" s="188">
        <f t="shared" si="1808"/>
        <v>0</v>
      </c>
      <c r="D2770" s="189" t="str">
        <f t="shared" si="1808"/>
        <v>-</v>
      </c>
      <c r="E2770" s="38">
        <f t="shared" si="1808"/>
        <v>0</v>
      </c>
      <c r="F2770" s="104">
        <f t="shared" si="1788"/>
        <v>0</v>
      </c>
      <c r="G2770" s="104">
        <f t="shared" si="1789"/>
        <v>0</v>
      </c>
      <c r="H2770" s="104">
        <f t="shared" si="1749"/>
        <v>0</v>
      </c>
      <c r="I2770" s="38">
        <f>'F4.2'!Z385</f>
        <v>0</v>
      </c>
      <c r="J2770" s="38">
        <f>'F4.2'!AY385</f>
        <v>0</v>
      </c>
      <c r="K2770" s="104"/>
      <c r="L2770" s="104"/>
      <c r="M2770" s="104">
        <f t="shared" si="1575"/>
        <v>0</v>
      </c>
      <c r="N2770" s="197">
        <f t="shared" si="1750"/>
        <v>0</v>
      </c>
    </row>
    <row r="2771" spans="1:14" ht="15.75" outlineLevel="1" x14ac:dyDescent="0.25">
      <c r="A2771" s="369">
        <f t="shared" ref="A2771:E2771" si="1809">A2294</f>
        <v>52</v>
      </c>
      <c r="B2771" s="369" t="str">
        <f t="shared" si="1809"/>
        <v>Improvement in DRY ASH Evacuation system-2</v>
      </c>
      <c r="C2771" s="188">
        <f t="shared" si="1809"/>
        <v>0</v>
      </c>
      <c r="D2771" s="189" t="str">
        <f t="shared" si="1809"/>
        <v>-</v>
      </c>
      <c r="E2771" s="38">
        <f t="shared" si="1809"/>
        <v>0</v>
      </c>
      <c r="F2771" s="104">
        <f t="shared" si="1788"/>
        <v>0</v>
      </c>
      <c r="G2771" s="104">
        <f t="shared" si="1789"/>
        <v>0</v>
      </c>
      <c r="H2771" s="104">
        <f t="shared" si="1749"/>
        <v>0</v>
      </c>
      <c r="I2771" s="38">
        <f>'F4.2'!Z386</f>
        <v>0</v>
      </c>
      <c r="J2771" s="38">
        <f>'F4.2'!AY386</f>
        <v>0</v>
      </c>
      <c r="K2771" s="104"/>
      <c r="L2771" s="104"/>
      <c r="M2771" s="104">
        <f t="shared" si="1575"/>
        <v>0</v>
      </c>
      <c r="N2771" s="197">
        <f t="shared" si="1750"/>
        <v>0</v>
      </c>
    </row>
    <row r="2772" spans="1:14" ht="47.25" outlineLevel="1" x14ac:dyDescent="0.25">
      <c r="A2772" s="485">
        <f t="shared" ref="A2772:E2772" si="1810">A2295</f>
        <v>52.1</v>
      </c>
      <c r="B2772" s="417" t="str">
        <f t="shared" si="1810"/>
        <v>Scheme1: Supply &amp; Installation of TAC, Replacement of Air Lock Vessel, Various Valves, ESP Hopper Doors, ESP access doors.</v>
      </c>
      <c r="C2772" s="188">
        <f t="shared" si="1810"/>
        <v>0</v>
      </c>
      <c r="D2772" s="189" t="str">
        <f t="shared" si="1810"/>
        <v>-</v>
      </c>
      <c r="E2772" s="38">
        <f t="shared" si="1810"/>
        <v>0</v>
      </c>
      <c r="F2772" s="104">
        <f t="shared" si="1788"/>
        <v>0</v>
      </c>
      <c r="G2772" s="104">
        <f t="shared" si="1789"/>
        <v>0</v>
      </c>
      <c r="H2772" s="104">
        <f t="shared" si="1749"/>
        <v>0</v>
      </c>
      <c r="I2772" s="38">
        <f>'F4.2'!Z387</f>
        <v>0</v>
      </c>
      <c r="J2772" s="38">
        <f>'F4.2'!AY387</f>
        <v>0</v>
      </c>
      <c r="K2772" s="104"/>
      <c r="L2772" s="104"/>
      <c r="M2772" s="104">
        <f t="shared" si="1575"/>
        <v>0</v>
      </c>
      <c r="N2772" s="197">
        <f t="shared" si="1750"/>
        <v>0</v>
      </c>
    </row>
    <row r="2773" spans="1:14" ht="15.75" outlineLevel="1" x14ac:dyDescent="0.25">
      <c r="A2773" s="369">
        <f t="shared" ref="A2773:E2773" si="1811">A2296</f>
        <v>53</v>
      </c>
      <c r="B2773" s="369" t="str">
        <f t="shared" si="1811"/>
        <v>Improvement in DRY ASH Evacuation system-3</v>
      </c>
      <c r="C2773" s="188">
        <f t="shared" si="1811"/>
        <v>0</v>
      </c>
      <c r="D2773" s="189" t="str">
        <f t="shared" si="1811"/>
        <v>-</v>
      </c>
      <c r="E2773" s="38">
        <f t="shared" si="1811"/>
        <v>0</v>
      </c>
      <c r="F2773" s="104">
        <f t="shared" si="1788"/>
        <v>0</v>
      </c>
      <c r="G2773" s="104">
        <f t="shared" si="1789"/>
        <v>0</v>
      </c>
      <c r="H2773" s="104">
        <f t="shared" si="1749"/>
        <v>0</v>
      </c>
      <c r="I2773" s="38">
        <f>'F4.2'!Z388</f>
        <v>0</v>
      </c>
      <c r="J2773" s="38">
        <f>'F4.2'!AY388</f>
        <v>0</v>
      </c>
      <c r="K2773" s="104"/>
      <c r="L2773" s="104"/>
      <c r="M2773" s="104">
        <f t="shared" si="1575"/>
        <v>0</v>
      </c>
      <c r="N2773" s="197">
        <f t="shared" si="1750"/>
        <v>0</v>
      </c>
    </row>
    <row r="2774" spans="1:14" ht="47.25" outlineLevel="1" x14ac:dyDescent="0.25">
      <c r="A2774" s="485">
        <f t="shared" ref="A2774:E2774" si="1812">A2297</f>
        <v>53.1</v>
      </c>
      <c r="B2774" s="421" t="str">
        <f t="shared" si="1812"/>
        <v>Scheme1: Procurement of Ingersoll Rand Make Transport Air Compressors Critical/Non-Critical Spares sub-assembly for performance improvement.</v>
      </c>
      <c r="C2774" s="188">
        <f t="shared" si="1812"/>
        <v>0</v>
      </c>
      <c r="D2774" s="189" t="str">
        <f t="shared" si="1812"/>
        <v>-</v>
      </c>
      <c r="E2774" s="38">
        <f t="shared" si="1812"/>
        <v>0</v>
      </c>
      <c r="F2774" s="104">
        <f t="shared" si="1788"/>
        <v>0</v>
      </c>
      <c r="G2774" s="104">
        <f t="shared" si="1789"/>
        <v>0</v>
      </c>
      <c r="H2774" s="104">
        <f t="shared" si="1749"/>
        <v>0</v>
      </c>
      <c r="I2774" s="38">
        <f>'F4.2'!Z389</f>
        <v>0</v>
      </c>
      <c r="J2774" s="38">
        <f>'F4.2'!AY389</f>
        <v>0</v>
      </c>
      <c r="K2774" s="104"/>
      <c r="L2774" s="104"/>
      <c r="M2774" s="104">
        <f t="shared" si="1575"/>
        <v>0</v>
      </c>
      <c r="N2774" s="197">
        <f t="shared" si="1750"/>
        <v>0</v>
      </c>
    </row>
    <row r="2775" spans="1:14" ht="31.5" outlineLevel="1" x14ac:dyDescent="0.25">
      <c r="A2775" s="369">
        <f t="shared" ref="A2775:E2775" si="1813">A2298</f>
        <v>54</v>
      </c>
      <c r="B2775" s="369" t="str">
        <f t="shared" si="1813"/>
        <v>Detailed project report for various works of security section as per the IB recommendations.</v>
      </c>
      <c r="C2775" s="188">
        <f t="shared" si="1813"/>
        <v>0</v>
      </c>
      <c r="D2775" s="189" t="str">
        <f t="shared" si="1813"/>
        <v>-</v>
      </c>
      <c r="E2775" s="38">
        <f t="shared" si="1813"/>
        <v>0</v>
      </c>
      <c r="F2775" s="104">
        <f t="shared" si="1788"/>
        <v>0</v>
      </c>
      <c r="G2775" s="104">
        <f t="shared" si="1789"/>
        <v>0</v>
      </c>
      <c r="H2775" s="104">
        <f t="shared" si="1749"/>
        <v>0</v>
      </c>
      <c r="I2775" s="38">
        <f>'F4.2'!Z390</f>
        <v>0</v>
      </c>
      <c r="J2775" s="38">
        <f>'F4.2'!AY390</f>
        <v>0</v>
      </c>
      <c r="K2775" s="104"/>
      <c r="L2775" s="104"/>
      <c r="M2775" s="104">
        <f t="shared" si="1575"/>
        <v>0</v>
      </c>
      <c r="N2775" s="197">
        <f t="shared" si="1750"/>
        <v>0</v>
      </c>
    </row>
    <row r="2776" spans="1:14" ht="47.25" outlineLevel="1" x14ac:dyDescent="0.25">
      <c r="A2776" s="485">
        <f t="shared" ref="A2776:E2776" si="1814">A2299</f>
        <v>54.1</v>
      </c>
      <c r="B2776" s="421" t="str">
        <f t="shared" si="1814"/>
        <v xml:space="preserve"> Repairing &amp; raising height of compound wall with provision of concertina coil at various location of peripheral compound wall at 3x660MW KTPS Koradi.</v>
      </c>
      <c r="C2776" s="188">
        <f t="shared" si="1814"/>
        <v>0</v>
      </c>
      <c r="D2776" s="189" t="str">
        <f t="shared" si="1814"/>
        <v>-</v>
      </c>
      <c r="E2776" s="38">
        <f t="shared" si="1814"/>
        <v>0</v>
      </c>
      <c r="F2776" s="104">
        <f t="shared" si="1788"/>
        <v>1.593</v>
      </c>
      <c r="G2776" s="104">
        <f t="shared" si="1789"/>
        <v>1.593</v>
      </c>
      <c r="H2776" s="104">
        <f t="shared" si="1749"/>
        <v>0</v>
      </c>
      <c r="I2776" s="38">
        <f>'F4.2'!Z391</f>
        <v>0</v>
      </c>
      <c r="J2776" s="38">
        <f>'F4.2'!AY391</f>
        <v>0</v>
      </c>
      <c r="K2776" s="104"/>
      <c r="L2776" s="104"/>
      <c r="M2776" s="104">
        <f t="shared" si="1575"/>
        <v>0</v>
      </c>
      <c r="N2776" s="197">
        <f t="shared" si="1750"/>
        <v>0</v>
      </c>
    </row>
    <row r="2777" spans="1:14" ht="47.25" outlineLevel="1" x14ac:dyDescent="0.25">
      <c r="A2777" s="485">
        <f t="shared" ref="A2777:E2777" si="1815">A2300</f>
        <v>54.2</v>
      </c>
      <c r="B2777" s="421" t="str">
        <f t="shared" si="1815"/>
        <v>Work of Providing structural three quarter turn staircase with landing along pheriphery of FISS watch tower at 3x660MW, TPS, Koradi.</v>
      </c>
      <c r="C2777" s="188">
        <f t="shared" si="1815"/>
        <v>0</v>
      </c>
      <c r="D2777" s="189" t="str">
        <f t="shared" si="1815"/>
        <v>-</v>
      </c>
      <c r="E2777" s="38">
        <f t="shared" si="1815"/>
        <v>0</v>
      </c>
      <c r="F2777" s="104">
        <f t="shared" si="1788"/>
        <v>0.34444199999999997</v>
      </c>
      <c r="G2777" s="104">
        <f t="shared" si="1789"/>
        <v>0.34444199999999997</v>
      </c>
      <c r="H2777" s="104">
        <f t="shared" si="1749"/>
        <v>0</v>
      </c>
      <c r="I2777" s="38">
        <f>'F4.2'!Z392</f>
        <v>0</v>
      </c>
      <c r="J2777" s="38">
        <f>'F4.2'!AY392</f>
        <v>0</v>
      </c>
      <c r="K2777" s="104"/>
      <c r="L2777" s="104"/>
      <c r="M2777" s="104">
        <f t="shared" ref="M2777:M2840" si="1816">SUM(J2777:L2777)</f>
        <v>0</v>
      </c>
      <c r="N2777" s="197">
        <f t="shared" si="1750"/>
        <v>0</v>
      </c>
    </row>
    <row r="2778" spans="1:14" ht="47.25" outlineLevel="1" x14ac:dyDescent="0.25">
      <c r="A2778" s="369">
        <f t="shared" ref="A2778:E2778" si="1817">A2301</f>
        <v>55</v>
      </c>
      <c r="B2778" s="369" t="str">
        <f t="shared" si="1817"/>
        <v>Supply, installation, comissioning and testing of 220V station &amp; 360V UPS batteries installed at U 8, 9 &amp; 0 of 3x660 MW KTPS, Koradi.</v>
      </c>
      <c r="C2778" s="188">
        <f t="shared" si="1817"/>
        <v>0</v>
      </c>
      <c r="D2778" s="189" t="str">
        <f t="shared" si="1817"/>
        <v>-</v>
      </c>
      <c r="E2778" s="38">
        <f t="shared" si="1817"/>
        <v>0</v>
      </c>
      <c r="F2778" s="104">
        <f t="shared" si="1788"/>
        <v>0</v>
      </c>
      <c r="G2778" s="104">
        <f t="shared" si="1789"/>
        <v>0</v>
      </c>
      <c r="H2778" s="104">
        <f t="shared" ref="H2778:H2841" si="1818">F2778-G2778</f>
        <v>0</v>
      </c>
      <c r="I2778" s="38">
        <f>'F4.2'!Z393</f>
        <v>0</v>
      </c>
      <c r="J2778" s="38">
        <f>'F4.2'!AY393</f>
        <v>0</v>
      </c>
      <c r="K2778" s="104"/>
      <c r="L2778" s="104"/>
      <c r="M2778" s="104">
        <f t="shared" si="1816"/>
        <v>0</v>
      </c>
      <c r="N2778" s="197">
        <f t="shared" ref="N2778:N2841" si="1819">H2778+I2778-M2778</f>
        <v>0</v>
      </c>
    </row>
    <row r="2779" spans="1:14" ht="47.25" outlineLevel="1" x14ac:dyDescent="0.25">
      <c r="A2779" s="485">
        <f t="shared" ref="A2779:E2779" si="1820">A2302</f>
        <v>55.1</v>
      </c>
      <c r="B2779" s="421" t="str">
        <f t="shared" si="1820"/>
        <v>Supply, installation, comissioning and testing of 220V station &amp; 360V UPS batteries installed at U 8, 9 &amp; 0 of 3x660 MW KTPS, Koradi. (scheme)</v>
      </c>
      <c r="C2779" s="188">
        <f t="shared" si="1820"/>
        <v>0</v>
      </c>
      <c r="D2779" s="189" t="str">
        <f t="shared" si="1820"/>
        <v>-</v>
      </c>
      <c r="E2779" s="38">
        <f t="shared" si="1820"/>
        <v>0</v>
      </c>
      <c r="F2779" s="104">
        <f t="shared" si="1788"/>
        <v>45.6</v>
      </c>
      <c r="G2779" s="104">
        <f t="shared" si="1789"/>
        <v>45.6</v>
      </c>
      <c r="H2779" s="104">
        <f t="shared" si="1818"/>
        <v>0</v>
      </c>
      <c r="I2779" s="38">
        <f>'F4.2'!Z394</f>
        <v>22.8</v>
      </c>
      <c r="J2779" s="38">
        <f>'F4.2'!AY394</f>
        <v>22.8</v>
      </c>
      <c r="K2779" s="104"/>
      <c r="L2779" s="104"/>
      <c r="M2779" s="104">
        <f t="shared" si="1816"/>
        <v>22.8</v>
      </c>
      <c r="N2779" s="197">
        <f t="shared" si="1819"/>
        <v>0</v>
      </c>
    </row>
    <row r="2780" spans="1:14" ht="15.75" outlineLevel="1" x14ac:dyDescent="0.25">
      <c r="A2780" s="485">
        <f t="shared" ref="A2780:E2780" si="1821">A2303</f>
        <v>0</v>
      </c>
      <c r="B2780" s="421" t="str">
        <f t="shared" si="1821"/>
        <v>IDC</v>
      </c>
      <c r="C2780" s="188">
        <f t="shared" si="1821"/>
        <v>0</v>
      </c>
      <c r="D2780" s="189" t="str">
        <f t="shared" si="1821"/>
        <v>-</v>
      </c>
      <c r="E2780" s="38">
        <f t="shared" si="1821"/>
        <v>0</v>
      </c>
      <c r="F2780" s="104">
        <f t="shared" si="1788"/>
        <v>0</v>
      </c>
      <c r="G2780" s="104">
        <f t="shared" si="1789"/>
        <v>0</v>
      </c>
      <c r="H2780" s="104">
        <f t="shared" si="1818"/>
        <v>0</v>
      </c>
      <c r="I2780" s="38">
        <f>'F4.2'!Z395</f>
        <v>0</v>
      </c>
      <c r="J2780" s="38">
        <f>'F4.2'!AY395</f>
        <v>0</v>
      </c>
      <c r="K2780" s="104"/>
      <c r="L2780" s="104"/>
      <c r="M2780" s="104">
        <f t="shared" si="1816"/>
        <v>0</v>
      </c>
      <c r="N2780" s="197">
        <f t="shared" si="1819"/>
        <v>0</v>
      </c>
    </row>
    <row r="2781" spans="1:14" ht="31.5" outlineLevel="1" x14ac:dyDescent="0.25">
      <c r="A2781" s="485">
        <f t="shared" ref="A2781:E2781" si="1822">A2304</f>
        <v>56</v>
      </c>
      <c r="B2781" s="369" t="str">
        <f t="shared" si="1822"/>
        <v>TDBFP Governing valve's LPCV ,HPCV MSV AND Trip lock replacement</v>
      </c>
      <c r="C2781" s="188">
        <f t="shared" si="1822"/>
        <v>0</v>
      </c>
      <c r="D2781" s="189" t="str">
        <f t="shared" si="1822"/>
        <v>-</v>
      </c>
      <c r="E2781" s="38">
        <f t="shared" si="1822"/>
        <v>0</v>
      </c>
      <c r="F2781" s="104">
        <f t="shared" si="1788"/>
        <v>25</v>
      </c>
      <c r="G2781" s="104">
        <f t="shared" si="1789"/>
        <v>25</v>
      </c>
      <c r="H2781" s="104">
        <f t="shared" si="1818"/>
        <v>0</v>
      </c>
      <c r="I2781" s="38">
        <f>'F4.2'!Z396</f>
        <v>0</v>
      </c>
      <c r="J2781" s="38">
        <f>'F4.2'!AY396</f>
        <v>0</v>
      </c>
      <c r="K2781" s="104"/>
      <c r="L2781" s="104"/>
      <c r="M2781" s="104">
        <f t="shared" si="1816"/>
        <v>0</v>
      </c>
      <c r="N2781" s="197">
        <f t="shared" si="1819"/>
        <v>0</v>
      </c>
    </row>
    <row r="2782" spans="1:14" ht="31.5" outlineLevel="1" x14ac:dyDescent="0.25">
      <c r="A2782" s="485">
        <f t="shared" ref="A2782:E2782" si="1823">A2305</f>
        <v>61</v>
      </c>
      <c r="B2782" s="369" t="str">
        <f t="shared" si="1823"/>
        <v>Procurement &amp; replacement of HP Heaters at 3x660 MW KTPS, Koradi.</v>
      </c>
      <c r="C2782" s="188">
        <f t="shared" si="1823"/>
        <v>0</v>
      </c>
      <c r="D2782" s="189" t="str">
        <f t="shared" si="1823"/>
        <v>-</v>
      </c>
      <c r="E2782" s="38">
        <f t="shared" si="1823"/>
        <v>0</v>
      </c>
      <c r="F2782" s="104">
        <f t="shared" si="1788"/>
        <v>0</v>
      </c>
      <c r="G2782" s="104">
        <f t="shared" si="1789"/>
        <v>25</v>
      </c>
      <c r="H2782" s="104">
        <f t="shared" si="1818"/>
        <v>-25</v>
      </c>
      <c r="I2782" s="38">
        <f>'F4.2'!Z397</f>
        <v>0</v>
      </c>
      <c r="J2782" s="38">
        <f>'F4.2'!AY397</f>
        <v>0</v>
      </c>
      <c r="K2782" s="104"/>
      <c r="L2782" s="104"/>
      <c r="M2782" s="104">
        <f t="shared" si="1816"/>
        <v>0</v>
      </c>
      <c r="N2782" s="197">
        <f t="shared" si="1819"/>
        <v>-25</v>
      </c>
    </row>
    <row r="2783" spans="1:14" ht="15.75" outlineLevel="1" x14ac:dyDescent="0.25">
      <c r="A2783" s="485">
        <f t="shared" ref="A2783:E2783" si="1824">A2306</f>
        <v>0</v>
      </c>
      <c r="B2783" s="369">
        <f t="shared" si="1824"/>
        <v>0</v>
      </c>
      <c r="C2783" s="188">
        <f t="shared" si="1824"/>
        <v>0</v>
      </c>
      <c r="D2783" s="189" t="str">
        <f t="shared" si="1824"/>
        <v>-</v>
      </c>
      <c r="E2783" s="38">
        <f t="shared" si="1824"/>
        <v>0</v>
      </c>
      <c r="F2783" s="104">
        <f t="shared" si="1788"/>
        <v>0</v>
      </c>
      <c r="G2783" s="104">
        <f t="shared" si="1789"/>
        <v>0</v>
      </c>
      <c r="H2783" s="104">
        <f t="shared" si="1818"/>
        <v>0</v>
      </c>
      <c r="I2783" s="38">
        <f>'F4.2'!Z398</f>
        <v>0</v>
      </c>
      <c r="J2783" s="38">
        <f>'F4.2'!AY398</f>
        <v>0</v>
      </c>
      <c r="K2783" s="104"/>
      <c r="L2783" s="104"/>
      <c r="M2783" s="104">
        <f t="shared" si="1816"/>
        <v>0</v>
      </c>
      <c r="N2783" s="197">
        <f t="shared" si="1819"/>
        <v>0</v>
      </c>
    </row>
    <row r="2784" spans="1:14" ht="31.5" outlineLevel="1" x14ac:dyDescent="0.25">
      <c r="A2784" s="369">
        <f t="shared" ref="A2784:E2784" si="1825">A2307</f>
        <v>0</v>
      </c>
      <c r="B2784" s="369" t="str">
        <f t="shared" si="1825"/>
        <v>Upgradation of Vibration Monitoring &amp; Analysis system installed at 3x660MW Koradi TPS.</v>
      </c>
      <c r="C2784" s="188">
        <f t="shared" si="1825"/>
        <v>0</v>
      </c>
      <c r="D2784" s="189" t="str">
        <f t="shared" si="1825"/>
        <v>-</v>
      </c>
      <c r="E2784" s="38">
        <f t="shared" si="1825"/>
        <v>0</v>
      </c>
      <c r="F2784" s="104">
        <f t="shared" si="1788"/>
        <v>63</v>
      </c>
      <c r="G2784" s="104">
        <f t="shared" si="1789"/>
        <v>63</v>
      </c>
      <c r="H2784" s="104">
        <f t="shared" si="1818"/>
        <v>0</v>
      </c>
      <c r="I2784" s="38">
        <f>'F4.2'!Z399</f>
        <v>0</v>
      </c>
      <c r="J2784" s="38">
        <f>'F4.2'!AY399</f>
        <v>0</v>
      </c>
      <c r="K2784" s="104"/>
      <c r="L2784" s="104"/>
      <c r="M2784" s="104">
        <f t="shared" si="1816"/>
        <v>0</v>
      </c>
      <c r="N2784" s="197">
        <f t="shared" si="1819"/>
        <v>0</v>
      </c>
    </row>
    <row r="2785" spans="1:14" ht="31.5" outlineLevel="1" x14ac:dyDescent="0.25">
      <c r="A2785" s="485">
        <f t="shared" ref="A2785:E2785" si="1826">A2308</f>
        <v>0</v>
      </c>
      <c r="B2785" s="421" t="str">
        <f t="shared" si="1826"/>
        <v>Scheme 1: Upgradation of sinkawa make vibration monitoring and Analysis system for main turbine at 3x660MW koradi TPS.</v>
      </c>
      <c r="C2785" s="188">
        <f t="shared" si="1826"/>
        <v>0</v>
      </c>
      <c r="D2785" s="189" t="str">
        <f t="shared" si="1826"/>
        <v>-</v>
      </c>
      <c r="E2785" s="38">
        <f t="shared" si="1826"/>
        <v>0</v>
      </c>
      <c r="F2785" s="104">
        <f t="shared" si="1788"/>
        <v>0</v>
      </c>
      <c r="G2785" s="104">
        <f t="shared" si="1789"/>
        <v>0</v>
      </c>
      <c r="H2785" s="104">
        <f t="shared" si="1818"/>
        <v>0</v>
      </c>
      <c r="I2785" s="38">
        <f>'F4.2'!Z400</f>
        <v>0</v>
      </c>
      <c r="J2785" s="38">
        <f>'F4.2'!AY400</f>
        <v>0</v>
      </c>
      <c r="K2785" s="104"/>
      <c r="L2785" s="104"/>
      <c r="M2785" s="104">
        <f t="shared" si="1816"/>
        <v>0</v>
      </c>
      <c r="N2785" s="197">
        <f t="shared" si="1819"/>
        <v>0</v>
      </c>
    </row>
    <row r="2786" spans="1:14" ht="47.25" outlineLevel="1" x14ac:dyDescent="0.25">
      <c r="A2786" s="485">
        <f t="shared" ref="A2786:E2786" si="1827">A2309</f>
        <v>0</v>
      </c>
      <c r="B2786" s="421" t="str">
        <f t="shared" si="1827"/>
        <v>Scheme 2: Upgradation of Bently Nevada make vibration monitoring and Analysis system for RMCMS system at 3x660MW Koradi TPS.</v>
      </c>
      <c r="C2786" s="188">
        <f t="shared" si="1827"/>
        <v>0</v>
      </c>
      <c r="D2786" s="189" t="str">
        <f t="shared" si="1827"/>
        <v>-</v>
      </c>
      <c r="E2786" s="38">
        <f t="shared" si="1827"/>
        <v>0</v>
      </c>
      <c r="F2786" s="104">
        <f t="shared" si="1788"/>
        <v>0</v>
      </c>
      <c r="G2786" s="104">
        <f t="shared" si="1789"/>
        <v>0</v>
      </c>
      <c r="H2786" s="104">
        <f t="shared" si="1818"/>
        <v>0</v>
      </c>
      <c r="I2786" s="38">
        <f>'F4.2'!Z401</f>
        <v>0</v>
      </c>
      <c r="J2786" s="38">
        <f>'F4.2'!AY401</f>
        <v>0</v>
      </c>
      <c r="K2786" s="104"/>
      <c r="L2786" s="104"/>
      <c r="M2786" s="104">
        <f t="shared" si="1816"/>
        <v>0</v>
      </c>
      <c r="N2786" s="197">
        <f t="shared" si="1819"/>
        <v>0</v>
      </c>
    </row>
    <row r="2787" spans="1:14" ht="15.75" outlineLevel="1" x14ac:dyDescent="0.25">
      <c r="A2787" s="485">
        <f t="shared" ref="A2787:E2787" si="1828">A2310</f>
        <v>0</v>
      </c>
      <c r="B2787" s="421" t="str">
        <f t="shared" si="1828"/>
        <v>Scheme 3 :-Emerson PLC upgradation</v>
      </c>
      <c r="C2787" s="188">
        <f t="shared" si="1828"/>
        <v>0</v>
      </c>
      <c r="D2787" s="189" t="str">
        <f t="shared" si="1828"/>
        <v>-</v>
      </c>
      <c r="E2787" s="38">
        <f t="shared" si="1828"/>
        <v>0</v>
      </c>
      <c r="F2787" s="104">
        <f t="shared" si="1788"/>
        <v>0</v>
      </c>
      <c r="G2787" s="104">
        <f t="shared" si="1789"/>
        <v>0</v>
      </c>
      <c r="H2787" s="104">
        <f t="shared" si="1818"/>
        <v>0</v>
      </c>
      <c r="I2787" s="38">
        <f>'F4.2'!Z402</f>
        <v>0</v>
      </c>
      <c r="J2787" s="38">
        <f>'F4.2'!AY402</f>
        <v>0</v>
      </c>
      <c r="K2787" s="104"/>
      <c r="L2787" s="104"/>
      <c r="M2787" s="104">
        <f t="shared" si="1816"/>
        <v>0</v>
      </c>
      <c r="N2787" s="197">
        <f t="shared" si="1819"/>
        <v>0</v>
      </c>
    </row>
    <row r="2788" spans="1:14" ht="31.5" outlineLevel="1" x14ac:dyDescent="0.25">
      <c r="A2788" s="369">
        <f t="shared" ref="A2788:E2788" si="1829">A2311</f>
        <v>0</v>
      </c>
      <c r="B2788" s="369" t="str">
        <f t="shared" si="1829"/>
        <v xml:space="preserve"> Upgradation of various Level Transmitters installed at 3x660 MW koradi TPS. </v>
      </c>
      <c r="C2788" s="188">
        <f t="shared" si="1829"/>
        <v>0</v>
      </c>
      <c r="D2788" s="189" t="str">
        <f t="shared" si="1829"/>
        <v>-</v>
      </c>
      <c r="E2788" s="38">
        <f t="shared" si="1829"/>
        <v>0</v>
      </c>
      <c r="F2788" s="104">
        <f t="shared" si="1788"/>
        <v>0</v>
      </c>
      <c r="G2788" s="104">
        <f t="shared" si="1789"/>
        <v>0</v>
      </c>
      <c r="H2788" s="104">
        <f t="shared" si="1818"/>
        <v>0</v>
      </c>
      <c r="I2788" s="38">
        <f>'F4.2'!Z403</f>
        <v>31</v>
      </c>
      <c r="J2788" s="38">
        <f>'F4.2'!AY403</f>
        <v>31</v>
      </c>
      <c r="K2788" s="104"/>
      <c r="L2788" s="104"/>
      <c r="M2788" s="104">
        <f t="shared" si="1816"/>
        <v>31</v>
      </c>
      <c r="N2788" s="197">
        <f t="shared" si="1819"/>
        <v>0</v>
      </c>
    </row>
    <row r="2789" spans="1:14" ht="31.5" outlineLevel="1" x14ac:dyDescent="0.25">
      <c r="A2789" s="485">
        <f t="shared" ref="A2789:E2789" si="1830">A2312</f>
        <v>0</v>
      </c>
      <c r="B2789" s="421" t="str">
        <f t="shared" si="1830"/>
        <v xml:space="preserve">Scheme 1: Upgradation of Guided wave Radar Level TX installed at Condenser Hotwell and LPH 1,2 and 3 </v>
      </c>
      <c r="C2789" s="188">
        <f t="shared" si="1830"/>
        <v>0</v>
      </c>
      <c r="D2789" s="189" t="str">
        <f t="shared" si="1830"/>
        <v>-</v>
      </c>
      <c r="E2789" s="38">
        <f t="shared" si="1830"/>
        <v>0</v>
      </c>
      <c r="F2789" s="104">
        <f t="shared" si="1788"/>
        <v>0</v>
      </c>
      <c r="G2789" s="104">
        <f t="shared" si="1789"/>
        <v>0</v>
      </c>
      <c r="H2789" s="104">
        <f t="shared" si="1818"/>
        <v>0</v>
      </c>
      <c r="I2789" s="38">
        <f>'F4.2'!Z404</f>
        <v>0</v>
      </c>
      <c r="J2789" s="38">
        <f>'F4.2'!AY404</f>
        <v>0</v>
      </c>
      <c r="K2789" s="104"/>
      <c r="L2789" s="104"/>
      <c r="M2789" s="104">
        <f t="shared" si="1816"/>
        <v>0</v>
      </c>
      <c r="N2789" s="197">
        <f t="shared" si="1819"/>
        <v>0</v>
      </c>
    </row>
    <row r="2790" spans="1:14" ht="47.25" outlineLevel="1" x14ac:dyDescent="0.25">
      <c r="A2790" s="485">
        <f t="shared" ref="A2790:E2790" si="1831">A2313</f>
        <v>0</v>
      </c>
      <c r="B2790" s="421" t="str">
        <f t="shared" si="1831"/>
        <v xml:space="preserve">Scheme 2: Upgradation of Displacer type level TX into Guided wave radar level Tx installed at various Drain Tank, Flash tank and pit </v>
      </c>
      <c r="C2790" s="188">
        <f t="shared" si="1831"/>
        <v>0</v>
      </c>
      <c r="D2790" s="189" t="str">
        <f t="shared" si="1831"/>
        <v>-</v>
      </c>
      <c r="E2790" s="38">
        <f t="shared" si="1831"/>
        <v>0</v>
      </c>
      <c r="F2790" s="104">
        <f t="shared" si="1788"/>
        <v>0</v>
      </c>
      <c r="G2790" s="104">
        <f t="shared" si="1789"/>
        <v>0</v>
      </c>
      <c r="H2790" s="104">
        <f t="shared" si="1818"/>
        <v>0</v>
      </c>
      <c r="I2790" s="38">
        <f>'F4.2'!Z405</f>
        <v>0</v>
      </c>
      <c r="J2790" s="38">
        <f>'F4.2'!AY405</f>
        <v>0</v>
      </c>
      <c r="K2790" s="104"/>
      <c r="L2790" s="104"/>
      <c r="M2790" s="104">
        <f t="shared" si="1816"/>
        <v>0</v>
      </c>
      <c r="N2790" s="197">
        <f t="shared" si="1819"/>
        <v>0</v>
      </c>
    </row>
    <row r="2791" spans="1:14" ht="31.5" outlineLevel="1" x14ac:dyDescent="0.25">
      <c r="A2791" s="485">
        <f t="shared" ref="A2791:E2791" si="1832">A2314</f>
        <v>0</v>
      </c>
      <c r="B2791" s="421" t="str">
        <f t="shared" si="1832"/>
        <v>Scheme 3: Upgradation of non- contact type Ultrasonic level Tx into IP68 non- contact type Radar level TX.</v>
      </c>
      <c r="C2791" s="188">
        <f t="shared" si="1832"/>
        <v>0</v>
      </c>
      <c r="D2791" s="189" t="str">
        <f t="shared" si="1832"/>
        <v>-</v>
      </c>
      <c r="E2791" s="38">
        <f t="shared" si="1832"/>
        <v>0</v>
      </c>
      <c r="F2791" s="104">
        <f t="shared" si="1788"/>
        <v>0</v>
      </c>
      <c r="G2791" s="104">
        <f t="shared" si="1789"/>
        <v>0</v>
      </c>
      <c r="H2791" s="104">
        <f t="shared" si="1818"/>
        <v>0</v>
      </c>
      <c r="I2791" s="38">
        <f>'F4.2'!Z406</f>
        <v>0</v>
      </c>
      <c r="J2791" s="38">
        <f>'F4.2'!AY406</f>
        <v>0</v>
      </c>
      <c r="K2791" s="104"/>
      <c r="L2791" s="104"/>
      <c r="M2791" s="104">
        <f t="shared" si="1816"/>
        <v>0</v>
      </c>
      <c r="N2791" s="197">
        <f t="shared" si="1819"/>
        <v>0</v>
      </c>
    </row>
    <row r="2792" spans="1:14" ht="31.5" outlineLevel="1" x14ac:dyDescent="0.25">
      <c r="A2792" s="369">
        <f t="shared" ref="A2792:E2792" si="1833">A2315</f>
        <v>0</v>
      </c>
      <c r="B2792" s="369" t="str">
        <f t="shared" si="1833"/>
        <v xml:space="preserve">Upgradation of ESP Hopper level Probes installed at 3x660 MW koradi TPS. </v>
      </c>
      <c r="C2792" s="188">
        <f t="shared" si="1833"/>
        <v>0</v>
      </c>
      <c r="D2792" s="189" t="str">
        <f t="shared" si="1833"/>
        <v>-</v>
      </c>
      <c r="E2792" s="38">
        <f t="shared" si="1833"/>
        <v>0</v>
      </c>
      <c r="F2792" s="104">
        <f t="shared" si="1788"/>
        <v>40</v>
      </c>
      <c r="G2792" s="104">
        <f t="shared" si="1789"/>
        <v>40</v>
      </c>
      <c r="H2792" s="104">
        <f t="shared" si="1818"/>
        <v>0</v>
      </c>
      <c r="I2792" s="38">
        <f>'F4.2'!Z407</f>
        <v>0</v>
      </c>
      <c r="J2792" s="38">
        <f>'F4.2'!AY407</f>
        <v>0</v>
      </c>
      <c r="K2792" s="104"/>
      <c r="L2792" s="104"/>
      <c r="M2792" s="104">
        <f t="shared" si="1816"/>
        <v>0</v>
      </c>
      <c r="N2792" s="197">
        <f t="shared" si="1819"/>
        <v>0</v>
      </c>
    </row>
    <row r="2793" spans="1:14" ht="47.25" outlineLevel="1" x14ac:dyDescent="0.25">
      <c r="A2793" s="485">
        <f t="shared" ref="A2793:E2793" si="1834">A2316</f>
        <v>0</v>
      </c>
      <c r="B2793" s="421" t="str">
        <f t="shared" si="1834"/>
        <v>Scheme 1: Upgradation of 1st three fields ESP Hopper level probes into continuous level monitoring NOGS system at 3x660 MW Koradi TPS.</v>
      </c>
      <c r="C2793" s="188">
        <f t="shared" si="1834"/>
        <v>0</v>
      </c>
      <c r="D2793" s="189" t="str">
        <f t="shared" si="1834"/>
        <v>-</v>
      </c>
      <c r="E2793" s="38">
        <f t="shared" si="1834"/>
        <v>0</v>
      </c>
      <c r="F2793" s="104">
        <f t="shared" si="1788"/>
        <v>0</v>
      </c>
      <c r="G2793" s="104">
        <f t="shared" si="1789"/>
        <v>0</v>
      </c>
      <c r="H2793" s="104">
        <f t="shared" si="1818"/>
        <v>0</v>
      </c>
      <c r="I2793" s="38">
        <f>'F4.2'!Z408</f>
        <v>0</v>
      </c>
      <c r="J2793" s="38">
        <f>'F4.2'!AY408</f>
        <v>0</v>
      </c>
      <c r="K2793" s="104"/>
      <c r="L2793" s="104"/>
      <c r="M2793" s="104">
        <f t="shared" si="1816"/>
        <v>0</v>
      </c>
      <c r="N2793" s="197">
        <f t="shared" si="1819"/>
        <v>0</v>
      </c>
    </row>
    <row r="2794" spans="1:14" ht="31.5" outlineLevel="1" x14ac:dyDescent="0.25">
      <c r="A2794" s="485">
        <f t="shared" ref="A2794:E2794" si="1835">A2317</f>
        <v>0</v>
      </c>
      <c r="B2794" s="421" t="str">
        <f t="shared" si="1835"/>
        <v xml:space="preserve">Scheme 2: Upgradation of RF capacitance Hopper level probe into of RF admittance level probe at 4,5,6,7,8 &amp; 9 ESP Hoppers </v>
      </c>
      <c r="C2794" s="188">
        <f t="shared" si="1835"/>
        <v>0</v>
      </c>
      <c r="D2794" s="189" t="str">
        <f t="shared" si="1835"/>
        <v>-</v>
      </c>
      <c r="E2794" s="38">
        <f t="shared" si="1835"/>
        <v>0</v>
      </c>
      <c r="F2794" s="104">
        <f t="shared" si="1788"/>
        <v>0</v>
      </c>
      <c r="G2794" s="104">
        <f t="shared" si="1789"/>
        <v>0</v>
      </c>
      <c r="H2794" s="104">
        <f t="shared" si="1818"/>
        <v>0</v>
      </c>
      <c r="I2794" s="38">
        <f>'F4.2'!Z409</f>
        <v>0</v>
      </c>
      <c r="J2794" s="38">
        <f>'F4.2'!AY409</f>
        <v>0</v>
      </c>
      <c r="K2794" s="104"/>
      <c r="L2794" s="104"/>
      <c r="M2794" s="104">
        <f t="shared" si="1816"/>
        <v>0</v>
      </c>
      <c r="N2794" s="197">
        <f t="shared" si="1819"/>
        <v>0</v>
      </c>
    </row>
    <row r="2795" spans="1:14" ht="47.25" outlineLevel="1" x14ac:dyDescent="0.25">
      <c r="A2795" s="485">
        <f t="shared" ref="A2795:E2795" si="1836">A2318</f>
        <v>0</v>
      </c>
      <c r="B2795" s="421" t="str">
        <f t="shared" si="1836"/>
        <v>Scheme 3: Upgradation of ESP hopper heater monitoring , control and  real time monitoring system at 3X660MW Koradi TPS</v>
      </c>
      <c r="C2795" s="188">
        <f t="shared" si="1836"/>
        <v>0</v>
      </c>
      <c r="D2795" s="189" t="str">
        <f t="shared" si="1836"/>
        <v>-</v>
      </c>
      <c r="E2795" s="38">
        <f t="shared" si="1836"/>
        <v>0</v>
      </c>
      <c r="F2795" s="104">
        <f t="shared" si="1788"/>
        <v>0</v>
      </c>
      <c r="G2795" s="104">
        <f t="shared" si="1789"/>
        <v>0</v>
      </c>
      <c r="H2795" s="104">
        <f t="shared" si="1818"/>
        <v>0</v>
      </c>
      <c r="I2795" s="38">
        <f>'F4.2'!Z410</f>
        <v>0</v>
      </c>
      <c r="J2795" s="38">
        <f>'F4.2'!AY410</f>
        <v>0</v>
      </c>
      <c r="K2795" s="104"/>
      <c r="L2795" s="104"/>
      <c r="M2795" s="104">
        <f t="shared" si="1816"/>
        <v>0</v>
      </c>
      <c r="N2795" s="197">
        <f t="shared" si="1819"/>
        <v>0</v>
      </c>
    </row>
    <row r="2796" spans="1:14" ht="47.25" outlineLevel="1" x14ac:dyDescent="0.25">
      <c r="A2796" s="369">
        <f t="shared" ref="A2796:E2796" si="1837">A2319</f>
        <v>0</v>
      </c>
      <c r="B2796" s="369" t="str">
        <f t="shared" si="1837"/>
        <v xml:space="preserve">Upgradation of various scheme viz ASLD, Furnace tv camera FEGT and acoustic Pyrometer installed at 3x660 MW koradi TPS. </v>
      </c>
      <c r="C2796" s="188">
        <f t="shared" si="1837"/>
        <v>0</v>
      </c>
      <c r="D2796" s="189" t="str">
        <f t="shared" si="1837"/>
        <v>-</v>
      </c>
      <c r="E2796" s="38">
        <f t="shared" si="1837"/>
        <v>0</v>
      </c>
      <c r="F2796" s="104">
        <f t="shared" si="1788"/>
        <v>61</v>
      </c>
      <c r="G2796" s="104">
        <f t="shared" si="1789"/>
        <v>61</v>
      </c>
      <c r="H2796" s="104">
        <f t="shared" si="1818"/>
        <v>0</v>
      </c>
      <c r="I2796" s="38">
        <f>'F4.2'!Z411</f>
        <v>0</v>
      </c>
      <c r="J2796" s="38">
        <f>'F4.2'!AY411</f>
        <v>0</v>
      </c>
      <c r="K2796" s="104"/>
      <c r="L2796" s="104"/>
      <c r="M2796" s="104">
        <f t="shared" si="1816"/>
        <v>0</v>
      </c>
      <c r="N2796" s="197">
        <f t="shared" si="1819"/>
        <v>0</v>
      </c>
    </row>
    <row r="2797" spans="1:14" ht="15.75" outlineLevel="1" x14ac:dyDescent="0.25">
      <c r="A2797" s="485">
        <f t="shared" ref="A2797:E2797" si="1838">A2320</f>
        <v>0</v>
      </c>
      <c r="B2797" s="421" t="str">
        <f t="shared" si="1838"/>
        <v xml:space="preserve">Scheme 1: Upgradation of ASLD system </v>
      </c>
      <c r="C2797" s="188">
        <f t="shared" si="1838"/>
        <v>0</v>
      </c>
      <c r="D2797" s="189" t="str">
        <f t="shared" si="1838"/>
        <v>-</v>
      </c>
      <c r="E2797" s="38">
        <f t="shared" si="1838"/>
        <v>0</v>
      </c>
      <c r="F2797" s="104">
        <f t="shared" si="1788"/>
        <v>0</v>
      </c>
      <c r="G2797" s="104">
        <f t="shared" si="1789"/>
        <v>0</v>
      </c>
      <c r="H2797" s="104">
        <f t="shared" si="1818"/>
        <v>0</v>
      </c>
      <c r="I2797" s="38">
        <f>'F4.2'!Z412</f>
        <v>0</v>
      </c>
      <c r="J2797" s="38">
        <f>'F4.2'!AY412</f>
        <v>0</v>
      </c>
      <c r="K2797" s="104"/>
      <c r="L2797" s="104"/>
      <c r="M2797" s="104">
        <f t="shared" si="1816"/>
        <v>0</v>
      </c>
      <c r="N2797" s="197">
        <f t="shared" si="1819"/>
        <v>0</v>
      </c>
    </row>
    <row r="2798" spans="1:14" ht="15.75" outlineLevel="1" x14ac:dyDescent="0.25">
      <c r="A2798" s="485">
        <f t="shared" ref="A2798:E2798" si="1839">A2321</f>
        <v>0</v>
      </c>
      <c r="B2798" s="421" t="str">
        <f t="shared" si="1839"/>
        <v>Scheme 2: Upgradation of Furnace TV Camera</v>
      </c>
      <c r="C2798" s="188">
        <f t="shared" si="1839"/>
        <v>0</v>
      </c>
      <c r="D2798" s="189" t="str">
        <f t="shared" si="1839"/>
        <v>-</v>
      </c>
      <c r="E2798" s="38">
        <f t="shared" si="1839"/>
        <v>0</v>
      </c>
      <c r="F2798" s="104">
        <f t="shared" si="1788"/>
        <v>0</v>
      </c>
      <c r="G2798" s="104">
        <f t="shared" si="1789"/>
        <v>0</v>
      </c>
      <c r="H2798" s="104">
        <f t="shared" si="1818"/>
        <v>0</v>
      </c>
      <c r="I2798" s="38">
        <f>'F4.2'!Z413</f>
        <v>0</v>
      </c>
      <c r="J2798" s="38">
        <f>'F4.2'!AY413</f>
        <v>0</v>
      </c>
      <c r="K2798" s="104"/>
      <c r="L2798" s="104"/>
      <c r="M2798" s="104">
        <f t="shared" si="1816"/>
        <v>0</v>
      </c>
      <c r="N2798" s="197">
        <f t="shared" si="1819"/>
        <v>0</v>
      </c>
    </row>
    <row r="2799" spans="1:14" ht="15.75" outlineLevel="1" x14ac:dyDescent="0.25">
      <c r="A2799" s="485">
        <f t="shared" ref="A2799:E2799" si="1840">A2322</f>
        <v>0</v>
      </c>
      <c r="B2799" s="421" t="str">
        <f t="shared" si="1840"/>
        <v xml:space="preserve">Scheme 3:Upgradation of FEGT system </v>
      </c>
      <c r="C2799" s="188">
        <f t="shared" si="1840"/>
        <v>0</v>
      </c>
      <c r="D2799" s="189" t="str">
        <f t="shared" si="1840"/>
        <v>-</v>
      </c>
      <c r="E2799" s="38">
        <f t="shared" si="1840"/>
        <v>0</v>
      </c>
      <c r="F2799" s="104">
        <f t="shared" si="1788"/>
        <v>0</v>
      </c>
      <c r="G2799" s="104">
        <f t="shared" si="1789"/>
        <v>0</v>
      </c>
      <c r="H2799" s="104">
        <f t="shared" si="1818"/>
        <v>0</v>
      </c>
      <c r="I2799" s="38">
        <f>'F4.2'!Z414</f>
        <v>0</v>
      </c>
      <c r="J2799" s="38">
        <f>'F4.2'!AY414</f>
        <v>0</v>
      </c>
      <c r="K2799" s="104"/>
      <c r="L2799" s="104"/>
      <c r="M2799" s="104">
        <f t="shared" si="1816"/>
        <v>0</v>
      </c>
      <c r="N2799" s="197">
        <f t="shared" si="1819"/>
        <v>0</v>
      </c>
    </row>
    <row r="2800" spans="1:14" ht="15.75" outlineLevel="1" x14ac:dyDescent="0.25">
      <c r="A2800" s="485">
        <f t="shared" ref="A2800:E2800" si="1841">A2323</f>
        <v>0</v>
      </c>
      <c r="B2800" s="421" t="str">
        <f t="shared" si="1841"/>
        <v xml:space="preserve">Scheme 4:Upgradation of acoustic pyrometer </v>
      </c>
      <c r="C2800" s="188">
        <f t="shared" si="1841"/>
        <v>0</v>
      </c>
      <c r="D2800" s="189" t="str">
        <f t="shared" si="1841"/>
        <v>-</v>
      </c>
      <c r="E2800" s="38">
        <f t="shared" si="1841"/>
        <v>0</v>
      </c>
      <c r="F2800" s="104">
        <f t="shared" si="1788"/>
        <v>0</v>
      </c>
      <c r="G2800" s="104">
        <f t="shared" si="1789"/>
        <v>0</v>
      </c>
      <c r="H2800" s="104">
        <f t="shared" si="1818"/>
        <v>0</v>
      </c>
      <c r="I2800" s="38">
        <f>'F4.2'!Z415</f>
        <v>0</v>
      </c>
      <c r="J2800" s="38">
        <f>'F4.2'!AY415</f>
        <v>0</v>
      </c>
      <c r="K2800" s="104"/>
      <c r="L2800" s="104"/>
      <c r="M2800" s="104">
        <f t="shared" si="1816"/>
        <v>0</v>
      </c>
      <c r="N2800" s="197">
        <f t="shared" si="1819"/>
        <v>0</v>
      </c>
    </row>
    <row r="2801" spans="1:14" ht="31.5" outlineLevel="1" x14ac:dyDescent="0.25">
      <c r="A2801" s="369">
        <f t="shared" ref="A2801:E2801" si="1842">A2324</f>
        <v>0</v>
      </c>
      <c r="B2801" s="369" t="str">
        <f t="shared" si="1842"/>
        <v xml:space="preserve"> Upgradation of various scheme viz instrument Air pipe at ESP Area, wet Ash Evacuation system, HCSD Silo.</v>
      </c>
      <c r="C2801" s="188">
        <f t="shared" si="1842"/>
        <v>0</v>
      </c>
      <c r="D2801" s="189" t="str">
        <f t="shared" si="1842"/>
        <v>-</v>
      </c>
      <c r="E2801" s="38">
        <f t="shared" si="1842"/>
        <v>0</v>
      </c>
      <c r="F2801" s="104">
        <f t="shared" si="1788"/>
        <v>0</v>
      </c>
      <c r="G2801" s="104">
        <f t="shared" si="1789"/>
        <v>0</v>
      </c>
      <c r="H2801" s="104">
        <f t="shared" si="1818"/>
        <v>0</v>
      </c>
      <c r="I2801" s="38">
        <f>'F4.2'!Z416</f>
        <v>26</v>
      </c>
      <c r="J2801" s="38">
        <f>'F4.2'!AY416</f>
        <v>26</v>
      </c>
      <c r="K2801" s="104"/>
      <c r="L2801" s="104"/>
      <c r="M2801" s="104">
        <f t="shared" si="1816"/>
        <v>26</v>
      </c>
      <c r="N2801" s="197">
        <f t="shared" si="1819"/>
        <v>0</v>
      </c>
    </row>
    <row r="2802" spans="1:14" ht="31.5" outlineLevel="1" x14ac:dyDescent="0.25">
      <c r="A2802" s="485">
        <f t="shared" ref="A2802:E2802" si="1843">A2325</f>
        <v>0</v>
      </c>
      <c r="B2802" s="421" t="str">
        <f t="shared" si="1843"/>
        <v xml:space="preserve">Scheme 1: Upgradation of instrument Air pipeline system at ESP of M.S into SS installed at 3x660 MW Koradi TPS. </v>
      </c>
      <c r="C2802" s="188">
        <f t="shared" si="1843"/>
        <v>0</v>
      </c>
      <c r="D2802" s="189" t="str">
        <f t="shared" si="1843"/>
        <v>-</v>
      </c>
      <c r="E2802" s="38">
        <f t="shared" si="1843"/>
        <v>0</v>
      </c>
      <c r="F2802" s="104">
        <f t="shared" si="1788"/>
        <v>0</v>
      </c>
      <c r="G2802" s="104">
        <f t="shared" si="1789"/>
        <v>0</v>
      </c>
      <c r="H2802" s="104">
        <f t="shared" si="1818"/>
        <v>0</v>
      </c>
      <c r="I2802" s="38">
        <f>'F4.2'!Z417</f>
        <v>0</v>
      </c>
      <c r="J2802" s="38">
        <f>'F4.2'!AY417</f>
        <v>0</v>
      </c>
      <c r="K2802" s="104"/>
      <c r="L2802" s="104"/>
      <c r="M2802" s="104">
        <f t="shared" si="1816"/>
        <v>0</v>
      </c>
      <c r="N2802" s="197">
        <f t="shared" si="1819"/>
        <v>0</v>
      </c>
    </row>
    <row r="2803" spans="1:14" ht="31.5" outlineLevel="1" x14ac:dyDescent="0.25">
      <c r="A2803" s="485">
        <f t="shared" ref="A2803:E2803" si="1844">A2326</f>
        <v>0</v>
      </c>
      <c r="B2803" s="421" t="str">
        <f t="shared" si="1844"/>
        <v>Scheme 2: Upgradation of instrument Air pipeline system at wet Ash system of M.S into SS .</v>
      </c>
      <c r="C2803" s="188">
        <f t="shared" si="1844"/>
        <v>0</v>
      </c>
      <c r="D2803" s="189" t="str">
        <f t="shared" si="1844"/>
        <v>-</v>
      </c>
      <c r="E2803" s="38">
        <f t="shared" si="1844"/>
        <v>0</v>
      </c>
      <c r="F2803" s="104">
        <f t="shared" si="1788"/>
        <v>0</v>
      </c>
      <c r="G2803" s="104">
        <f t="shared" si="1789"/>
        <v>0</v>
      </c>
      <c r="H2803" s="104">
        <f t="shared" si="1818"/>
        <v>0</v>
      </c>
      <c r="I2803" s="38">
        <f>'F4.2'!Z418</f>
        <v>0</v>
      </c>
      <c r="J2803" s="38">
        <f>'F4.2'!AY418</f>
        <v>0</v>
      </c>
      <c r="K2803" s="104"/>
      <c r="L2803" s="104"/>
      <c r="M2803" s="104">
        <f t="shared" si="1816"/>
        <v>0</v>
      </c>
      <c r="N2803" s="197">
        <f t="shared" si="1819"/>
        <v>0</v>
      </c>
    </row>
    <row r="2804" spans="1:14" ht="31.5" outlineLevel="1" x14ac:dyDescent="0.25">
      <c r="A2804" s="485">
        <f t="shared" ref="A2804:E2804" si="1845">A2327</f>
        <v>0</v>
      </c>
      <c r="B2804" s="421" t="str">
        <f t="shared" si="1845"/>
        <v>Scheme 3: Upgradation of instrument Air pipeline system at HCSD silo of M.S. into SS.</v>
      </c>
      <c r="C2804" s="188">
        <f t="shared" si="1845"/>
        <v>0</v>
      </c>
      <c r="D2804" s="189" t="str">
        <f t="shared" si="1845"/>
        <v>-</v>
      </c>
      <c r="E2804" s="38">
        <f t="shared" si="1845"/>
        <v>0</v>
      </c>
      <c r="F2804" s="104">
        <f t="shared" si="1788"/>
        <v>0</v>
      </c>
      <c r="G2804" s="104">
        <f t="shared" si="1789"/>
        <v>0</v>
      </c>
      <c r="H2804" s="104">
        <f t="shared" si="1818"/>
        <v>0</v>
      </c>
      <c r="I2804" s="38">
        <f>'F4.2'!Z419</f>
        <v>0</v>
      </c>
      <c r="J2804" s="38">
        <f>'F4.2'!AY419</f>
        <v>0</v>
      </c>
      <c r="K2804" s="104"/>
      <c r="L2804" s="104"/>
      <c r="M2804" s="104">
        <f t="shared" si="1816"/>
        <v>0</v>
      </c>
      <c r="N2804" s="197">
        <f t="shared" si="1819"/>
        <v>0</v>
      </c>
    </row>
    <row r="2805" spans="1:14" ht="31.5" outlineLevel="1" x14ac:dyDescent="0.25">
      <c r="A2805" s="485">
        <f t="shared" ref="A2805:E2805" si="1846">A2328</f>
        <v>0</v>
      </c>
      <c r="B2805" s="421" t="str">
        <f t="shared" si="1846"/>
        <v xml:space="preserve">Scheme 4: Upgradation of instrument Air pipeline system at Remote Silo of M.S into SS. </v>
      </c>
      <c r="C2805" s="188">
        <f t="shared" si="1846"/>
        <v>0</v>
      </c>
      <c r="D2805" s="189" t="str">
        <f t="shared" si="1846"/>
        <v>-</v>
      </c>
      <c r="E2805" s="38">
        <f t="shared" si="1846"/>
        <v>0</v>
      </c>
      <c r="F2805" s="104">
        <f t="shared" si="1788"/>
        <v>0</v>
      </c>
      <c r="G2805" s="104">
        <f t="shared" si="1789"/>
        <v>0</v>
      </c>
      <c r="H2805" s="104">
        <f t="shared" si="1818"/>
        <v>0</v>
      </c>
      <c r="I2805" s="38">
        <f>'F4.2'!Z420</f>
        <v>0</v>
      </c>
      <c r="J2805" s="38">
        <f>'F4.2'!AY420</f>
        <v>0</v>
      </c>
      <c r="K2805" s="104"/>
      <c r="L2805" s="104"/>
      <c r="M2805" s="104">
        <f t="shared" si="1816"/>
        <v>0</v>
      </c>
      <c r="N2805" s="197">
        <f t="shared" si="1819"/>
        <v>0</v>
      </c>
    </row>
    <row r="2806" spans="1:14" ht="47.25" outlineLevel="1" x14ac:dyDescent="0.25">
      <c r="A2806" s="485">
        <f t="shared" ref="A2806:E2806" si="1847">A2329</f>
        <v>0</v>
      </c>
      <c r="B2806" s="421" t="str">
        <f t="shared" si="1847"/>
        <v>Scheme 5: Upgradation of Control &amp; Instrument section  lab with Hydraulic Servo Valve Test, Pneumatic System test and calibration lab set up.</v>
      </c>
      <c r="C2806" s="188">
        <f t="shared" si="1847"/>
        <v>0</v>
      </c>
      <c r="D2806" s="189" t="str">
        <f t="shared" si="1847"/>
        <v>-</v>
      </c>
      <c r="E2806" s="38">
        <f t="shared" si="1847"/>
        <v>0</v>
      </c>
      <c r="F2806" s="104">
        <f t="shared" si="1788"/>
        <v>0</v>
      </c>
      <c r="G2806" s="104">
        <f t="shared" si="1789"/>
        <v>0</v>
      </c>
      <c r="H2806" s="104">
        <f t="shared" si="1818"/>
        <v>0</v>
      </c>
      <c r="I2806" s="38">
        <f>'F4.2'!Z421</f>
        <v>0</v>
      </c>
      <c r="J2806" s="38">
        <f>'F4.2'!AY421</f>
        <v>0</v>
      </c>
      <c r="K2806" s="104"/>
      <c r="L2806" s="104"/>
      <c r="M2806" s="104">
        <f t="shared" si="1816"/>
        <v>0</v>
      </c>
      <c r="N2806" s="197">
        <f t="shared" si="1819"/>
        <v>0</v>
      </c>
    </row>
    <row r="2807" spans="1:14" ht="31.5" outlineLevel="1" x14ac:dyDescent="0.25">
      <c r="A2807" s="369">
        <f t="shared" ref="A2807:E2807" si="1848">A2330</f>
        <v>0</v>
      </c>
      <c r="B2807" s="369" t="str">
        <f t="shared" si="1848"/>
        <v>Upgradation of Flame scanner for flexible operation of 3X660MW Koradi TPS.</v>
      </c>
      <c r="C2807" s="188">
        <f t="shared" si="1848"/>
        <v>0</v>
      </c>
      <c r="D2807" s="189" t="str">
        <f t="shared" si="1848"/>
        <v>-</v>
      </c>
      <c r="E2807" s="38">
        <f t="shared" si="1848"/>
        <v>0</v>
      </c>
      <c r="F2807" s="104">
        <f t="shared" si="1788"/>
        <v>35</v>
      </c>
      <c r="G2807" s="104">
        <f t="shared" si="1789"/>
        <v>35</v>
      </c>
      <c r="H2807" s="104">
        <f t="shared" si="1818"/>
        <v>0</v>
      </c>
      <c r="I2807" s="38">
        <f>'F4.2'!Z422</f>
        <v>0</v>
      </c>
      <c r="J2807" s="38">
        <f>'F4.2'!AY422</f>
        <v>0</v>
      </c>
      <c r="K2807" s="104"/>
      <c r="L2807" s="104"/>
      <c r="M2807" s="104">
        <f t="shared" si="1816"/>
        <v>0</v>
      </c>
      <c r="N2807" s="197">
        <f t="shared" si="1819"/>
        <v>0</v>
      </c>
    </row>
    <row r="2808" spans="1:14" ht="31.5" outlineLevel="1" x14ac:dyDescent="0.25">
      <c r="A2808" s="485">
        <f t="shared" ref="A2808:E2808" si="1849">A2331</f>
        <v>0</v>
      </c>
      <c r="B2808" s="421" t="str">
        <f t="shared" si="1849"/>
        <v>Scheme 1: Upgradation of Flame scanner for flexible operation of 3X660MW Koradi TPS.</v>
      </c>
      <c r="C2808" s="188">
        <f t="shared" si="1849"/>
        <v>0</v>
      </c>
      <c r="D2808" s="189" t="str">
        <f t="shared" si="1849"/>
        <v>-</v>
      </c>
      <c r="E2808" s="38">
        <f t="shared" si="1849"/>
        <v>0</v>
      </c>
      <c r="F2808" s="104">
        <f t="shared" si="1788"/>
        <v>0</v>
      </c>
      <c r="G2808" s="104">
        <f t="shared" si="1789"/>
        <v>0</v>
      </c>
      <c r="H2808" s="104">
        <f t="shared" si="1818"/>
        <v>0</v>
      </c>
      <c r="I2808" s="38">
        <f>'F4.2'!Z423</f>
        <v>0</v>
      </c>
      <c r="J2808" s="38">
        <f>'F4.2'!AY423</f>
        <v>0</v>
      </c>
      <c r="K2808" s="104"/>
      <c r="L2808" s="104"/>
      <c r="M2808" s="104">
        <f t="shared" si="1816"/>
        <v>0</v>
      </c>
      <c r="N2808" s="197">
        <f t="shared" si="1819"/>
        <v>0</v>
      </c>
    </row>
    <row r="2809" spans="1:14" ht="31.5" outlineLevel="1" x14ac:dyDescent="0.25">
      <c r="A2809" s="485">
        <f t="shared" ref="A2809:E2809" si="1850">A2332</f>
        <v>0</v>
      </c>
      <c r="B2809" s="561" t="str">
        <f t="shared" si="1850"/>
        <v>Replacement of DRC Pipes, Bends &amp; Fittings in phase manner to improve the dry ash conveying &amp; its disposal (2 years)</v>
      </c>
      <c r="C2809" s="188">
        <f t="shared" si="1850"/>
        <v>0</v>
      </c>
      <c r="D2809" s="189" t="str">
        <f t="shared" si="1850"/>
        <v>-</v>
      </c>
      <c r="E2809" s="38">
        <f t="shared" si="1850"/>
        <v>0</v>
      </c>
      <c r="F2809" s="104">
        <f t="shared" si="1788"/>
        <v>30</v>
      </c>
      <c r="G2809" s="104">
        <f t="shared" si="1789"/>
        <v>30</v>
      </c>
      <c r="H2809" s="104">
        <f t="shared" si="1818"/>
        <v>0</v>
      </c>
      <c r="I2809" s="38">
        <f>'F4.2'!Z424</f>
        <v>0</v>
      </c>
      <c r="J2809" s="38">
        <f>'F4.2'!AY424</f>
        <v>0</v>
      </c>
      <c r="K2809" s="104"/>
      <c r="L2809" s="104"/>
      <c r="M2809" s="104">
        <f t="shared" si="1816"/>
        <v>0</v>
      </c>
      <c r="N2809" s="197">
        <f t="shared" si="1819"/>
        <v>0</v>
      </c>
    </row>
    <row r="2810" spans="1:14" ht="78.75" outlineLevel="1" x14ac:dyDescent="0.25">
      <c r="A2810" s="485">
        <f t="shared" ref="A2810:E2810" si="1851">A2333</f>
        <v>0</v>
      </c>
      <c r="B2810" s="562" t="str">
        <f t="shared" si="1851"/>
        <v>Replacement of DRC Pipes, Bends &amp; Fittings in phase manner to improve the dry ash conveying &amp; its disposal (2 years) (Rs.30 Cr.)
(Bottom ash/Coarse ash evacuation &amp; Ash Slurry Disposal Pipelines, Dry ash conveying system)</v>
      </c>
      <c r="C2810" s="188">
        <f t="shared" si="1851"/>
        <v>0</v>
      </c>
      <c r="D2810" s="189" t="str">
        <f t="shared" si="1851"/>
        <v>-</v>
      </c>
      <c r="E2810" s="38">
        <f t="shared" si="1851"/>
        <v>0</v>
      </c>
      <c r="F2810" s="104">
        <f t="shared" si="1788"/>
        <v>0</v>
      </c>
      <c r="G2810" s="104">
        <f t="shared" si="1789"/>
        <v>0</v>
      </c>
      <c r="H2810" s="104">
        <f t="shared" si="1818"/>
        <v>0</v>
      </c>
      <c r="I2810" s="38">
        <f>'F4.2'!Z425</f>
        <v>0</v>
      </c>
      <c r="J2810" s="38" t="str">
        <f>'F4.2'!AY425</f>
        <v xml:space="preserve"> </v>
      </c>
      <c r="K2810" s="104"/>
      <c r="L2810" s="104"/>
      <c r="M2810" s="104">
        <f t="shared" si="1816"/>
        <v>0</v>
      </c>
      <c r="N2810" s="197">
        <f t="shared" si="1819"/>
        <v>0</v>
      </c>
    </row>
    <row r="2811" spans="1:14" ht="31.5" outlineLevel="1" x14ac:dyDescent="0.25">
      <c r="A2811" s="485">
        <f t="shared" ref="A2811:E2811" si="1852">A2334</f>
        <v>0</v>
      </c>
      <c r="B2811" s="561" t="str">
        <f t="shared" si="1852"/>
        <v>Augmentation of Coarse Ash disposal system at U10 at KTPS, Koradi</v>
      </c>
      <c r="C2811" s="188">
        <f t="shared" si="1852"/>
        <v>0</v>
      </c>
      <c r="D2811" s="189" t="str">
        <f t="shared" si="1852"/>
        <v>-</v>
      </c>
      <c r="E2811" s="38">
        <f t="shared" si="1852"/>
        <v>0</v>
      </c>
      <c r="F2811" s="104">
        <f t="shared" si="1788"/>
        <v>0</v>
      </c>
      <c r="G2811" s="104">
        <f t="shared" si="1789"/>
        <v>0</v>
      </c>
      <c r="H2811" s="104">
        <f t="shared" si="1818"/>
        <v>0</v>
      </c>
      <c r="I2811" s="38">
        <f>'F4.2'!Z426</f>
        <v>0</v>
      </c>
      <c r="J2811" s="38" t="str">
        <f>'F4.2'!AY426</f>
        <v xml:space="preserve"> </v>
      </c>
      <c r="K2811" s="104"/>
      <c r="L2811" s="104"/>
      <c r="M2811" s="104">
        <f t="shared" si="1816"/>
        <v>0</v>
      </c>
      <c r="N2811" s="197">
        <f t="shared" si="1819"/>
        <v>0</v>
      </c>
    </row>
    <row r="2812" spans="1:14" ht="31.5" outlineLevel="1" x14ac:dyDescent="0.25">
      <c r="A2812" s="485">
        <f t="shared" ref="A2812:E2812" si="1853">A2335</f>
        <v>0</v>
      </c>
      <c r="B2812" s="562" t="str">
        <f t="shared" si="1853"/>
        <v>WORK OF INSTALLATION &amp; COMMISSIONING OF ASH DISPOSAL SYSTEM AT UNIT#10</v>
      </c>
      <c r="C2812" s="188">
        <f t="shared" si="1853"/>
        <v>0</v>
      </c>
      <c r="D2812" s="189" t="str">
        <f t="shared" si="1853"/>
        <v>-</v>
      </c>
      <c r="E2812" s="38">
        <f t="shared" si="1853"/>
        <v>0</v>
      </c>
      <c r="F2812" s="104">
        <f t="shared" si="1788"/>
        <v>0</v>
      </c>
      <c r="G2812" s="104">
        <f t="shared" si="1789"/>
        <v>0</v>
      </c>
      <c r="H2812" s="104">
        <f t="shared" si="1818"/>
        <v>0</v>
      </c>
      <c r="I2812" s="38">
        <f>'F4.2'!Z427</f>
        <v>0</v>
      </c>
      <c r="J2812" s="38">
        <f>'F4.2'!AY427</f>
        <v>82.01</v>
      </c>
      <c r="K2812" s="104"/>
      <c r="L2812" s="104"/>
      <c r="M2812" s="104">
        <f t="shared" si="1816"/>
        <v>82.01</v>
      </c>
      <c r="N2812" s="197">
        <f t="shared" si="1819"/>
        <v>-82.01</v>
      </c>
    </row>
    <row r="2813" spans="1:14" ht="15.75" outlineLevel="1" x14ac:dyDescent="0.25">
      <c r="A2813" s="485">
        <f t="shared" ref="A2813:E2813" si="1854">A2336</f>
        <v>0</v>
      </c>
      <c r="B2813" s="369" t="str">
        <f t="shared" si="1854"/>
        <v>IDC</v>
      </c>
      <c r="C2813" s="188">
        <f t="shared" si="1854"/>
        <v>0</v>
      </c>
      <c r="D2813" s="189" t="str">
        <f t="shared" si="1854"/>
        <v>-</v>
      </c>
      <c r="E2813" s="38">
        <f t="shared" si="1854"/>
        <v>0</v>
      </c>
      <c r="F2813" s="104">
        <f t="shared" si="1788"/>
        <v>0</v>
      </c>
      <c r="G2813" s="104">
        <f t="shared" si="1789"/>
        <v>0</v>
      </c>
      <c r="H2813" s="104">
        <f t="shared" si="1818"/>
        <v>0</v>
      </c>
      <c r="I2813" s="38">
        <f>'F4.2'!Z428</f>
        <v>0</v>
      </c>
      <c r="J2813" s="38">
        <f>'F4.2'!AY428</f>
        <v>2.93</v>
      </c>
      <c r="K2813" s="104"/>
      <c r="L2813" s="104"/>
      <c r="M2813" s="104">
        <f t="shared" si="1816"/>
        <v>2.93</v>
      </c>
      <c r="N2813" s="197">
        <f t="shared" si="1819"/>
        <v>-2.93</v>
      </c>
    </row>
    <row r="2814" spans="1:14" ht="31.5" outlineLevel="1" x14ac:dyDescent="0.25">
      <c r="A2814" s="485">
        <f t="shared" ref="A2814:E2814" si="1855">A2337</f>
        <v>0</v>
      </c>
      <c r="B2814" s="369" t="str">
        <f t="shared" si="1855"/>
        <v>DPR for Railway Track Siding  Performance Improvement Schemes at 3x660MW KTPS ,Koradi.</v>
      </c>
      <c r="C2814" s="188">
        <f t="shared" si="1855"/>
        <v>0</v>
      </c>
      <c r="D2814" s="189" t="str">
        <f t="shared" si="1855"/>
        <v>-</v>
      </c>
      <c r="E2814" s="38">
        <f t="shared" si="1855"/>
        <v>0</v>
      </c>
      <c r="F2814" s="104">
        <f t="shared" si="1788"/>
        <v>0</v>
      </c>
      <c r="G2814" s="104">
        <f t="shared" si="1789"/>
        <v>0</v>
      </c>
      <c r="H2814" s="104">
        <f t="shared" si="1818"/>
        <v>0</v>
      </c>
      <c r="I2814" s="38">
        <f>'F4.2'!Z429</f>
        <v>0</v>
      </c>
      <c r="J2814" s="38">
        <f>'F4.2'!AY429</f>
        <v>0</v>
      </c>
      <c r="K2814" s="104"/>
      <c r="L2814" s="104"/>
      <c r="M2814" s="104">
        <f t="shared" si="1816"/>
        <v>0</v>
      </c>
      <c r="N2814" s="197">
        <f t="shared" si="1819"/>
        <v>0</v>
      </c>
    </row>
    <row r="2815" spans="1:14" ht="189" outlineLevel="1" x14ac:dyDescent="0.25">
      <c r="A2815" s="485">
        <f t="shared" ref="A2815:E2815" si="1856">A2338</f>
        <v>0</v>
      </c>
      <c r="B2815" s="565" t="str">
        <f t="shared" si="1856"/>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2815" s="188">
        <f t="shared" si="1856"/>
        <v>0</v>
      </c>
      <c r="D2815" s="189" t="str">
        <f t="shared" si="1856"/>
        <v>-</v>
      </c>
      <c r="E2815" s="38">
        <f t="shared" si="1856"/>
        <v>0</v>
      </c>
      <c r="F2815" s="104">
        <f t="shared" ref="F2815:F2831" si="1857">F2338+I2338</f>
        <v>30</v>
      </c>
      <c r="G2815" s="104">
        <f t="shared" ref="G2815:G2831" si="1858">G2338+M2338</f>
        <v>30</v>
      </c>
      <c r="H2815" s="104">
        <f t="shared" si="1818"/>
        <v>0</v>
      </c>
      <c r="I2815" s="38">
        <f>'F4.2'!Z430</f>
        <v>0</v>
      </c>
      <c r="J2815" s="38">
        <f>'F4.2'!AY430</f>
        <v>0</v>
      </c>
      <c r="K2815" s="104"/>
      <c r="L2815" s="104"/>
      <c r="M2815" s="104">
        <f t="shared" si="1816"/>
        <v>0</v>
      </c>
      <c r="N2815" s="197">
        <f t="shared" si="1819"/>
        <v>0</v>
      </c>
    </row>
    <row r="2816" spans="1:14" ht="236.25" outlineLevel="1" x14ac:dyDescent="0.25">
      <c r="A2816" s="485">
        <f t="shared" ref="A2816:E2816" si="1859">A2339</f>
        <v>0</v>
      </c>
      <c r="B2816" s="565" t="str">
        <f t="shared" si="1859"/>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2816" s="188">
        <f t="shared" si="1859"/>
        <v>0</v>
      </c>
      <c r="D2816" s="189" t="str">
        <f t="shared" si="1859"/>
        <v>-</v>
      </c>
      <c r="E2816" s="38">
        <f t="shared" si="1859"/>
        <v>0</v>
      </c>
      <c r="F2816" s="104">
        <f t="shared" si="1857"/>
        <v>1</v>
      </c>
      <c r="G2816" s="104">
        <f t="shared" si="1858"/>
        <v>1</v>
      </c>
      <c r="H2816" s="104">
        <f t="shared" si="1818"/>
        <v>0</v>
      </c>
      <c r="I2816" s="38">
        <f>'F4.2'!Z431</f>
        <v>0</v>
      </c>
      <c r="J2816" s="38">
        <f>'F4.2'!AY431</f>
        <v>0</v>
      </c>
      <c r="K2816" s="104"/>
      <c r="L2816" s="104"/>
      <c r="M2816" s="104">
        <f t="shared" si="1816"/>
        <v>0</v>
      </c>
      <c r="N2816" s="197">
        <f t="shared" si="1819"/>
        <v>0</v>
      </c>
    </row>
    <row r="2817" spans="1:14" ht="173.25" outlineLevel="1" x14ac:dyDescent="0.25">
      <c r="A2817" s="485">
        <f t="shared" ref="A2817:E2817" si="1860">A2340</f>
        <v>0</v>
      </c>
      <c r="B2817" s="565" t="str">
        <f t="shared" si="1860"/>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2817" s="188">
        <f t="shared" si="1860"/>
        <v>0</v>
      </c>
      <c r="D2817" s="189" t="str">
        <f t="shared" si="1860"/>
        <v>-</v>
      </c>
      <c r="E2817" s="38">
        <f t="shared" si="1860"/>
        <v>0</v>
      </c>
      <c r="F2817" s="104">
        <f t="shared" si="1857"/>
        <v>1</v>
      </c>
      <c r="G2817" s="104">
        <f t="shared" si="1858"/>
        <v>1</v>
      </c>
      <c r="H2817" s="104">
        <f t="shared" si="1818"/>
        <v>0</v>
      </c>
      <c r="I2817" s="38">
        <f>'F4.2'!Z432</f>
        <v>0</v>
      </c>
      <c r="J2817" s="38">
        <f>'F4.2'!AY432</f>
        <v>0</v>
      </c>
      <c r="K2817" s="104"/>
      <c r="L2817" s="104"/>
      <c r="M2817" s="104">
        <f t="shared" si="1816"/>
        <v>0</v>
      </c>
      <c r="N2817" s="197">
        <f t="shared" si="1819"/>
        <v>0</v>
      </c>
    </row>
    <row r="2818" spans="1:14" ht="346.5" outlineLevel="1" x14ac:dyDescent="0.25">
      <c r="A2818" s="485">
        <f t="shared" ref="A2818:E2818" si="1861">A2341</f>
        <v>0</v>
      </c>
      <c r="B2818" s="565" t="str">
        <f t="shared" si="1861"/>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2818" s="188">
        <f t="shared" si="1861"/>
        <v>0</v>
      </c>
      <c r="D2818" s="189" t="str">
        <f t="shared" si="1861"/>
        <v>-</v>
      </c>
      <c r="E2818" s="38">
        <f t="shared" si="1861"/>
        <v>0</v>
      </c>
      <c r="F2818" s="104">
        <f t="shared" si="1857"/>
        <v>4</v>
      </c>
      <c r="G2818" s="104">
        <f t="shared" si="1858"/>
        <v>4</v>
      </c>
      <c r="H2818" s="104">
        <f t="shared" si="1818"/>
        <v>0</v>
      </c>
      <c r="I2818" s="38">
        <f>'F4.2'!Z433</f>
        <v>0</v>
      </c>
      <c r="J2818" s="38">
        <f>'F4.2'!AY433</f>
        <v>0</v>
      </c>
      <c r="K2818" s="104"/>
      <c r="L2818" s="104"/>
      <c r="M2818" s="104">
        <f t="shared" si="1816"/>
        <v>0</v>
      </c>
      <c r="N2818" s="197">
        <f t="shared" si="1819"/>
        <v>0</v>
      </c>
    </row>
    <row r="2819" spans="1:14" ht="346.5" outlineLevel="1" x14ac:dyDescent="0.25">
      <c r="A2819" s="485">
        <f t="shared" ref="A2819:E2819" si="1862">A2342</f>
        <v>0</v>
      </c>
      <c r="B2819" s="565" t="str">
        <f t="shared" si="1862"/>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2819" s="188">
        <f t="shared" si="1862"/>
        <v>0</v>
      </c>
      <c r="D2819" s="189" t="str">
        <f t="shared" si="1862"/>
        <v>-</v>
      </c>
      <c r="E2819" s="38">
        <f t="shared" si="1862"/>
        <v>0</v>
      </c>
      <c r="F2819" s="104">
        <f t="shared" si="1857"/>
        <v>4</v>
      </c>
      <c r="G2819" s="104">
        <f t="shared" si="1858"/>
        <v>4</v>
      </c>
      <c r="H2819" s="104">
        <f t="shared" si="1818"/>
        <v>0</v>
      </c>
      <c r="I2819" s="38">
        <f>'F4.2'!Z434</f>
        <v>0</v>
      </c>
      <c r="J2819" s="38">
        <f>'F4.2'!AY434</f>
        <v>0</v>
      </c>
      <c r="K2819" s="104"/>
      <c r="L2819" s="104"/>
      <c r="M2819" s="104">
        <f t="shared" si="1816"/>
        <v>0</v>
      </c>
      <c r="N2819" s="197">
        <f t="shared" si="1819"/>
        <v>0</v>
      </c>
    </row>
    <row r="2820" spans="1:14" ht="204.75" outlineLevel="1" x14ac:dyDescent="0.25">
      <c r="A2820" s="485">
        <f t="shared" ref="A2820:E2820" si="1863">A2343</f>
        <v>0</v>
      </c>
      <c r="B2820" s="565" t="str">
        <f t="shared" si="1863"/>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2820" s="188">
        <f t="shared" si="1863"/>
        <v>0</v>
      </c>
      <c r="D2820" s="189" t="str">
        <f t="shared" si="1863"/>
        <v>-</v>
      </c>
      <c r="E2820" s="38">
        <f t="shared" si="1863"/>
        <v>0</v>
      </c>
      <c r="F2820" s="104">
        <f t="shared" si="1857"/>
        <v>10</v>
      </c>
      <c r="G2820" s="104">
        <f t="shared" si="1858"/>
        <v>10</v>
      </c>
      <c r="H2820" s="104">
        <f t="shared" si="1818"/>
        <v>0</v>
      </c>
      <c r="I2820" s="38">
        <f>'F4.2'!Z435</f>
        <v>0</v>
      </c>
      <c r="J2820" s="38">
        <f>'F4.2'!AY435</f>
        <v>0</v>
      </c>
      <c r="K2820" s="104"/>
      <c r="L2820" s="104"/>
      <c r="M2820" s="104">
        <f t="shared" si="1816"/>
        <v>0</v>
      </c>
      <c r="N2820" s="197">
        <f t="shared" si="1819"/>
        <v>0</v>
      </c>
    </row>
    <row r="2821" spans="1:14" ht="204.75" outlineLevel="1" x14ac:dyDescent="0.25">
      <c r="A2821" s="485">
        <f t="shared" ref="A2821:E2821" si="1864">A2344</f>
        <v>0</v>
      </c>
      <c r="B2821" s="565" t="str">
        <f t="shared" si="1864"/>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2821" s="188">
        <f t="shared" si="1864"/>
        <v>0</v>
      </c>
      <c r="D2821" s="189" t="str">
        <f t="shared" si="1864"/>
        <v>-</v>
      </c>
      <c r="E2821" s="38">
        <f t="shared" si="1864"/>
        <v>0</v>
      </c>
      <c r="F2821" s="104">
        <f t="shared" si="1857"/>
        <v>15</v>
      </c>
      <c r="G2821" s="104">
        <f t="shared" si="1858"/>
        <v>15</v>
      </c>
      <c r="H2821" s="104">
        <f t="shared" si="1818"/>
        <v>0</v>
      </c>
      <c r="I2821" s="38">
        <f>'F4.2'!Z436</f>
        <v>0</v>
      </c>
      <c r="J2821" s="38">
        <f>'F4.2'!AY436</f>
        <v>0</v>
      </c>
      <c r="K2821" s="104"/>
      <c r="L2821" s="104"/>
      <c r="M2821" s="104">
        <f t="shared" si="1816"/>
        <v>0</v>
      </c>
      <c r="N2821" s="197">
        <f t="shared" si="1819"/>
        <v>0</v>
      </c>
    </row>
    <row r="2822" spans="1:14" ht="252" outlineLevel="1" x14ac:dyDescent="0.25">
      <c r="A2822" s="485">
        <f t="shared" ref="A2822:E2822" si="1865">A2345</f>
        <v>0</v>
      </c>
      <c r="B2822" s="565" t="str">
        <f t="shared" si="1865"/>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2822" s="188">
        <f t="shared" si="1865"/>
        <v>0</v>
      </c>
      <c r="D2822" s="189" t="str">
        <f t="shared" si="1865"/>
        <v>-</v>
      </c>
      <c r="E2822" s="38">
        <f t="shared" si="1865"/>
        <v>0</v>
      </c>
      <c r="F2822" s="104">
        <f t="shared" si="1857"/>
        <v>1</v>
      </c>
      <c r="G2822" s="104">
        <f t="shared" si="1858"/>
        <v>1</v>
      </c>
      <c r="H2822" s="104">
        <f t="shared" si="1818"/>
        <v>0</v>
      </c>
      <c r="I2822" s="38">
        <f>'F4.2'!Z437</f>
        <v>0</v>
      </c>
      <c r="J2822" s="38">
        <f>'F4.2'!AY437</f>
        <v>0</v>
      </c>
      <c r="K2822" s="104"/>
      <c r="L2822" s="104"/>
      <c r="M2822" s="104">
        <f t="shared" si="1816"/>
        <v>0</v>
      </c>
      <c r="N2822" s="197">
        <f t="shared" si="1819"/>
        <v>0</v>
      </c>
    </row>
    <row r="2823" spans="1:14" ht="252" outlineLevel="1" x14ac:dyDescent="0.25">
      <c r="A2823" s="485">
        <f t="shared" ref="A2823:E2823" si="1866">A2346</f>
        <v>0</v>
      </c>
      <c r="B2823" s="565" t="str">
        <f t="shared" si="1866"/>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2823" s="188">
        <f t="shared" si="1866"/>
        <v>0</v>
      </c>
      <c r="D2823" s="189" t="str">
        <f t="shared" si="1866"/>
        <v>-</v>
      </c>
      <c r="E2823" s="38">
        <f t="shared" si="1866"/>
        <v>0</v>
      </c>
      <c r="F2823" s="104">
        <f t="shared" si="1857"/>
        <v>7.82</v>
      </c>
      <c r="G2823" s="104">
        <f t="shared" si="1858"/>
        <v>7.82</v>
      </c>
      <c r="H2823" s="104">
        <f t="shared" si="1818"/>
        <v>0</v>
      </c>
      <c r="I2823" s="38">
        <f>'F4.2'!Z438</f>
        <v>0</v>
      </c>
      <c r="J2823" s="38">
        <f>'F4.2'!AY438</f>
        <v>0</v>
      </c>
      <c r="K2823" s="104"/>
      <c r="L2823" s="104"/>
      <c r="M2823" s="104">
        <f t="shared" si="1816"/>
        <v>0</v>
      </c>
      <c r="N2823" s="197">
        <f t="shared" si="1819"/>
        <v>0</v>
      </c>
    </row>
    <row r="2824" spans="1:14" ht="236.25" outlineLevel="1" x14ac:dyDescent="0.25">
      <c r="A2824" s="485">
        <f t="shared" ref="A2824:E2824" si="1867">A2347</f>
        <v>0</v>
      </c>
      <c r="B2824" s="565" t="str">
        <f t="shared" si="1867"/>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2824" s="188">
        <f t="shared" si="1867"/>
        <v>0</v>
      </c>
      <c r="D2824" s="189" t="str">
        <f t="shared" si="1867"/>
        <v>-</v>
      </c>
      <c r="E2824" s="38">
        <f t="shared" si="1867"/>
        <v>0</v>
      </c>
      <c r="F2824" s="104">
        <f t="shared" si="1857"/>
        <v>20</v>
      </c>
      <c r="G2824" s="104">
        <f t="shared" si="1858"/>
        <v>20</v>
      </c>
      <c r="H2824" s="104">
        <f t="shared" si="1818"/>
        <v>0</v>
      </c>
      <c r="I2824" s="38">
        <f>'F4.2'!Z439</f>
        <v>0</v>
      </c>
      <c r="J2824" s="38">
        <f>'F4.2'!AY439</f>
        <v>0</v>
      </c>
      <c r="K2824" s="104"/>
      <c r="L2824" s="104"/>
      <c r="M2824" s="104">
        <f t="shared" si="1816"/>
        <v>0</v>
      </c>
      <c r="N2824" s="197">
        <f t="shared" si="1819"/>
        <v>0</v>
      </c>
    </row>
    <row r="2825" spans="1:14" ht="189" outlineLevel="1" x14ac:dyDescent="0.25">
      <c r="A2825" s="501">
        <f t="shared" ref="A2825:E2825" si="1868">A2348</f>
        <v>0</v>
      </c>
      <c r="B2825" s="566" t="str">
        <f t="shared" si="1868"/>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2825" s="188">
        <f t="shared" si="1868"/>
        <v>0</v>
      </c>
      <c r="D2825" s="189" t="str">
        <f t="shared" si="1868"/>
        <v>-</v>
      </c>
      <c r="E2825" s="38">
        <f t="shared" si="1868"/>
        <v>0</v>
      </c>
      <c r="F2825" s="104">
        <f t="shared" si="1857"/>
        <v>25</v>
      </c>
      <c r="G2825" s="104">
        <f t="shared" si="1858"/>
        <v>25</v>
      </c>
      <c r="H2825" s="104">
        <f t="shared" si="1818"/>
        <v>0</v>
      </c>
      <c r="I2825" s="38">
        <f>'F4.2'!Z440</f>
        <v>0</v>
      </c>
      <c r="J2825" s="38">
        <f>'F4.2'!AY440</f>
        <v>0</v>
      </c>
      <c r="K2825" s="104"/>
      <c r="L2825" s="104"/>
      <c r="M2825" s="104">
        <f t="shared" si="1816"/>
        <v>0</v>
      </c>
      <c r="N2825" s="197">
        <f t="shared" si="1819"/>
        <v>0</v>
      </c>
    </row>
    <row r="2826" spans="1:14" ht="47.25" outlineLevel="1" x14ac:dyDescent="0.25">
      <c r="A2826" s="369">
        <f t="shared" ref="A2826:E2826" si="1869">A2349</f>
        <v>0</v>
      </c>
      <c r="B2826" s="369" t="str">
        <f t="shared" si="1869"/>
        <v xml:space="preserve">DPR for Provision of cover shed for stack yard -2  at 3x660MW KTPS ,Koradi.
</v>
      </c>
      <c r="C2826" s="188">
        <f t="shared" si="1869"/>
        <v>0</v>
      </c>
      <c r="D2826" s="189" t="str">
        <f t="shared" si="1869"/>
        <v>-</v>
      </c>
      <c r="E2826" s="38">
        <f t="shared" si="1869"/>
        <v>0</v>
      </c>
      <c r="F2826" s="104">
        <f t="shared" si="1857"/>
        <v>0</v>
      </c>
      <c r="G2826" s="104">
        <f t="shared" si="1858"/>
        <v>0</v>
      </c>
      <c r="H2826" s="104">
        <f t="shared" si="1818"/>
        <v>0</v>
      </c>
      <c r="I2826" s="38">
        <f>'F4.2'!Z441</f>
        <v>0</v>
      </c>
      <c r="J2826" s="38">
        <f>'F4.2'!AY441</f>
        <v>0</v>
      </c>
      <c r="K2826" s="104"/>
      <c r="L2826" s="104"/>
      <c r="M2826" s="104">
        <f t="shared" si="1816"/>
        <v>0</v>
      </c>
      <c r="N2826" s="197">
        <f t="shared" si="1819"/>
        <v>0</v>
      </c>
    </row>
    <row r="2827" spans="1:14" ht="31.5" outlineLevel="1" x14ac:dyDescent="0.25">
      <c r="A2827" s="485">
        <f t="shared" ref="A2827:E2827" si="1870">A2350</f>
        <v>0</v>
      </c>
      <c r="B2827" s="579" t="str">
        <f t="shared" si="1870"/>
        <v>Scheme No. 1 : Provision of cover shed for stack yard -2  at 3x660MW KTPS ,Koradi.</v>
      </c>
      <c r="C2827" s="188">
        <f t="shared" si="1870"/>
        <v>0</v>
      </c>
      <c r="D2827" s="189" t="str">
        <f t="shared" si="1870"/>
        <v>-</v>
      </c>
      <c r="E2827" s="38">
        <f t="shared" si="1870"/>
        <v>0</v>
      </c>
      <c r="F2827" s="104">
        <f t="shared" si="1857"/>
        <v>0</v>
      </c>
      <c r="G2827" s="104">
        <f t="shared" si="1858"/>
        <v>135</v>
      </c>
      <c r="H2827" s="104">
        <f t="shared" si="1818"/>
        <v>-135</v>
      </c>
      <c r="I2827" s="38">
        <f>'F4.2'!Z442</f>
        <v>0</v>
      </c>
      <c r="J2827" s="38">
        <f>'F4.2'!AY442</f>
        <v>0</v>
      </c>
      <c r="K2827" s="104"/>
      <c r="L2827" s="104"/>
      <c r="M2827" s="104">
        <f t="shared" si="1816"/>
        <v>0</v>
      </c>
      <c r="N2827" s="197">
        <f t="shared" si="1819"/>
        <v>-135</v>
      </c>
    </row>
    <row r="2828" spans="1:14" ht="47.25" outlineLevel="1" x14ac:dyDescent="0.25">
      <c r="A2828" s="369">
        <f t="shared" ref="A2828:E2828" si="1871">A2351</f>
        <v>0</v>
      </c>
      <c r="B2828" s="369" t="str">
        <f t="shared" si="1871"/>
        <v xml:space="preserve">DPR for Procurement of Pipe Conveyor Drive System Internals   at 3x660MW KTPS ,Koradi.
</v>
      </c>
      <c r="C2828" s="188">
        <f t="shared" si="1871"/>
        <v>0</v>
      </c>
      <c r="D2828" s="189" t="str">
        <f t="shared" si="1871"/>
        <v>-</v>
      </c>
      <c r="E2828" s="38">
        <f t="shared" si="1871"/>
        <v>0</v>
      </c>
      <c r="F2828" s="104">
        <f t="shared" si="1857"/>
        <v>0</v>
      </c>
      <c r="G2828" s="104">
        <f t="shared" si="1858"/>
        <v>0</v>
      </c>
      <c r="H2828" s="104">
        <f t="shared" si="1818"/>
        <v>0</v>
      </c>
      <c r="I2828" s="38">
        <f>'F4.2'!Z443</f>
        <v>0</v>
      </c>
      <c r="J2828" s="38">
        <f>'F4.2'!AY443</f>
        <v>0</v>
      </c>
      <c r="K2828" s="104"/>
      <c r="L2828" s="104"/>
      <c r="M2828" s="104">
        <f t="shared" si="1816"/>
        <v>0</v>
      </c>
      <c r="N2828" s="197">
        <f t="shared" si="1819"/>
        <v>0</v>
      </c>
    </row>
    <row r="2829" spans="1:14" ht="31.5" outlineLevel="1" x14ac:dyDescent="0.25">
      <c r="A2829" s="485">
        <f t="shared" ref="A2829:E2829" si="1872">A2352</f>
        <v>0</v>
      </c>
      <c r="B2829" s="579" t="str">
        <f t="shared" si="1872"/>
        <v>Scheme No. 1 : Procurement of Pipe Conveyor Drive System Internals   at 3x660MW KTPS ,Koradi.</v>
      </c>
      <c r="C2829" s="188">
        <f t="shared" si="1872"/>
        <v>0</v>
      </c>
      <c r="D2829" s="189" t="str">
        <f t="shared" si="1872"/>
        <v>-</v>
      </c>
      <c r="E2829" s="38">
        <f t="shared" si="1872"/>
        <v>0</v>
      </c>
      <c r="F2829" s="104">
        <f t="shared" si="1857"/>
        <v>0</v>
      </c>
      <c r="G2829" s="104">
        <f t="shared" si="1858"/>
        <v>27</v>
      </c>
      <c r="H2829" s="104">
        <f t="shared" si="1818"/>
        <v>-27</v>
      </c>
      <c r="I2829" s="38">
        <f>'F4.2'!Z444</f>
        <v>0</v>
      </c>
      <c r="J2829" s="38">
        <f>'F4.2'!AY444</f>
        <v>0</v>
      </c>
      <c r="K2829" s="104"/>
      <c r="L2829" s="104"/>
      <c r="M2829" s="104">
        <f t="shared" si="1816"/>
        <v>0</v>
      </c>
      <c r="N2829" s="197">
        <f t="shared" si="1819"/>
        <v>-27</v>
      </c>
    </row>
    <row r="2830" spans="1:14" ht="47.25" outlineLevel="1" x14ac:dyDescent="0.25">
      <c r="A2830" s="369">
        <f t="shared" ref="A2830:E2830" si="1873">A2353</f>
        <v>0</v>
      </c>
      <c r="B2830" s="369" t="str">
        <f t="shared" si="1873"/>
        <v xml:space="preserve">DPR for Provision of service building along with vehicle bay   at 3x660MW KTPS ,Koradi.
</v>
      </c>
      <c r="C2830" s="188">
        <f t="shared" si="1873"/>
        <v>0</v>
      </c>
      <c r="D2830" s="189" t="str">
        <f t="shared" si="1873"/>
        <v>-</v>
      </c>
      <c r="E2830" s="38">
        <f t="shared" si="1873"/>
        <v>0</v>
      </c>
      <c r="F2830" s="104">
        <f t="shared" si="1857"/>
        <v>0</v>
      </c>
      <c r="G2830" s="104">
        <f t="shared" si="1858"/>
        <v>0</v>
      </c>
      <c r="H2830" s="104">
        <f t="shared" si="1818"/>
        <v>0</v>
      </c>
      <c r="I2830" s="38">
        <f>'F4.2'!Z445</f>
        <v>0</v>
      </c>
      <c r="J2830" s="38">
        <f>'F4.2'!AY445</f>
        <v>0</v>
      </c>
      <c r="K2830" s="104"/>
      <c r="L2830" s="104"/>
      <c r="M2830" s="104">
        <f t="shared" si="1816"/>
        <v>0</v>
      </c>
      <c r="N2830" s="197">
        <f t="shared" si="1819"/>
        <v>0</v>
      </c>
    </row>
    <row r="2831" spans="1:14" ht="31.5" outlineLevel="1" x14ac:dyDescent="0.25">
      <c r="A2831" s="485">
        <f t="shared" ref="A2831:E2831" si="1874">A2354</f>
        <v>0</v>
      </c>
      <c r="B2831" s="579" t="str">
        <f t="shared" si="1874"/>
        <v>Scheme No. 1 : Provision of service building along with vehicle bay   at 3x660MW KTPS ,Koradi.</v>
      </c>
      <c r="C2831" s="188">
        <f t="shared" si="1874"/>
        <v>0</v>
      </c>
      <c r="D2831" s="189" t="str">
        <f t="shared" si="1874"/>
        <v>-</v>
      </c>
      <c r="E2831" s="38">
        <f t="shared" si="1874"/>
        <v>0</v>
      </c>
      <c r="F2831" s="104">
        <f t="shared" si="1857"/>
        <v>0</v>
      </c>
      <c r="G2831" s="104">
        <f t="shared" si="1858"/>
        <v>0</v>
      </c>
      <c r="H2831" s="104">
        <f t="shared" si="1818"/>
        <v>0</v>
      </c>
      <c r="I2831" s="38">
        <f>'F4.2'!Z446</f>
        <v>0</v>
      </c>
      <c r="J2831" s="38">
        <f>'F4.2'!AY446</f>
        <v>0</v>
      </c>
      <c r="K2831" s="104"/>
      <c r="L2831" s="104"/>
      <c r="M2831" s="104">
        <f t="shared" si="1816"/>
        <v>0</v>
      </c>
      <c r="N2831" s="197">
        <f t="shared" si="1819"/>
        <v>0</v>
      </c>
    </row>
    <row r="2832" spans="1:14" ht="21" outlineLevel="1" x14ac:dyDescent="0.25">
      <c r="A2832" s="214">
        <f t="shared" ref="A2832:E2836" si="1875">A2355</f>
        <v>0</v>
      </c>
      <c r="B2832" s="118" t="str">
        <f t="shared" si="1875"/>
        <v>GENERAL ASSET</v>
      </c>
      <c r="C2832" s="188">
        <f t="shared" si="1875"/>
        <v>0</v>
      </c>
      <c r="D2832" s="189" t="str">
        <f t="shared" si="1875"/>
        <v>-</v>
      </c>
      <c r="E2832" s="38">
        <f t="shared" si="1875"/>
        <v>0</v>
      </c>
      <c r="F2832" s="104">
        <f>F2355+I2355</f>
        <v>0</v>
      </c>
      <c r="G2832" s="104">
        <f>G2355+M2355</f>
        <v>0</v>
      </c>
      <c r="H2832" s="104">
        <f t="shared" si="1818"/>
        <v>0</v>
      </c>
      <c r="I2832" s="38">
        <f>'F4.2'!Z447</f>
        <v>0</v>
      </c>
      <c r="J2832" s="38">
        <f>'F4.2'!AY447</f>
        <v>0</v>
      </c>
      <c r="K2832" s="104"/>
      <c r="L2832" s="104"/>
      <c r="M2832" s="104">
        <f t="shared" si="1816"/>
        <v>0</v>
      </c>
      <c r="N2832" s="197">
        <f t="shared" si="1819"/>
        <v>0</v>
      </c>
    </row>
    <row r="2833" spans="1:14" ht="15.75" outlineLevel="1" x14ac:dyDescent="0.25">
      <c r="A2833" s="98">
        <f t="shared" si="1875"/>
        <v>1</v>
      </c>
      <c r="B2833" s="108" t="str">
        <f t="shared" si="1875"/>
        <v>GENERAL ASSET--AKRDFOGA01-OFFICE FURNITURE</v>
      </c>
      <c r="C2833" s="188" t="str">
        <f t="shared" si="1875"/>
        <v>N.A.</v>
      </c>
      <c r="D2833" s="189" t="str">
        <f t="shared" si="1875"/>
        <v>-</v>
      </c>
      <c r="E2833" s="38">
        <f t="shared" si="1875"/>
        <v>0</v>
      </c>
      <c r="F2833" s="104">
        <f>F2356+I2356</f>
        <v>0.57298876499999996</v>
      </c>
      <c r="G2833" s="104">
        <f>G2356+M2356</f>
        <v>0.75758948500000012</v>
      </c>
      <c r="H2833" s="104">
        <f t="shared" si="1818"/>
        <v>-0.18460072000000016</v>
      </c>
      <c r="I2833" s="38">
        <f>'F4.2'!Z448</f>
        <v>0</v>
      </c>
      <c r="J2833" s="38">
        <f>'F4.2'!AY448</f>
        <v>0</v>
      </c>
      <c r="K2833" s="104"/>
      <c r="L2833" s="104"/>
      <c r="M2833" s="104">
        <f t="shared" si="1816"/>
        <v>0</v>
      </c>
      <c r="N2833" s="197">
        <f t="shared" si="1819"/>
        <v>-0.18460072000000016</v>
      </c>
    </row>
    <row r="2834" spans="1:14" ht="15.75" outlineLevel="1" x14ac:dyDescent="0.25">
      <c r="A2834" s="98">
        <f t="shared" si="1875"/>
        <v>2</v>
      </c>
      <c r="B2834" s="108" t="str">
        <f t="shared" si="1875"/>
        <v>GENERAL ASSET--AKRDFOGA02-COMPUTERS,PRINTER,SCANNER</v>
      </c>
      <c r="C2834" s="188" t="str">
        <f t="shared" si="1875"/>
        <v>N.A.</v>
      </c>
      <c r="D2834" s="189" t="str">
        <f t="shared" si="1875"/>
        <v>-</v>
      </c>
      <c r="E2834" s="38">
        <f t="shared" si="1875"/>
        <v>0</v>
      </c>
      <c r="F2834" s="104">
        <f>F2357+I2357</f>
        <v>1.6503794950000001</v>
      </c>
      <c r="G2834" s="104">
        <f>G2357+M2357</f>
        <v>2.9109935839999994</v>
      </c>
      <c r="H2834" s="104">
        <f t="shared" si="1818"/>
        <v>-1.2606140889999993</v>
      </c>
      <c r="I2834" s="38">
        <f>'F4.2'!Z449</f>
        <v>0</v>
      </c>
      <c r="J2834" s="38">
        <f>'F4.2'!AY449</f>
        <v>0</v>
      </c>
      <c r="K2834" s="104"/>
      <c r="L2834" s="104"/>
      <c r="M2834" s="104">
        <f t="shared" si="1816"/>
        <v>0</v>
      </c>
      <c r="N2834" s="197">
        <f t="shared" si="1819"/>
        <v>-1.2606140889999993</v>
      </c>
    </row>
    <row r="2835" spans="1:14" ht="15.75" outlineLevel="1" x14ac:dyDescent="0.25">
      <c r="A2835" s="98">
        <f t="shared" si="1875"/>
        <v>3</v>
      </c>
      <c r="B2835" s="108" t="str">
        <f t="shared" si="1875"/>
        <v>GENERAL ASSET--AKRDFOGA03-AC,WATER COOLER</v>
      </c>
      <c r="C2835" s="188" t="str">
        <f t="shared" si="1875"/>
        <v>N.A.</v>
      </c>
      <c r="D2835" s="189" t="str">
        <f t="shared" si="1875"/>
        <v>-</v>
      </c>
      <c r="E2835" s="38">
        <f t="shared" si="1875"/>
        <v>0</v>
      </c>
      <c r="F2835" s="104">
        <f>F2358+I2358</f>
        <v>0.46584386000000011</v>
      </c>
      <c r="G2835" s="104">
        <f>G2358+M2358</f>
        <v>0.49897932300000003</v>
      </c>
      <c r="H2835" s="104">
        <f t="shared" si="1818"/>
        <v>-3.3135462999999921E-2</v>
      </c>
      <c r="I2835" s="38">
        <f>'F4.2'!Z450</f>
        <v>0</v>
      </c>
      <c r="J2835" s="38">
        <f>'F4.2'!AY450</f>
        <v>0</v>
      </c>
      <c r="K2835" s="104"/>
      <c r="L2835" s="104"/>
      <c r="M2835" s="104">
        <f t="shared" si="1816"/>
        <v>0</v>
      </c>
      <c r="N2835" s="197">
        <f t="shared" si="1819"/>
        <v>-3.3135462999999921E-2</v>
      </c>
    </row>
    <row r="2836" spans="1:14" ht="15.75" outlineLevel="1" x14ac:dyDescent="0.25">
      <c r="A2836" s="98">
        <f t="shared" si="1875"/>
        <v>4</v>
      </c>
      <c r="B2836" s="108" t="str">
        <f t="shared" si="1875"/>
        <v>GENERAL ASSET--AKRDFOGA04-AIR PURIFIER</v>
      </c>
      <c r="C2836" s="188" t="str">
        <f t="shared" si="1875"/>
        <v>N.A.</v>
      </c>
      <c r="D2836" s="189" t="str">
        <f t="shared" si="1875"/>
        <v>-</v>
      </c>
      <c r="E2836" s="38">
        <f t="shared" si="1875"/>
        <v>0</v>
      </c>
      <c r="F2836" s="104">
        <f>F2359+I2359</f>
        <v>0</v>
      </c>
      <c r="G2836" s="104">
        <f>G2359+M2359</f>
        <v>1.0499994E-2</v>
      </c>
      <c r="H2836" s="104">
        <f t="shared" si="1818"/>
        <v>-1.0499994E-2</v>
      </c>
      <c r="I2836" s="38">
        <f>'F4.2'!Z451</f>
        <v>0</v>
      </c>
      <c r="J2836" s="38">
        <f>'F4.2'!AY451</f>
        <v>0</v>
      </c>
      <c r="K2836" s="104"/>
      <c r="L2836" s="104"/>
      <c r="M2836" s="104">
        <f t="shared" si="1816"/>
        <v>0</v>
      </c>
      <c r="N2836" s="197">
        <f t="shared" si="1819"/>
        <v>-1.0499994E-2</v>
      </c>
    </row>
    <row r="2837" spans="1:14" ht="21" outlineLevel="1" x14ac:dyDescent="0.25">
      <c r="A2837" s="89">
        <f t="shared" ref="A2837:E2837" si="1876">A2360</f>
        <v>0</v>
      </c>
      <c r="B2837" s="118" t="str">
        <f t="shared" si="1876"/>
        <v>D) Non-DPR Schemes</v>
      </c>
      <c r="C2837" s="188">
        <f t="shared" si="1876"/>
        <v>0</v>
      </c>
      <c r="D2837" s="189" t="str">
        <f t="shared" si="1876"/>
        <v>-</v>
      </c>
      <c r="E2837" s="38">
        <f t="shared" si="1876"/>
        <v>0</v>
      </c>
      <c r="F2837" s="104">
        <f t="shared" ref="F2837:F2866" si="1877">F2360+I2360</f>
        <v>0</v>
      </c>
      <c r="G2837" s="104">
        <f t="shared" ref="G2837:G2866" si="1878">G2360+M2360</f>
        <v>0</v>
      </c>
      <c r="H2837" s="104">
        <f t="shared" si="1818"/>
        <v>0</v>
      </c>
      <c r="I2837" s="38">
        <f>'F4.2'!Z452</f>
        <v>0</v>
      </c>
      <c r="J2837" s="38">
        <f>'F4.2'!AY452</f>
        <v>0</v>
      </c>
      <c r="K2837" s="104"/>
      <c r="L2837" s="104"/>
      <c r="M2837" s="104">
        <f t="shared" si="1816"/>
        <v>0</v>
      </c>
      <c r="N2837" s="197">
        <f t="shared" si="1819"/>
        <v>0</v>
      </c>
    </row>
    <row r="2838" spans="1:14" ht="31.5" outlineLevel="1" x14ac:dyDescent="0.25">
      <c r="A2838" s="441">
        <f t="shared" ref="A2838:E2838" si="1879">A2361</f>
        <v>1</v>
      </c>
      <c r="B2838" s="586" t="str">
        <f t="shared" si="1879"/>
        <v xml:space="preserve">Procurement of KLEP Unit for 'HCSD Pump
</v>
      </c>
      <c r="C2838" s="188">
        <f t="shared" si="1879"/>
        <v>0</v>
      </c>
      <c r="D2838" s="189" t="str">
        <f t="shared" si="1879"/>
        <v>-</v>
      </c>
      <c r="E2838" s="38">
        <f t="shared" si="1879"/>
        <v>3.73</v>
      </c>
      <c r="F2838" s="104">
        <f t="shared" si="1877"/>
        <v>3.73</v>
      </c>
      <c r="G2838" s="104">
        <f t="shared" si="1878"/>
        <v>3.73</v>
      </c>
      <c r="H2838" s="104">
        <f t="shared" si="1818"/>
        <v>0</v>
      </c>
      <c r="I2838" s="38">
        <f>'F4.2'!Z453</f>
        <v>0</v>
      </c>
      <c r="J2838" s="38">
        <f>'F4.2'!AY453</f>
        <v>0</v>
      </c>
      <c r="K2838" s="104"/>
      <c r="L2838" s="104"/>
      <c r="M2838" s="104">
        <f t="shared" si="1816"/>
        <v>0</v>
      </c>
      <c r="N2838" s="197">
        <f t="shared" si="1819"/>
        <v>0</v>
      </c>
    </row>
    <row r="2839" spans="1:14" ht="31.5" outlineLevel="1" x14ac:dyDescent="0.25">
      <c r="A2839" s="310">
        <f t="shared" ref="A2839:E2839" si="1880">A2362</f>
        <v>2</v>
      </c>
      <c r="B2839" s="586" t="str">
        <f t="shared" si="1880"/>
        <v>Restoration of Boiler Circulation Pump at 3X660MW KTPS, Koradi</v>
      </c>
      <c r="C2839" s="188">
        <f t="shared" si="1880"/>
        <v>0</v>
      </c>
      <c r="D2839" s="189" t="str">
        <f t="shared" si="1880"/>
        <v>-</v>
      </c>
      <c r="E2839" s="38">
        <f t="shared" si="1880"/>
        <v>0</v>
      </c>
      <c r="F2839" s="104">
        <f t="shared" si="1877"/>
        <v>4.7300000000000004</v>
      </c>
      <c r="G2839" s="104">
        <f t="shared" si="1878"/>
        <v>4.7300000000000004</v>
      </c>
      <c r="H2839" s="104">
        <f t="shared" si="1818"/>
        <v>0</v>
      </c>
      <c r="I2839" s="38">
        <f>'F4.2'!Z454</f>
        <v>0</v>
      </c>
      <c r="J2839" s="38">
        <f>'F4.2'!AY454</f>
        <v>0</v>
      </c>
      <c r="K2839" s="104"/>
      <c r="L2839" s="104"/>
      <c r="M2839" s="104">
        <f t="shared" si="1816"/>
        <v>0</v>
      </c>
      <c r="N2839" s="197">
        <f t="shared" si="1819"/>
        <v>0</v>
      </c>
    </row>
    <row r="2840" spans="1:14" ht="31.5" outlineLevel="1" x14ac:dyDescent="0.25">
      <c r="A2840" s="98">
        <f t="shared" ref="A2840:E2840" si="1881">A2363</f>
        <v>3</v>
      </c>
      <c r="B2840" s="586" t="str">
        <f t="shared" si="1881"/>
        <v>Procurement of Coal Compartment Assemblies for Unit-10 at 3x660MW KTPS, Koradi.</v>
      </c>
      <c r="C2840" s="188">
        <f t="shared" si="1881"/>
        <v>0</v>
      </c>
      <c r="D2840" s="189" t="str">
        <f t="shared" si="1881"/>
        <v>-</v>
      </c>
      <c r="E2840" s="38">
        <f t="shared" si="1881"/>
        <v>0</v>
      </c>
      <c r="F2840" s="104">
        <f t="shared" si="1877"/>
        <v>3.73</v>
      </c>
      <c r="G2840" s="104">
        <f t="shared" si="1878"/>
        <v>3.73</v>
      </c>
      <c r="H2840" s="104">
        <f t="shared" si="1818"/>
        <v>0</v>
      </c>
      <c r="I2840" s="38">
        <f>'F4.2'!Z455</f>
        <v>0</v>
      </c>
      <c r="J2840" s="38">
        <f>'F4.2'!AY455</f>
        <v>0</v>
      </c>
      <c r="K2840" s="104"/>
      <c r="L2840" s="104"/>
      <c r="M2840" s="104">
        <f t="shared" si="1816"/>
        <v>0</v>
      </c>
      <c r="N2840" s="197">
        <f t="shared" si="1819"/>
        <v>0</v>
      </c>
    </row>
    <row r="2841" spans="1:14" ht="31.5" outlineLevel="1" x14ac:dyDescent="0.25">
      <c r="A2841" s="310">
        <f t="shared" ref="A2841:E2841" si="1882">A2364</f>
        <v>4</v>
      </c>
      <c r="B2841" s="586" t="str">
        <f t="shared" si="1882"/>
        <v>Repairing and Refurbishment of TDBFP cartridge Model FK6E40 installed at 3X660MW KTPS, Koradi</v>
      </c>
      <c r="C2841" s="188">
        <f t="shared" si="1882"/>
        <v>0</v>
      </c>
      <c r="D2841" s="189" t="str">
        <f t="shared" si="1882"/>
        <v>-</v>
      </c>
      <c r="E2841" s="38">
        <f t="shared" si="1882"/>
        <v>0</v>
      </c>
      <c r="F2841" s="104">
        <f t="shared" si="1877"/>
        <v>11.86</v>
      </c>
      <c r="G2841" s="104">
        <f t="shared" si="1878"/>
        <v>11.86</v>
      </c>
      <c r="H2841" s="104">
        <f t="shared" si="1818"/>
        <v>0</v>
      </c>
      <c r="I2841" s="38">
        <f>'F4.2'!Z456</f>
        <v>0</v>
      </c>
      <c r="J2841" s="38">
        <f>'F4.2'!AY456</f>
        <v>0</v>
      </c>
      <c r="K2841" s="104"/>
      <c r="L2841" s="104"/>
      <c r="M2841" s="104">
        <f t="shared" ref="M2841:M2866" si="1883">SUM(J2841:L2841)</f>
        <v>0</v>
      </c>
      <c r="N2841" s="197">
        <f t="shared" si="1819"/>
        <v>0</v>
      </c>
    </row>
    <row r="2842" spans="1:14" ht="47.25" outlineLevel="1" x14ac:dyDescent="0.25">
      <c r="A2842" s="98">
        <f t="shared" ref="A2842:E2842" si="1884">A2365</f>
        <v>5</v>
      </c>
      <c r="B2842" s="586" t="str">
        <f t="shared" si="1884"/>
        <v>Non-DPR for Upgradation of Honeywell Make PLC for Mill Reject Handling System installed at 3x660MW Balance of Plant (BOP) Unit- 8, 9 &amp; 10 at Koradi TPS</v>
      </c>
      <c r="C2842" s="188">
        <f t="shared" si="1884"/>
        <v>0</v>
      </c>
      <c r="D2842" s="189" t="str">
        <f t="shared" si="1884"/>
        <v>-</v>
      </c>
      <c r="E2842" s="38">
        <f t="shared" si="1884"/>
        <v>0</v>
      </c>
      <c r="F2842" s="104">
        <f t="shared" si="1877"/>
        <v>0.85</v>
      </c>
      <c r="G2842" s="104">
        <f t="shared" si="1878"/>
        <v>0.85</v>
      </c>
      <c r="H2842" s="104">
        <f t="shared" ref="H2842:H2866" si="1885">F2842-G2842</f>
        <v>0</v>
      </c>
      <c r="I2842" s="38">
        <f>'F4.2'!Z457</f>
        <v>0</v>
      </c>
      <c r="J2842" s="38">
        <f>'F4.2'!AY457</f>
        <v>0</v>
      </c>
      <c r="K2842" s="104"/>
      <c r="L2842" s="104"/>
      <c r="M2842" s="104">
        <f t="shared" si="1883"/>
        <v>0</v>
      </c>
      <c r="N2842" s="197">
        <f t="shared" ref="N2842:N2866" si="1886">H2842+I2842-M2842</f>
        <v>0</v>
      </c>
    </row>
    <row r="2843" spans="1:14" ht="31.5" outlineLevel="1" x14ac:dyDescent="0.25">
      <c r="A2843" s="310">
        <f t="shared" ref="A2843:E2843" si="1887">A2366</f>
        <v>6</v>
      </c>
      <c r="B2843" s="586" t="str">
        <f t="shared" si="1887"/>
        <v>Procurement of Sky Climber for furnace repairing at 3x660MW KTPS, Koradi</v>
      </c>
      <c r="C2843" s="188">
        <f t="shared" si="1887"/>
        <v>0</v>
      </c>
      <c r="D2843" s="189" t="str">
        <f t="shared" si="1887"/>
        <v>-</v>
      </c>
      <c r="E2843" s="38">
        <f t="shared" si="1887"/>
        <v>0</v>
      </c>
      <c r="F2843" s="104">
        <f t="shared" si="1877"/>
        <v>3.02</v>
      </c>
      <c r="G2843" s="104">
        <f t="shared" si="1878"/>
        <v>3.02</v>
      </c>
      <c r="H2843" s="104">
        <f t="shared" si="1885"/>
        <v>0</v>
      </c>
      <c r="I2843" s="38">
        <f>'F4.2'!Z458</f>
        <v>0</v>
      </c>
      <c r="J2843" s="38">
        <f>'F4.2'!AY458</f>
        <v>0</v>
      </c>
      <c r="K2843" s="104"/>
      <c r="L2843" s="104"/>
      <c r="M2843" s="104">
        <f t="shared" si="1883"/>
        <v>0</v>
      </c>
      <c r="N2843" s="197">
        <f t="shared" si="1886"/>
        <v>0</v>
      </c>
    </row>
    <row r="2844" spans="1:14" ht="15.75" outlineLevel="1" x14ac:dyDescent="0.25">
      <c r="A2844" s="98">
        <f t="shared" ref="A2844:E2844" si="1888">A2367</f>
        <v>7</v>
      </c>
      <c r="B2844" s="586" t="str">
        <f t="shared" si="1888"/>
        <v>Double Roll Clinker Grinder</v>
      </c>
      <c r="C2844" s="188">
        <f t="shared" si="1888"/>
        <v>0</v>
      </c>
      <c r="D2844" s="189" t="str">
        <f t="shared" si="1888"/>
        <v>-</v>
      </c>
      <c r="E2844" s="38">
        <f t="shared" si="1888"/>
        <v>0</v>
      </c>
      <c r="F2844" s="104">
        <f t="shared" si="1877"/>
        <v>1.68</v>
      </c>
      <c r="G2844" s="104">
        <f t="shared" si="1878"/>
        <v>1.68</v>
      </c>
      <c r="H2844" s="104">
        <f t="shared" si="1885"/>
        <v>0</v>
      </c>
      <c r="I2844" s="38">
        <f>'F4.2'!Z459</f>
        <v>0</v>
      </c>
      <c r="J2844" s="38">
        <f>'F4.2'!AY459</f>
        <v>0</v>
      </c>
      <c r="K2844" s="104"/>
      <c r="L2844" s="104"/>
      <c r="M2844" s="104">
        <f t="shared" si="1883"/>
        <v>0</v>
      </c>
      <c r="N2844" s="197">
        <f t="shared" si="1886"/>
        <v>0</v>
      </c>
    </row>
    <row r="2845" spans="1:14" ht="47.25" outlineLevel="1" x14ac:dyDescent="0.25">
      <c r="A2845" s="310">
        <f t="shared" ref="A2845:E2845" si="1889">A2368</f>
        <v>8</v>
      </c>
      <c r="B2845" s="586" t="str">
        <f t="shared" si="1889"/>
        <v>Procurement along with Installation of Clear Water Booster Pump with Motor, Panel Cable and other allied accessories in Unit#10 bottom ash area at AHP, 3x660MW, KTPS, Koradi.</v>
      </c>
      <c r="C2845" s="188" t="str">
        <f t="shared" si="1889"/>
        <v>N.A.</v>
      </c>
      <c r="D2845" s="189" t="str">
        <f t="shared" si="1889"/>
        <v>-</v>
      </c>
      <c r="E2845" s="38">
        <f t="shared" si="1889"/>
        <v>0</v>
      </c>
      <c r="F2845" s="104">
        <f t="shared" si="1877"/>
        <v>2.811164062</v>
      </c>
      <c r="G2845" s="104">
        <f t="shared" si="1878"/>
        <v>2.56</v>
      </c>
      <c r="H2845" s="104">
        <f t="shared" si="1885"/>
        <v>0.25116406199999997</v>
      </c>
      <c r="I2845" s="38">
        <f>'F4.2'!Z460</f>
        <v>0</v>
      </c>
      <c r="J2845" s="38">
        <f>'F4.2'!AY460</f>
        <v>0</v>
      </c>
      <c r="K2845" s="104"/>
      <c r="L2845" s="104"/>
      <c r="M2845" s="104">
        <f t="shared" si="1883"/>
        <v>0</v>
      </c>
      <c r="N2845" s="197">
        <f t="shared" si="1886"/>
        <v>0.25116406199999997</v>
      </c>
    </row>
    <row r="2846" spans="1:14" ht="47.25" outlineLevel="1" x14ac:dyDescent="0.25">
      <c r="A2846" s="98">
        <f t="shared" ref="A2846:E2846" si="1890">A2369</f>
        <v>9</v>
      </c>
      <c r="B2846" s="586" t="str">
        <f t="shared" si="1890"/>
        <v>Procurement of single Roll Clinker Grinder with Feed Pump &amp; Jet Pump Complete Assembly with modified metallurgy installed at AHP ,3x660MW Units, KTPs, Koradi</v>
      </c>
      <c r="C2846" s="188" t="str">
        <f t="shared" si="1890"/>
        <v>N.A.</v>
      </c>
      <c r="D2846" s="189" t="str">
        <f t="shared" si="1890"/>
        <v>-</v>
      </c>
      <c r="E2846" s="38">
        <f t="shared" si="1890"/>
        <v>0</v>
      </c>
      <c r="F2846" s="104">
        <f t="shared" si="1877"/>
        <v>3.2867833310000001</v>
      </c>
      <c r="G2846" s="104">
        <f t="shared" si="1878"/>
        <v>2.12</v>
      </c>
      <c r="H2846" s="104">
        <f t="shared" si="1885"/>
        <v>1.166783331</v>
      </c>
      <c r="I2846" s="38">
        <f>'F4.2'!Z461</f>
        <v>0</v>
      </c>
      <c r="J2846" s="38">
        <f>'F4.2'!AY461</f>
        <v>0</v>
      </c>
      <c r="K2846" s="104"/>
      <c r="L2846" s="104"/>
      <c r="M2846" s="104">
        <f t="shared" si="1883"/>
        <v>0</v>
      </c>
      <c r="N2846" s="197">
        <f t="shared" si="1886"/>
        <v>1.166783331</v>
      </c>
    </row>
    <row r="2847" spans="1:14" ht="47.25" outlineLevel="1" x14ac:dyDescent="0.25">
      <c r="A2847" s="310">
        <f t="shared" ref="A2847:E2847" si="1891">A2370</f>
        <v>10</v>
      </c>
      <c r="B2847" s="586" t="str">
        <f t="shared" si="1891"/>
        <v>Work of Repairing and Refurbishment of HIP Rotor along with balancing and over speed trial for L&amp;T-MHI make turbine (Type: TC4F-30”) installed at 3X660MW KTPS, Koradi</v>
      </c>
      <c r="C2847" s="188" t="str">
        <f t="shared" si="1891"/>
        <v>N.A.</v>
      </c>
      <c r="D2847" s="189" t="str">
        <f t="shared" si="1891"/>
        <v>-</v>
      </c>
      <c r="E2847" s="38">
        <f t="shared" si="1891"/>
        <v>0</v>
      </c>
      <c r="F2847" s="104">
        <f t="shared" si="1877"/>
        <v>7.3531628539999998</v>
      </c>
      <c r="G2847" s="104">
        <f t="shared" si="1878"/>
        <v>7.13</v>
      </c>
      <c r="H2847" s="104">
        <f t="shared" si="1885"/>
        <v>0.22316285399999991</v>
      </c>
      <c r="I2847" s="38">
        <f>'F4.2'!Z462</f>
        <v>0</v>
      </c>
      <c r="J2847" s="38">
        <f>'F4.2'!AY462</f>
        <v>0</v>
      </c>
      <c r="K2847" s="104"/>
      <c r="L2847" s="104"/>
      <c r="M2847" s="104">
        <f t="shared" si="1883"/>
        <v>0</v>
      </c>
      <c r="N2847" s="197">
        <f t="shared" si="1886"/>
        <v>0.22316285399999991</v>
      </c>
    </row>
    <row r="2848" spans="1:14" ht="47.25" outlineLevel="1" x14ac:dyDescent="0.25">
      <c r="A2848" s="98">
        <f t="shared" ref="A2848:E2848" si="1892">A2371</f>
        <v>11</v>
      </c>
      <c r="B2848" s="586" t="str">
        <f t="shared" si="1892"/>
        <v>Procurement of spares for Flue gas distribution dampers, PA fan discharge dampers and Coal mill Hot PA Gate and Dampers at 3x660mw KTPS units through OEM</v>
      </c>
      <c r="C2848" s="188" t="str">
        <f t="shared" si="1892"/>
        <v>N.A.</v>
      </c>
      <c r="D2848" s="189" t="str">
        <f t="shared" si="1892"/>
        <v>-</v>
      </c>
      <c r="E2848" s="38">
        <f t="shared" si="1892"/>
        <v>0</v>
      </c>
      <c r="F2848" s="104">
        <f t="shared" si="1877"/>
        <v>3.7</v>
      </c>
      <c r="G2848" s="104">
        <f t="shared" si="1878"/>
        <v>3.7</v>
      </c>
      <c r="H2848" s="104">
        <f t="shared" si="1885"/>
        <v>0</v>
      </c>
      <c r="I2848" s="38">
        <f>'F4.2'!Z463</f>
        <v>0</v>
      </c>
      <c r="J2848" s="38">
        <f>'F4.2'!AY463</f>
        <v>0</v>
      </c>
      <c r="K2848" s="104"/>
      <c r="L2848" s="104"/>
      <c r="M2848" s="104">
        <f t="shared" si="1883"/>
        <v>0</v>
      </c>
      <c r="N2848" s="197">
        <f t="shared" si="1886"/>
        <v>0</v>
      </c>
    </row>
    <row r="2849" spans="1:14" ht="47.25" outlineLevel="1" x14ac:dyDescent="0.25">
      <c r="A2849" s="310">
        <f t="shared" ref="A2849:E2849" si="1893">A2372</f>
        <v>12</v>
      </c>
      <c r="B2849" s="586" t="str">
        <f t="shared" si="1893"/>
        <v>Work of Modification &amp; Installation of Take up trolley &amp; arrangement for take up lifting for conveyor BCN-13A at CHP 3X660MW,KTPS,Koradi</v>
      </c>
      <c r="C2849" s="188" t="str">
        <f t="shared" si="1893"/>
        <v>N.A.</v>
      </c>
      <c r="D2849" s="189" t="str">
        <f t="shared" si="1893"/>
        <v>-</v>
      </c>
      <c r="E2849" s="38">
        <f t="shared" si="1893"/>
        <v>0</v>
      </c>
      <c r="F2849" s="104">
        <f t="shared" si="1877"/>
        <v>356.63306729199996</v>
      </c>
      <c r="G2849" s="104">
        <f t="shared" si="1878"/>
        <v>0.75</v>
      </c>
      <c r="H2849" s="104">
        <f t="shared" si="1885"/>
        <v>355.88306729199996</v>
      </c>
      <c r="I2849" s="38">
        <f>'F4.2'!Z464</f>
        <v>0</v>
      </c>
      <c r="J2849" s="38">
        <f>'F4.2'!AY464</f>
        <v>0</v>
      </c>
      <c r="K2849" s="104"/>
      <c r="L2849" s="104"/>
      <c r="M2849" s="104">
        <f t="shared" si="1883"/>
        <v>0</v>
      </c>
      <c r="N2849" s="197">
        <f t="shared" si="1886"/>
        <v>355.88306729199996</v>
      </c>
    </row>
    <row r="2850" spans="1:14" ht="47.25" outlineLevel="1" x14ac:dyDescent="0.25">
      <c r="A2850" s="98">
        <f t="shared" ref="A2850:E2850" si="1894">A2373</f>
        <v>13</v>
      </c>
      <c r="B2850" s="586" t="str">
        <f t="shared" si="1894"/>
        <v>Work of Design, Modification &amp; streingthening of Tripper trolley structure with provision of Antiwear plates discharge chute box at CHP 3X660MW,KTPS,Koradi</v>
      </c>
      <c r="C2850" s="188" t="str">
        <f t="shared" si="1894"/>
        <v>N.A.</v>
      </c>
      <c r="D2850" s="189" t="str">
        <f t="shared" si="1894"/>
        <v>-</v>
      </c>
      <c r="E2850" s="38">
        <f t="shared" si="1894"/>
        <v>0</v>
      </c>
      <c r="F2850" s="104">
        <f t="shared" si="1877"/>
        <v>1.1599999999999999</v>
      </c>
      <c r="G2850" s="104">
        <f t="shared" si="1878"/>
        <v>1.1599999999999999</v>
      </c>
      <c r="H2850" s="104">
        <f t="shared" si="1885"/>
        <v>0</v>
      </c>
      <c r="I2850" s="38">
        <f>'F4.2'!Z465</f>
        <v>0</v>
      </c>
      <c r="J2850" s="38">
        <f>'F4.2'!AY465</f>
        <v>0</v>
      </c>
      <c r="K2850" s="104"/>
      <c r="L2850" s="104"/>
      <c r="M2850" s="104">
        <f t="shared" si="1883"/>
        <v>0</v>
      </c>
      <c r="N2850" s="197">
        <f t="shared" si="1886"/>
        <v>0</v>
      </c>
    </row>
    <row r="2851" spans="1:14" ht="47.25" outlineLevel="1" x14ac:dyDescent="0.25">
      <c r="A2851" s="310">
        <f t="shared" ref="A2851:E2851" si="1895">A2374</f>
        <v>14</v>
      </c>
      <c r="B2851" s="586" t="str">
        <f t="shared" si="1895"/>
        <v>Upgradation of Management Information System (MIS) Server and Associated Software for C&amp;I at 3x660MW Unit- 8, 9 &amp; 10 at Koradi TPS</v>
      </c>
      <c r="C2851" s="188" t="str">
        <f t="shared" si="1895"/>
        <v>N.A.</v>
      </c>
      <c r="D2851" s="189" t="str">
        <f t="shared" si="1895"/>
        <v>-</v>
      </c>
      <c r="E2851" s="38">
        <f t="shared" si="1895"/>
        <v>0</v>
      </c>
      <c r="F2851" s="104">
        <f t="shared" si="1877"/>
        <v>2.145</v>
      </c>
      <c r="G2851" s="104">
        <f t="shared" si="1878"/>
        <v>2.145</v>
      </c>
      <c r="H2851" s="104">
        <f t="shared" si="1885"/>
        <v>0</v>
      </c>
      <c r="I2851" s="38">
        <f>'F4.2'!Z466</f>
        <v>0</v>
      </c>
      <c r="J2851" s="38">
        <f>'F4.2'!AY466</f>
        <v>0</v>
      </c>
      <c r="K2851" s="104"/>
      <c r="L2851" s="104"/>
      <c r="M2851" s="104">
        <f t="shared" si="1883"/>
        <v>0</v>
      </c>
      <c r="N2851" s="197">
        <f t="shared" si="1886"/>
        <v>0</v>
      </c>
    </row>
    <row r="2852" spans="1:14" ht="31.5" outlineLevel="1" x14ac:dyDescent="0.25">
      <c r="A2852" s="98">
        <f t="shared" ref="A2852:E2852" si="1896">A2375</f>
        <v>15</v>
      </c>
      <c r="B2852" s="586" t="str">
        <f t="shared" si="1896"/>
        <v>Procurement of Vibrating Tranfer chute with double exciter Drive for stacker reclaimer at CHP,3X660MW,KTPS ,Koradi</v>
      </c>
      <c r="C2852" s="188" t="str">
        <f t="shared" si="1896"/>
        <v>N.A.</v>
      </c>
      <c r="D2852" s="189" t="str">
        <f t="shared" si="1896"/>
        <v>-</v>
      </c>
      <c r="E2852" s="38">
        <f t="shared" si="1896"/>
        <v>0</v>
      </c>
      <c r="F2852" s="104">
        <f t="shared" si="1877"/>
        <v>0.93400000000000005</v>
      </c>
      <c r="G2852" s="104">
        <f t="shared" si="1878"/>
        <v>0.93400000000000005</v>
      </c>
      <c r="H2852" s="104">
        <f t="shared" si="1885"/>
        <v>0</v>
      </c>
      <c r="I2852" s="38">
        <f>'F4.2'!Z467</f>
        <v>0</v>
      </c>
      <c r="J2852" s="38">
        <f>'F4.2'!AY467</f>
        <v>0</v>
      </c>
      <c r="K2852" s="104"/>
      <c r="L2852" s="104"/>
      <c r="M2852" s="104">
        <f t="shared" si="1883"/>
        <v>0</v>
      </c>
      <c r="N2852" s="197">
        <f t="shared" si="1886"/>
        <v>0</v>
      </c>
    </row>
    <row r="2853" spans="1:14" ht="47.25" outlineLevel="1" x14ac:dyDescent="0.25">
      <c r="A2853" s="310">
        <f t="shared" ref="A2853:E2853" si="1897">A2376</f>
        <v>16</v>
      </c>
      <c r="B2853" s="586" t="str">
        <f t="shared" si="1897"/>
        <v>Supply &amp; Installation of Ash Slurry Density Transmitter at High Concentrated Slurry Disposal (HCSD) System of BOP area of 3x660MW Unit- 8, 9 &amp; 10 at Koradi TPS</v>
      </c>
      <c r="C2853" s="188" t="str">
        <f t="shared" si="1897"/>
        <v>N.A.</v>
      </c>
      <c r="D2853" s="189" t="str">
        <f t="shared" si="1897"/>
        <v>-</v>
      </c>
      <c r="E2853" s="38">
        <f t="shared" si="1897"/>
        <v>0</v>
      </c>
      <c r="F2853" s="104">
        <f t="shared" si="1877"/>
        <v>1.26</v>
      </c>
      <c r="G2853" s="104">
        <f t="shared" si="1878"/>
        <v>1.26</v>
      </c>
      <c r="H2853" s="104">
        <f t="shared" si="1885"/>
        <v>0</v>
      </c>
      <c r="I2853" s="38">
        <f>'F4.2'!Z468</f>
        <v>0</v>
      </c>
      <c r="J2853" s="38">
        <f>'F4.2'!AY468</f>
        <v>0</v>
      </c>
      <c r="K2853" s="104"/>
      <c r="L2853" s="104"/>
      <c r="M2853" s="104">
        <f t="shared" si="1883"/>
        <v>0</v>
      </c>
      <c r="N2853" s="197">
        <f t="shared" si="1886"/>
        <v>0</v>
      </c>
    </row>
    <row r="2854" spans="1:14" ht="31.5" outlineLevel="1" x14ac:dyDescent="0.25">
      <c r="A2854" s="214">
        <f t="shared" ref="A2854:E2854" si="1898">A2377</f>
        <v>17</v>
      </c>
      <c r="B2854" s="586" t="str">
        <f t="shared" si="1898"/>
        <v>Supply &amp; Installation of Fiber Optic Sensing System for Conveyor Health Monitoring At CHP 3x660MW KTPS, Koradi</v>
      </c>
      <c r="C2854" s="188">
        <f t="shared" si="1898"/>
        <v>0</v>
      </c>
      <c r="D2854" s="189" t="str">
        <f t="shared" si="1898"/>
        <v>-</v>
      </c>
      <c r="E2854" s="38">
        <f t="shared" si="1898"/>
        <v>0</v>
      </c>
      <c r="F2854" s="104">
        <f t="shared" si="1877"/>
        <v>11.72</v>
      </c>
      <c r="G2854" s="104">
        <f t="shared" si="1878"/>
        <v>11.72</v>
      </c>
      <c r="H2854" s="104">
        <f t="shared" si="1885"/>
        <v>0</v>
      </c>
      <c r="I2854" s="38">
        <f>'F4.2'!Z469</f>
        <v>0</v>
      </c>
      <c r="J2854" s="38">
        <f>'F4.2'!AY469</f>
        <v>0</v>
      </c>
      <c r="K2854" s="104"/>
      <c r="L2854" s="104"/>
      <c r="M2854" s="104">
        <f t="shared" si="1883"/>
        <v>0</v>
      </c>
      <c r="N2854" s="197">
        <f t="shared" si="1886"/>
        <v>0</v>
      </c>
    </row>
    <row r="2855" spans="1:14" ht="47.25" outlineLevel="1" x14ac:dyDescent="0.25">
      <c r="A2855" s="355">
        <f t="shared" ref="A2855:E2855" si="1899">A2378</f>
        <v>18</v>
      </c>
      <c r="B2855" s="586" t="str">
        <f t="shared" si="1899"/>
        <v>Procurement of Leak- proof make complete Mechanical Seal Assembly for Concrete Volute CW Pump installed at 3X660MW KTPS,Koradi on OEM bASIS.</v>
      </c>
      <c r="C2855" s="188">
        <f t="shared" si="1899"/>
        <v>0</v>
      </c>
      <c r="D2855" s="189" t="str">
        <f t="shared" si="1899"/>
        <v>-</v>
      </c>
      <c r="E2855" s="38">
        <f t="shared" si="1899"/>
        <v>0</v>
      </c>
      <c r="F2855" s="104">
        <f t="shared" si="1877"/>
        <v>1.94</v>
      </c>
      <c r="G2855" s="104">
        <f t="shared" si="1878"/>
        <v>1.94</v>
      </c>
      <c r="H2855" s="104">
        <f t="shared" si="1885"/>
        <v>0</v>
      </c>
      <c r="I2855" s="38">
        <f>'F4.2'!Z470</f>
        <v>0</v>
      </c>
      <c r="J2855" s="38">
        <f>'F4.2'!AY470</f>
        <v>0</v>
      </c>
      <c r="K2855" s="104"/>
      <c r="L2855" s="104"/>
      <c r="M2855" s="104">
        <f t="shared" si="1883"/>
        <v>0</v>
      </c>
      <c r="N2855" s="197">
        <f t="shared" si="1886"/>
        <v>0</v>
      </c>
    </row>
    <row r="2856" spans="1:14" ht="63" outlineLevel="1" x14ac:dyDescent="0.25">
      <c r="A2856" s="355">
        <f t="shared" ref="A2856:E2856" si="1900">A2379</f>
        <v>19</v>
      </c>
      <c r="B2856" s="586" t="str">
        <f t="shared" si="1900"/>
        <v>Work of Design , Engineering , Manufacturing , Supply Erection &amp; Commissioning of Conveyor Belt From Discharge of RBF 1 &amp;2 at Crusher House to Stack Yard At CHP 3x660MW KTPS, Koradi .</v>
      </c>
      <c r="C2856" s="188">
        <f t="shared" si="1900"/>
        <v>0</v>
      </c>
      <c r="D2856" s="189" t="str">
        <f t="shared" si="1900"/>
        <v>-</v>
      </c>
      <c r="E2856" s="38">
        <f t="shared" si="1900"/>
        <v>0</v>
      </c>
      <c r="F2856" s="104">
        <f t="shared" si="1877"/>
        <v>11.39</v>
      </c>
      <c r="G2856" s="104">
        <f t="shared" si="1878"/>
        <v>11.39</v>
      </c>
      <c r="H2856" s="104">
        <f t="shared" si="1885"/>
        <v>0</v>
      </c>
      <c r="I2856" s="38">
        <f>'F4.2'!Z471</f>
        <v>0</v>
      </c>
      <c r="J2856" s="38">
        <f>'F4.2'!AY471</f>
        <v>0</v>
      </c>
      <c r="K2856" s="104"/>
      <c r="L2856" s="104"/>
      <c r="M2856" s="104">
        <f t="shared" si="1883"/>
        <v>0</v>
      </c>
      <c r="N2856" s="197">
        <f t="shared" si="1886"/>
        <v>0</v>
      </c>
    </row>
    <row r="2857" spans="1:14" ht="47.25" outlineLevel="1" x14ac:dyDescent="0.25">
      <c r="A2857" s="214">
        <f t="shared" ref="A2857:E2857" si="1901">A2380</f>
        <v>20</v>
      </c>
      <c r="B2857" s="586" t="str">
        <f t="shared" si="1901"/>
        <v>Supply &amp; Installation of Artificial Intelligence PMMS Accurex Diagnostic matrix based vibration &amp; temperature monitoring for critical auxiliaries at CHP 3x660MW KTPS, Koradi.</v>
      </c>
      <c r="C2857" s="188">
        <f t="shared" si="1901"/>
        <v>0</v>
      </c>
      <c r="D2857" s="189" t="str">
        <f t="shared" si="1901"/>
        <v>-</v>
      </c>
      <c r="E2857" s="38">
        <f t="shared" si="1901"/>
        <v>0</v>
      </c>
      <c r="F2857" s="104">
        <f t="shared" si="1877"/>
        <v>6.431</v>
      </c>
      <c r="G2857" s="104">
        <f t="shared" si="1878"/>
        <v>6.431</v>
      </c>
      <c r="H2857" s="104">
        <f t="shared" si="1885"/>
        <v>0</v>
      </c>
      <c r="I2857" s="38">
        <f>'F4.2'!Z472</f>
        <v>0</v>
      </c>
      <c r="J2857" s="38">
        <f>'F4.2'!AY472</f>
        <v>0</v>
      </c>
      <c r="K2857" s="104"/>
      <c r="L2857" s="104"/>
      <c r="M2857" s="104">
        <f t="shared" si="1883"/>
        <v>0</v>
      </c>
      <c r="N2857" s="197">
        <f t="shared" si="1886"/>
        <v>0</v>
      </c>
    </row>
    <row r="2858" spans="1:14" ht="15.75" outlineLevel="1" x14ac:dyDescent="0.25">
      <c r="A2858" s="355">
        <f t="shared" ref="A2858:E2858" si="1902">A2381</f>
        <v>21</v>
      </c>
      <c r="B2858" s="586" t="str">
        <f t="shared" si="1902"/>
        <v>Restoration of online dissolved gas analysers of Unit 8,9,10</v>
      </c>
      <c r="C2858" s="188">
        <f t="shared" si="1902"/>
        <v>0</v>
      </c>
      <c r="D2858" s="189" t="str">
        <f t="shared" si="1902"/>
        <v>-</v>
      </c>
      <c r="E2858" s="38">
        <f t="shared" si="1902"/>
        <v>0</v>
      </c>
      <c r="F2858" s="104">
        <f t="shared" si="1877"/>
        <v>1.1100000000000001</v>
      </c>
      <c r="G2858" s="104">
        <f t="shared" si="1878"/>
        <v>1.1100000000000001</v>
      </c>
      <c r="H2858" s="104">
        <f t="shared" si="1885"/>
        <v>0</v>
      </c>
      <c r="I2858" s="38">
        <f>'F4.2'!Z473</f>
        <v>0</v>
      </c>
      <c r="J2858" s="38">
        <f>'F4.2'!AY473</f>
        <v>0</v>
      </c>
      <c r="K2858" s="104"/>
      <c r="L2858" s="104"/>
      <c r="M2858" s="104">
        <f t="shared" si="1883"/>
        <v>0</v>
      </c>
      <c r="N2858" s="197">
        <f t="shared" si="1886"/>
        <v>0</v>
      </c>
    </row>
    <row r="2859" spans="1:14" ht="78.75" outlineLevel="1" x14ac:dyDescent="0.25">
      <c r="A2859" s="355">
        <f t="shared" ref="A2859:E2859" si="1903">A2382</f>
        <v>22</v>
      </c>
      <c r="B2859" s="586" t="str">
        <f t="shared" si="1903"/>
        <v>Complete Replacement of Existing Water Separator Drain Tank Control (WDC) Valves with New Valves of modified trim design along with hydraulic Actuators, Power Pack assembly, necessary instrumentation, erection &amp; commissioning 3X660MW KTPS, Koradi.</v>
      </c>
      <c r="C2859" s="188">
        <f t="shared" si="1903"/>
        <v>0</v>
      </c>
      <c r="D2859" s="189" t="str">
        <f t="shared" si="1903"/>
        <v>-</v>
      </c>
      <c r="E2859" s="38">
        <f t="shared" si="1903"/>
        <v>0</v>
      </c>
      <c r="F2859" s="104">
        <f t="shared" si="1877"/>
        <v>5.33</v>
      </c>
      <c r="G2859" s="104">
        <f t="shared" si="1878"/>
        <v>5.33</v>
      </c>
      <c r="H2859" s="104">
        <f t="shared" si="1885"/>
        <v>0</v>
      </c>
      <c r="I2859" s="38">
        <f>'F4.2'!Z474</f>
        <v>0</v>
      </c>
      <c r="J2859" s="38">
        <f>'F4.2'!AY474</f>
        <v>0</v>
      </c>
      <c r="K2859" s="104"/>
      <c r="L2859" s="104"/>
      <c r="M2859" s="104">
        <f t="shared" si="1883"/>
        <v>0</v>
      </c>
      <c r="N2859" s="197">
        <f t="shared" si="1886"/>
        <v>0</v>
      </c>
    </row>
    <row r="2860" spans="1:14" ht="47.25" outlineLevel="1" x14ac:dyDescent="0.25">
      <c r="A2860" s="214">
        <f t="shared" ref="A2860:E2860" si="1904">A2383</f>
        <v>23</v>
      </c>
      <c r="B2860" s="586" t="str">
        <f t="shared" si="1904"/>
        <v>Procurement of mandatory set of Hydraulic system internals for Wagon Tippler Drive &amp; side arm charger Drive at CHP,3X660MW,KTPS ,Koradi</v>
      </c>
      <c r="C2860" s="188">
        <f t="shared" si="1904"/>
        <v>0</v>
      </c>
      <c r="D2860" s="189" t="str">
        <f t="shared" si="1904"/>
        <v>-</v>
      </c>
      <c r="E2860" s="38">
        <f t="shared" si="1904"/>
        <v>0</v>
      </c>
      <c r="F2860" s="104">
        <f t="shared" si="1877"/>
        <v>6.35</v>
      </c>
      <c r="G2860" s="104">
        <f t="shared" si="1878"/>
        <v>6.35</v>
      </c>
      <c r="H2860" s="104">
        <f t="shared" si="1885"/>
        <v>0</v>
      </c>
      <c r="I2860" s="38">
        <f>'F4.2'!Z475</f>
        <v>0</v>
      </c>
      <c r="J2860" s="38">
        <f>'F4.2'!AY475</f>
        <v>0</v>
      </c>
      <c r="K2860" s="104"/>
      <c r="L2860" s="104"/>
      <c r="M2860" s="104">
        <f t="shared" si="1883"/>
        <v>0</v>
      </c>
      <c r="N2860" s="197">
        <f t="shared" si="1886"/>
        <v>0</v>
      </c>
    </row>
    <row r="2861" spans="1:14" ht="47.25" outlineLevel="1" x14ac:dyDescent="0.25">
      <c r="A2861" s="355">
        <f t="shared" ref="A2861:E2861" si="1905">A2384</f>
        <v>24</v>
      </c>
      <c r="B2861" s="586" t="str">
        <f t="shared" si="1905"/>
        <v>"Supply &amp; installation of Anodized winding Oil cooled over band magnetic separator &amp; control panel for conveyor 5A,5B &amp;13C at CHP 3x660MW KTPS, Koradi.</v>
      </c>
      <c r="C2861" s="188">
        <f t="shared" si="1905"/>
        <v>0</v>
      </c>
      <c r="D2861" s="189" t="str">
        <f t="shared" si="1905"/>
        <v>-</v>
      </c>
      <c r="E2861" s="38">
        <f t="shared" si="1905"/>
        <v>0</v>
      </c>
      <c r="F2861" s="104">
        <f t="shared" si="1877"/>
        <v>1.8959999999999999</v>
      </c>
      <c r="G2861" s="104">
        <f t="shared" si="1878"/>
        <v>1.8959999999999999</v>
      </c>
      <c r="H2861" s="104">
        <f t="shared" si="1885"/>
        <v>0</v>
      </c>
      <c r="I2861" s="38">
        <f>'F4.2'!Z476</f>
        <v>0</v>
      </c>
      <c r="J2861" s="38">
        <f>'F4.2'!AY476</f>
        <v>0</v>
      </c>
      <c r="K2861" s="104"/>
      <c r="L2861" s="104"/>
      <c r="M2861" s="104">
        <f t="shared" si="1883"/>
        <v>0</v>
      </c>
      <c r="N2861" s="197">
        <f t="shared" si="1886"/>
        <v>0</v>
      </c>
    </row>
    <row r="2862" spans="1:14" ht="31.5" outlineLevel="1" x14ac:dyDescent="0.25">
      <c r="A2862" s="355">
        <f t="shared" ref="A2862:E2862" si="1906">A2385</f>
        <v>25</v>
      </c>
      <c r="B2862" s="586" t="str">
        <f t="shared" si="1906"/>
        <v xml:space="preserve">Procurement of Grinding Wall Assembly for Impact Crusher At CHP 3x660MW KTPS, Koradi </v>
      </c>
      <c r="C2862" s="188">
        <f t="shared" si="1906"/>
        <v>0</v>
      </c>
      <c r="D2862" s="189" t="str">
        <f t="shared" si="1906"/>
        <v>-</v>
      </c>
      <c r="E2862" s="38">
        <f t="shared" si="1906"/>
        <v>0</v>
      </c>
      <c r="F2862" s="104">
        <f t="shared" si="1877"/>
        <v>2.0099999999999998</v>
      </c>
      <c r="G2862" s="104">
        <f t="shared" si="1878"/>
        <v>2.0099999999999998</v>
      </c>
      <c r="H2862" s="104">
        <f t="shared" si="1885"/>
        <v>0</v>
      </c>
      <c r="I2862" s="38">
        <f>'F4.2'!Z477</f>
        <v>0</v>
      </c>
      <c r="J2862" s="38">
        <f>'F4.2'!AY477</f>
        <v>0</v>
      </c>
      <c r="K2862" s="104"/>
      <c r="L2862" s="104"/>
      <c r="M2862" s="104">
        <f t="shared" si="1883"/>
        <v>0</v>
      </c>
      <c r="N2862" s="197">
        <f t="shared" si="1886"/>
        <v>0</v>
      </c>
    </row>
    <row r="2863" spans="1:14" ht="31.5" outlineLevel="1" x14ac:dyDescent="0.25">
      <c r="A2863" s="214">
        <f t="shared" ref="A2863:E2863" si="1907">A2386</f>
        <v>26</v>
      </c>
      <c r="B2863" s="586" t="str">
        <f t="shared" si="1907"/>
        <v>Restoration of Boiler Circulation Pump of U10 at 3X660MW KTPS, Koradi</v>
      </c>
      <c r="C2863" s="188">
        <f t="shared" si="1907"/>
        <v>0</v>
      </c>
      <c r="D2863" s="189" t="str">
        <f t="shared" si="1907"/>
        <v>-</v>
      </c>
      <c r="E2863" s="38">
        <f t="shared" si="1907"/>
        <v>0</v>
      </c>
      <c r="F2863" s="104">
        <f t="shared" si="1877"/>
        <v>6.69</v>
      </c>
      <c r="G2863" s="104">
        <f t="shared" si="1878"/>
        <v>6.69</v>
      </c>
      <c r="H2863" s="104">
        <f t="shared" si="1885"/>
        <v>0</v>
      </c>
      <c r="I2863" s="38">
        <f>'F4.2'!Z478</f>
        <v>0</v>
      </c>
      <c r="J2863" s="38">
        <f>'F4.2'!AY478</f>
        <v>0</v>
      </c>
      <c r="K2863" s="104"/>
      <c r="L2863" s="104"/>
      <c r="M2863" s="104">
        <f t="shared" si="1883"/>
        <v>0</v>
      </c>
      <c r="N2863" s="197">
        <f t="shared" si="1886"/>
        <v>0</v>
      </c>
    </row>
    <row r="2864" spans="1:14" ht="78.75" outlineLevel="1" x14ac:dyDescent="0.25">
      <c r="A2864" s="355">
        <f t="shared" ref="A2864:E2864" si="1908">A2387</f>
        <v>27</v>
      </c>
      <c r="B2864" s="586" t="str">
        <f t="shared" si="1908"/>
        <v>Design,Engineering,Customization,Implementation,Installation &amp; testing of Data Analytical/Artificial Intellegence softwae for automated monitoring &amp; diagnostics system to improve Power plant reliability &amp; efficiency,at one unit of 3X660MW KTPS, Koradi.</v>
      </c>
      <c r="C2864" s="188">
        <f t="shared" si="1908"/>
        <v>0</v>
      </c>
      <c r="D2864" s="189" t="str">
        <f t="shared" si="1908"/>
        <v>-</v>
      </c>
      <c r="E2864" s="38">
        <f t="shared" si="1908"/>
        <v>0</v>
      </c>
      <c r="F2864" s="104">
        <f t="shared" si="1877"/>
        <v>3.27</v>
      </c>
      <c r="G2864" s="104">
        <f t="shared" si="1878"/>
        <v>3.27</v>
      </c>
      <c r="H2864" s="104">
        <f t="shared" si="1885"/>
        <v>0</v>
      </c>
      <c r="I2864" s="38">
        <f>'F4.2'!Z479</f>
        <v>0</v>
      </c>
      <c r="J2864" s="38">
        <f>'F4.2'!AY479</f>
        <v>0</v>
      </c>
      <c r="K2864" s="104"/>
      <c r="L2864" s="104"/>
      <c r="M2864" s="104">
        <f t="shared" si="1883"/>
        <v>0</v>
      </c>
      <c r="N2864" s="197">
        <f t="shared" si="1886"/>
        <v>0</v>
      </c>
    </row>
    <row r="2865" spans="1:14" ht="47.25" outlineLevel="1" x14ac:dyDescent="0.25">
      <c r="A2865" s="214">
        <f t="shared" ref="A2865:E2865" si="1909">A2388</f>
        <v>28</v>
      </c>
      <c r="B2865" s="583" t="str">
        <f t="shared" si="1909"/>
        <v>Supply of Feed Gate Complete Assembly along with installation to enhance the performance of Feed Gate at Ash Handling Plant, 3x660MW, KTPS, Koradi.</v>
      </c>
      <c r="C2865" s="188">
        <f t="shared" si="1909"/>
        <v>0</v>
      </c>
      <c r="D2865" s="189" t="str">
        <f t="shared" si="1909"/>
        <v>-</v>
      </c>
      <c r="E2865" s="38">
        <f t="shared" si="1909"/>
        <v>0</v>
      </c>
      <c r="F2865" s="104">
        <f t="shared" si="1877"/>
        <v>2.4</v>
      </c>
      <c r="G2865" s="104">
        <f t="shared" si="1878"/>
        <v>2.4</v>
      </c>
      <c r="H2865" s="104">
        <f t="shared" si="1885"/>
        <v>0</v>
      </c>
      <c r="I2865" s="38">
        <f>'F4.2'!Z480</f>
        <v>0</v>
      </c>
      <c r="J2865" s="38">
        <f>'F4.2'!AY480</f>
        <v>0</v>
      </c>
      <c r="K2865" s="104"/>
      <c r="L2865" s="104"/>
      <c r="M2865" s="104">
        <f t="shared" si="1883"/>
        <v>0</v>
      </c>
      <c r="N2865" s="197">
        <f t="shared" si="1886"/>
        <v>0</v>
      </c>
    </row>
    <row r="2866" spans="1:14" ht="63" outlineLevel="1" x14ac:dyDescent="0.25">
      <c r="A2866" s="355">
        <f t="shared" ref="A2866:E2866" si="1910">A2389</f>
        <v>29</v>
      </c>
      <c r="B2866" s="583" t="str">
        <f t="shared" si="1910"/>
        <v>Design, Supply, Installation &amp; Commissioning of Instrument Air Dryer Assembly with Prefilters &amp; Stainless steel piping along with valves suitable for Instrument Air Compressors at AHP, 3x660MW Units, KTPS, Koradi</v>
      </c>
      <c r="C2866" s="188">
        <f t="shared" si="1910"/>
        <v>0</v>
      </c>
      <c r="D2866" s="189" t="str">
        <f t="shared" si="1910"/>
        <v>-</v>
      </c>
      <c r="E2866" s="38">
        <f t="shared" si="1910"/>
        <v>0</v>
      </c>
      <c r="F2866" s="104">
        <f t="shared" si="1877"/>
        <v>5.5</v>
      </c>
      <c r="G2866" s="104">
        <f t="shared" si="1878"/>
        <v>5.5</v>
      </c>
      <c r="H2866" s="104">
        <f t="shared" si="1885"/>
        <v>0</v>
      </c>
      <c r="I2866" s="38">
        <f>'F4.2'!Z481</f>
        <v>0</v>
      </c>
      <c r="J2866" s="38">
        <f>'F4.2'!AY481</f>
        <v>0</v>
      </c>
      <c r="K2866" s="104"/>
      <c r="L2866" s="104"/>
      <c r="M2866" s="104">
        <f t="shared" si="1883"/>
        <v>0</v>
      </c>
      <c r="N2866" s="197">
        <f t="shared" si="1886"/>
        <v>0</v>
      </c>
    </row>
    <row r="2867" spans="1:14" ht="16.5" thickBot="1" x14ac:dyDescent="0.3">
      <c r="A2867" s="198"/>
      <c r="B2867" s="199" t="str">
        <f>B2390</f>
        <v>Total</v>
      </c>
      <c r="C2867" s="145"/>
      <c r="D2867" s="146"/>
      <c r="E2867" s="105"/>
      <c r="F2867" s="105">
        <f t="shared" ref="F2867:N2867" si="1911">SUM(F2393:F2866)</f>
        <v>5722.2451188480018</v>
      </c>
      <c r="G2867" s="105">
        <f t="shared" si="1911"/>
        <v>5594.8573822210001</v>
      </c>
      <c r="H2867" s="105">
        <f t="shared" si="1911"/>
        <v>127.38773662699992</v>
      </c>
      <c r="I2867" s="105">
        <f t="shared" si="1911"/>
        <v>569.55999999999995</v>
      </c>
      <c r="J2867" s="105">
        <f t="shared" si="1911"/>
        <v>654.49999999999989</v>
      </c>
      <c r="K2867" s="105">
        <f t="shared" si="1911"/>
        <v>0</v>
      </c>
      <c r="L2867" s="105">
        <f t="shared" si="1911"/>
        <v>0</v>
      </c>
      <c r="M2867" s="105">
        <f t="shared" si="1911"/>
        <v>654.49999999999989</v>
      </c>
      <c r="N2867" s="200">
        <f t="shared" si="1911"/>
        <v>42.447736626999927</v>
      </c>
    </row>
    <row r="2869" spans="1:14" ht="21" outlineLevel="1" x14ac:dyDescent="0.25">
      <c r="A2869" s="122">
        <f t="shared" ref="A2869:A2900" si="1912">A2392</f>
        <v>0</v>
      </c>
      <c r="B2869" s="118" t="s">
        <v>465</v>
      </c>
      <c r="C2869" s="31">
        <f t="shared" ref="C2869:C2900" si="1913">C2392</f>
        <v>0</v>
      </c>
      <c r="D2869" s="29"/>
      <c r="E2869" s="38">
        <f t="shared" ref="E2869:E2900" si="1914">E2392</f>
        <v>0</v>
      </c>
      <c r="F2869" s="38">
        <f t="shared" ref="F2869:F2900" si="1915">F2392+I2392</f>
        <v>0</v>
      </c>
      <c r="G2869" s="38"/>
      <c r="H2869" s="38"/>
      <c r="I2869" s="38"/>
      <c r="J2869" s="38"/>
      <c r="K2869" s="38"/>
      <c r="L2869" s="38"/>
      <c r="M2869" s="38"/>
      <c r="N2869" s="196"/>
    </row>
    <row r="2870" spans="1:14" ht="18.75" outlineLevel="1" x14ac:dyDescent="0.25">
      <c r="A2870" s="164">
        <f t="shared" si="1912"/>
        <v>0</v>
      </c>
      <c r="B2870" s="165" t="str">
        <f t="shared" ref="B2870:B2901" si="1916">B2393</f>
        <v>A) Approved Add cap:</v>
      </c>
      <c r="C2870" s="188">
        <f t="shared" si="1913"/>
        <v>0</v>
      </c>
      <c r="D2870" s="189" t="str">
        <f t="shared" ref="D2870:D2901" si="1917">D2393</f>
        <v>-</v>
      </c>
      <c r="E2870" s="38">
        <f t="shared" si="1914"/>
        <v>0</v>
      </c>
      <c r="F2870" s="104">
        <f t="shared" si="1915"/>
        <v>0</v>
      </c>
      <c r="G2870" s="104">
        <f t="shared" ref="G2870:G2901" si="1918">G2393+M2393</f>
        <v>0</v>
      </c>
      <c r="H2870" s="104">
        <f t="shared" ref="H2870:H2933" si="1919">F2870-G2870</f>
        <v>0</v>
      </c>
      <c r="I2870" s="38"/>
      <c r="J2870" s="38"/>
      <c r="K2870" s="104"/>
      <c r="L2870" s="104"/>
      <c r="M2870" s="104">
        <f t="shared" ref="M2870:M2933" si="1920">SUM(J2870:L2870)</f>
        <v>0</v>
      </c>
      <c r="N2870" s="197">
        <f t="shared" ref="N2870:N2933" si="1921">H2870+I2870-M2870</f>
        <v>0</v>
      </c>
    </row>
    <row r="2871" spans="1:14" ht="18.75" outlineLevel="1" x14ac:dyDescent="0.25">
      <c r="A2871" s="164" t="str">
        <f t="shared" si="1912"/>
        <v>A</v>
      </c>
      <c r="B2871" s="165" t="str">
        <f t="shared" si="1916"/>
        <v>BoP</v>
      </c>
      <c r="C2871" s="188">
        <f t="shared" si="1913"/>
        <v>0</v>
      </c>
      <c r="D2871" s="189" t="str">
        <f t="shared" si="1917"/>
        <v>-</v>
      </c>
      <c r="E2871" s="38">
        <f t="shared" si="1914"/>
        <v>246.34</v>
      </c>
      <c r="F2871" s="104">
        <f t="shared" si="1915"/>
        <v>103.68041751499999</v>
      </c>
      <c r="G2871" s="104">
        <f t="shared" si="1918"/>
        <v>232.69288586599998</v>
      </c>
      <c r="H2871" s="104">
        <f t="shared" si="1919"/>
        <v>-129.012468351</v>
      </c>
      <c r="I2871" s="38">
        <f>'F4.2'!AA9</f>
        <v>0</v>
      </c>
      <c r="J2871" s="38">
        <f>'F4.2'!AZ9</f>
        <v>0</v>
      </c>
      <c r="K2871" s="104"/>
      <c r="L2871" s="104"/>
      <c r="M2871" s="104">
        <f t="shared" si="1920"/>
        <v>0</v>
      </c>
      <c r="N2871" s="197">
        <f t="shared" si="1921"/>
        <v>-129.012468351</v>
      </c>
    </row>
    <row r="2872" spans="1:14" ht="15.75" outlineLevel="1" x14ac:dyDescent="0.25">
      <c r="A2872" s="122" t="str">
        <f t="shared" si="1912"/>
        <v>B</v>
      </c>
      <c r="B2872" s="141" t="str">
        <f t="shared" si="1916"/>
        <v>BTG</v>
      </c>
      <c r="C2872" s="188">
        <f t="shared" si="1913"/>
        <v>0</v>
      </c>
      <c r="D2872" s="189" t="str">
        <f t="shared" si="1917"/>
        <v>-</v>
      </c>
      <c r="E2872" s="38">
        <f t="shared" si="1914"/>
        <v>44.15</v>
      </c>
      <c r="F2872" s="104">
        <f t="shared" si="1915"/>
        <v>0</v>
      </c>
      <c r="G2872" s="104">
        <f t="shared" si="1918"/>
        <v>0</v>
      </c>
      <c r="H2872" s="104">
        <f t="shared" si="1919"/>
        <v>0</v>
      </c>
      <c r="I2872" s="38">
        <f>'F4.2'!AA10</f>
        <v>0</v>
      </c>
      <c r="J2872" s="38">
        <f>'F4.2'!AZ10</f>
        <v>0</v>
      </c>
      <c r="K2872" s="104"/>
      <c r="L2872" s="104"/>
      <c r="M2872" s="104">
        <f t="shared" si="1920"/>
        <v>0</v>
      </c>
      <c r="N2872" s="197">
        <f t="shared" si="1921"/>
        <v>0</v>
      </c>
    </row>
    <row r="2873" spans="1:14" ht="15.75" outlineLevel="1" x14ac:dyDescent="0.25">
      <c r="A2873" s="122" t="str">
        <f t="shared" si="1912"/>
        <v>B1</v>
      </c>
      <c r="B2873" s="141" t="str">
        <f t="shared" si="1916"/>
        <v>Supply</v>
      </c>
      <c r="C2873" s="188">
        <f t="shared" si="1913"/>
        <v>0</v>
      </c>
      <c r="D2873" s="189" t="str">
        <f t="shared" si="1917"/>
        <v>-</v>
      </c>
      <c r="E2873" s="38">
        <f t="shared" si="1914"/>
        <v>13.33</v>
      </c>
      <c r="F2873" s="104">
        <f t="shared" si="1915"/>
        <v>0</v>
      </c>
      <c r="G2873" s="104">
        <f t="shared" si="1918"/>
        <v>13.33</v>
      </c>
      <c r="H2873" s="104">
        <f t="shared" si="1919"/>
        <v>-13.33</v>
      </c>
      <c r="I2873" s="38">
        <f>'F4.2'!AA11</f>
        <v>0</v>
      </c>
      <c r="J2873" s="38">
        <f>'F4.2'!AZ11</f>
        <v>0</v>
      </c>
      <c r="K2873" s="104"/>
      <c r="L2873" s="104"/>
      <c r="M2873" s="104">
        <f t="shared" si="1920"/>
        <v>0</v>
      </c>
      <c r="N2873" s="197">
        <f t="shared" si="1921"/>
        <v>-13.33</v>
      </c>
    </row>
    <row r="2874" spans="1:14" ht="15.75" outlineLevel="1" x14ac:dyDescent="0.25">
      <c r="A2874" s="122" t="str">
        <f t="shared" si="1912"/>
        <v>B2</v>
      </c>
      <c r="B2874" s="141" t="str">
        <f t="shared" si="1916"/>
        <v>Works</v>
      </c>
      <c r="C2874" s="188">
        <f t="shared" si="1913"/>
        <v>0</v>
      </c>
      <c r="D2874" s="189" t="str">
        <f t="shared" si="1917"/>
        <v>-</v>
      </c>
      <c r="E2874" s="38">
        <f t="shared" si="1914"/>
        <v>0.98</v>
      </c>
      <c r="F2874" s="104">
        <f t="shared" si="1915"/>
        <v>0</v>
      </c>
      <c r="G2874" s="104">
        <f t="shared" si="1918"/>
        <v>0</v>
      </c>
      <c r="H2874" s="104">
        <f t="shared" si="1919"/>
        <v>0</v>
      </c>
      <c r="I2874" s="38">
        <f>'F4.2'!AA12</f>
        <v>0</v>
      </c>
      <c r="J2874" s="38">
        <f>'F4.2'!AZ12</f>
        <v>0</v>
      </c>
      <c r="K2874" s="104"/>
      <c r="L2874" s="104"/>
      <c r="M2874" s="104">
        <f t="shared" si="1920"/>
        <v>0</v>
      </c>
      <c r="N2874" s="197">
        <f t="shared" si="1921"/>
        <v>0</v>
      </c>
    </row>
    <row r="2875" spans="1:14" ht="15.75" outlineLevel="1" x14ac:dyDescent="0.25">
      <c r="A2875" s="122" t="str">
        <f t="shared" si="1912"/>
        <v>B3</v>
      </c>
      <c r="B2875" s="141" t="str">
        <f t="shared" si="1916"/>
        <v>Taxes and duties</v>
      </c>
      <c r="C2875" s="188">
        <f t="shared" si="1913"/>
        <v>0</v>
      </c>
      <c r="D2875" s="189" t="str">
        <f t="shared" si="1917"/>
        <v>-</v>
      </c>
      <c r="E2875" s="38">
        <f t="shared" si="1914"/>
        <v>23.29</v>
      </c>
      <c r="F2875" s="104">
        <f t="shared" si="1915"/>
        <v>0</v>
      </c>
      <c r="G2875" s="104">
        <f t="shared" si="1918"/>
        <v>0</v>
      </c>
      <c r="H2875" s="104">
        <f t="shared" si="1919"/>
        <v>0</v>
      </c>
      <c r="I2875" s="38">
        <f>'F4.2'!AA13</f>
        <v>0</v>
      </c>
      <c r="J2875" s="38">
        <f>'F4.2'!AZ13</f>
        <v>0</v>
      </c>
      <c r="K2875" s="104"/>
      <c r="L2875" s="104"/>
      <c r="M2875" s="104">
        <f t="shared" si="1920"/>
        <v>0</v>
      </c>
      <c r="N2875" s="197">
        <f t="shared" si="1921"/>
        <v>0</v>
      </c>
    </row>
    <row r="2876" spans="1:14" ht="15.75" outlineLevel="1" x14ac:dyDescent="0.25">
      <c r="A2876" s="122" t="str">
        <f t="shared" si="1912"/>
        <v>B4</v>
      </c>
      <c r="B2876" s="141" t="str">
        <f t="shared" si="1916"/>
        <v>Civil</v>
      </c>
      <c r="C2876" s="188">
        <f t="shared" si="1913"/>
        <v>0</v>
      </c>
      <c r="D2876" s="189" t="str">
        <f t="shared" si="1917"/>
        <v>-</v>
      </c>
      <c r="E2876" s="38">
        <f t="shared" si="1914"/>
        <v>0.19</v>
      </c>
      <c r="F2876" s="104">
        <f t="shared" si="1915"/>
        <v>0.19</v>
      </c>
      <c r="G2876" s="104">
        <f t="shared" si="1918"/>
        <v>0</v>
      </c>
      <c r="H2876" s="104">
        <f t="shared" si="1919"/>
        <v>0.19</v>
      </c>
      <c r="I2876" s="38">
        <f>'F4.2'!AA14</f>
        <v>0</v>
      </c>
      <c r="J2876" s="38">
        <f>'F4.2'!AZ14</f>
        <v>0</v>
      </c>
      <c r="K2876" s="104"/>
      <c r="L2876" s="104"/>
      <c r="M2876" s="104">
        <f t="shared" si="1920"/>
        <v>0</v>
      </c>
      <c r="N2876" s="197">
        <f t="shared" si="1921"/>
        <v>0.19</v>
      </c>
    </row>
    <row r="2877" spans="1:14" ht="15.75" outlineLevel="1" x14ac:dyDescent="0.25">
      <c r="A2877" s="122" t="str">
        <f t="shared" si="1912"/>
        <v>B5</v>
      </c>
      <c r="B2877" s="141" t="str">
        <f t="shared" si="1916"/>
        <v>Mandatory Spares</v>
      </c>
      <c r="C2877" s="188">
        <f t="shared" si="1913"/>
        <v>0</v>
      </c>
      <c r="D2877" s="189" t="str">
        <f t="shared" si="1917"/>
        <v>-</v>
      </c>
      <c r="E2877" s="38">
        <f t="shared" si="1914"/>
        <v>5.03</v>
      </c>
      <c r="F2877" s="104">
        <f t="shared" si="1915"/>
        <v>1.29</v>
      </c>
      <c r="G2877" s="104">
        <f t="shared" si="1918"/>
        <v>6.32</v>
      </c>
      <c r="H2877" s="104">
        <f t="shared" si="1919"/>
        <v>-5.03</v>
      </c>
      <c r="I2877" s="38">
        <f>'F4.2'!AA15</f>
        <v>0</v>
      </c>
      <c r="J2877" s="38">
        <f>'F4.2'!AZ15</f>
        <v>0</v>
      </c>
      <c r="K2877" s="104"/>
      <c r="L2877" s="104"/>
      <c r="M2877" s="104">
        <f t="shared" si="1920"/>
        <v>0</v>
      </c>
      <c r="N2877" s="197">
        <f t="shared" si="1921"/>
        <v>-5.03</v>
      </c>
    </row>
    <row r="2878" spans="1:14" ht="18.75" outlineLevel="1" x14ac:dyDescent="0.25">
      <c r="A2878" s="164" t="str">
        <f t="shared" si="1912"/>
        <v>B6</v>
      </c>
      <c r="B2878" s="165" t="str">
        <f t="shared" si="1916"/>
        <v>BTG (L&amp;T) Work</v>
      </c>
      <c r="C2878" s="188">
        <f t="shared" si="1913"/>
        <v>0</v>
      </c>
      <c r="D2878" s="189" t="str">
        <f t="shared" si="1917"/>
        <v>-</v>
      </c>
      <c r="E2878" s="38">
        <f t="shared" si="1914"/>
        <v>1.33</v>
      </c>
      <c r="F2878" s="104">
        <f t="shared" si="1915"/>
        <v>0</v>
      </c>
      <c r="G2878" s="104">
        <f t="shared" si="1918"/>
        <v>0</v>
      </c>
      <c r="H2878" s="104">
        <f t="shared" si="1919"/>
        <v>0</v>
      </c>
      <c r="I2878" s="38">
        <f>'F4.2'!AA16</f>
        <v>0</v>
      </c>
      <c r="J2878" s="38">
        <f>'F4.2'!AZ16</f>
        <v>0</v>
      </c>
      <c r="K2878" s="104"/>
      <c r="L2878" s="104"/>
      <c r="M2878" s="104">
        <f t="shared" si="1920"/>
        <v>0</v>
      </c>
      <c r="N2878" s="197">
        <f t="shared" si="1921"/>
        <v>0</v>
      </c>
    </row>
    <row r="2879" spans="1:14" ht="15.75" outlineLevel="1" x14ac:dyDescent="0.25">
      <c r="A2879" s="122" t="str">
        <f t="shared" si="1912"/>
        <v>C</v>
      </c>
      <c r="B2879" s="141" t="str">
        <f t="shared" si="1916"/>
        <v>Other Works (Plant)</v>
      </c>
      <c r="C2879" s="188">
        <f t="shared" si="1913"/>
        <v>0</v>
      </c>
      <c r="D2879" s="189" t="str">
        <f t="shared" si="1917"/>
        <v>-</v>
      </c>
      <c r="E2879" s="38">
        <f t="shared" si="1914"/>
        <v>136.32999999999998</v>
      </c>
      <c r="F2879" s="104">
        <f t="shared" si="1915"/>
        <v>0</v>
      </c>
      <c r="G2879" s="104">
        <f t="shared" si="1918"/>
        <v>0</v>
      </c>
      <c r="H2879" s="104">
        <f t="shared" si="1919"/>
        <v>0</v>
      </c>
      <c r="I2879" s="38">
        <f>'F4.2'!AA17</f>
        <v>0</v>
      </c>
      <c r="J2879" s="38">
        <f>'F4.2'!AZ17</f>
        <v>0</v>
      </c>
      <c r="K2879" s="104"/>
      <c r="L2879" s="104"/>
      <c r="M2879" s="104">
        <f t="shared" si="1920"/>
        <v>0</v>
      </c>
      <c r="N2879" s="197">
        <f t="shared" si="1921"/>
        <v>0</v>
      </c>
    </row>
    <row r="2880" spans="1:14" ht="15.75" outlineLevel="1" x14ac:dyDescent="0.25">
      <c r="A2880" s="122" t="str">
        <f t="shared" si="1912"/>
        <v>C1</v>
      </c>
      <c r="B2880" s="141" t="str">
        <f t="shared" si="1916"/>
        <v>Fully Integrated Security System</v>
      </c>
      <c r="C2880" s="188">
        <f t="shared" si="1913"/>
        <v>0</v>
      </c>
      <c r="D2880" s="189" t="str">
        <f t="shared" si="1917"/>
        <v>-</v>
      </c>
      <c r="E2880" s="38">
        <f t="shared" si="1914"/>
        <v>27.36</v>
      </c>
      <c r="F2880" s="104">
        <f t="shared" si="1915"/>
        <v>31.461495462000002</v>
      </c>
      <c r="G2880" s="104">
        <f t="shared" si="1918"/>
        <v>31.461495462000002</v>
      </c>
      <c r="H2880" s="104">
        <f t="shared" si="1919"/>
        <v>0</v>
      </c>
      <c r="I2880" s="38">
        <f>'F4.2'!AA18</f>
        <v>0</v>
      </c>
      <c r="J2880" s="38">
        <f>'F4.2'!AZ18</f>
        <v>0</v>
      </c>
      <c r="K2880" s="104"/>
      <c r="L2880" s="104"/>
      <c r="M2880" s="104">
        <f t="shared" si="1920"/>
        <v>0</v>
      </c>
      <c r="N2880" s="197">
        <f t="shared" si="1921"/>
        <v>0</v>
      </c>
    </row>
    <row r="2881" spans="1:14" ht="15.75" outlineLevel="1" x14ac:dyDescent="0.25">
      <c r="A2881" s="122" t="str">
        <f t="shared" si="1912"/>
        <v>C2</v>
      </c>
      <c r="B2881" s="135" t="str">
        <f t="shared" si="1916"/>
        <v>Administrative Expenses and overhead</v>
      </c>
      <c r="C2881" s="188">
        <f t="shared" si="1913"/>
        <v>0</v>
      </c>
      <c r="D2881" s="189" t="str">
        <f t="shared" si="1917"/>
        <v>-</v>
      </c>
      <c r="E2881" s="38">
        <f t="shared" si="1914"/>
        <v>7.25</v>
      </c>
      <c r="F2881" s="104">
        <f t="shared" si="1915"/>
        <v>6.6899999999999995</v>
      </c>
      <c r="G2881" s="104">
        <f t="shared" si="1918"/>
        <v>0</v>
      </c>
      <c r="H2881" s="104">
        <f t="shared" si="1919"/>
        <v>6.6899999999999995</v>
      </c>
      <c r="I2881" s="38">
        <f>'F4.2'!AA19</f>
        <v>0</v>
      </c>
      <c r="J2881" s="38">
        <f>'F4.2'!AZ19</f>
        <v>0</v>
      </c>
      <c r="K2881" s="104"/>
      <c r="L2881" s="104"/>
      <c r="M2881" s="104">
        <f t="shared" si="1920"/>
        <v>0</v>
      </c>
      <c r="N2881" s="197">
        <f t="shared" si="1921"/>
        <v>6.6899999999999995</v>
      </c>
    </row>
    <row r="2882" spans="1:14" ht="31.5" outlineLevel="1" x14ac:dyDescent="0.25">
      <c r="A2882" s="122" t="str">
        <f t="shared" si="1912"/>
        <v>C3</v>
      </c>
      <c r="B2882" s="141" t="str">
        <f t="shared" si="1916"/>
        <v>Contingencies E&amp;M</v>
      </c>
      <c r="C2882" s="188">
        <f t="shared" si="1913"/>
        <v>0</v>
      </c>
      <c r="D2882" s="189" t="str">
        <f t="shared" si="1917"/>
        <v>-</v>
      </c>
      <c r="E2882" s="38">
        <f t="shared" si="1914"/>
        <v>0.04</v>
      </c>
      <c r="F2882" s="104">
        <f t="shared" si="1915"/>
        <v>0.04</v>
      </c>
      <c r="G2882" s="104">
        <f t="shared" si="1918"/>
        <v>0</v>
      </c>
      <c r="H2882" s="104">
        <f t="shared" si="1919"/>
        <v>0.04</v>
      </c>
      <c r="I2882" s="38">
        <f>'F4.2'!AA20</f>
        <v>0</v>
      </c>
      <c r="J2882" s="38">
        <f>'F4.2'!AZ20</f>
        <v>0</v>
      </c>
      <c r="K2882" s="104"/>
      <c r="L2882" s="104"/>
      <c r="M2882" s="104">
        <f t="shared" si="1920"/>
        <v>0</v>
      </c>
      <c r="N2882" s="197">
        <f t="shared" si="1921"/>
        <v>0.04</v>
      </c>
    </row>
    <row r="2883" spans="1:14" ht="47.25" outlineLevel="1" x14ac:dyDescent="0.25">
      <c r="A2883" s="122" t="str">
        <f t="shared" si="1912"/>
        <v>C4</v>
      </c>
      <c r="B2883" s="141" t="str">
        <f t="shared" si="1916"/>
        <v>Mobile storage racks, fork lifts, hoists &amp; hydra for
material handling in major stores shed</v>
      </c>
      <c r="C2883" s="188">
        <f t="shared" si="1913"/>
        <v>0</v>
      </c>
      <c r="D2883" s="189" t="str">
        <f t="shared" si="1917"/>
        <v>-</v>
      </c>
      <c r="E2883" s="38">
        <f t="shared" si="1914"/>
        <v>0.95</v>
      </c>
      <c r="F2883" s="104">
        <f t="shared" si="1915"/>
        <v>0.93645040000000002</v>
      </c>
      <c r="G2883" s="104">
        <f t="shared" si="1918"/>
        <v>0.93645040000000002</v>
      </c>
      <c r="H2883" s="104">
        <f t="shared" si="1919"/>
        <v>0</v>
      </c>
      <c r="I2883" s="38">
        <f>'F4.2'!AA21</f>
        <v>0</v>
      </c>
      <c r="J2883" s="38">
        <f>'F4.2'!AZ21</f>
        <v>0</v>
      </c>
      <c r="K2883" s="104"/>
      <c r="L2883" s="104"/>
      <c r="M2883" s="104">
        <f t="shared" si="1920"/>
        <v>0</v>
      </c>
      <c r="N2883" s="197">
        <f t="shared" si="1921"/>
        <v>0</v>
      </c>
    </row>
    <row r="2884" spans="1:14" ht="15.75" outlineLevel="1" x14ac:dyDescent="0.25">
      <c r="A2884" s="122" t="str">
        <f t="shared" si="1912"/>
        <v>C5</v>
      </c>
      <c r="B2884" s="141" t="str">
        <f t="shared" si="1916"/>
        <v>Development of working models of Plant Layout, Boiler, Turbine- Generetaor, Coal mill, Fans, etc. at
KTC, Koradi.</v>
      </c>
      <c r="C2884" s="188">
        <f t="shared" si="1913"/>
        <v>0</v>
      </c>
      <c r="D2884" s="189" t="str">
        <f t="shared" si="1917"/>
        <v>-</v>
      </c>
      <c r="E2884" s="38">
        <f t="shared" si="1914"/>
        <v>1.2</v>
      </c>
      <c r="F2884" s="104">
        <f t="shared" si="1915"/>
        <v>1.2</v>
      </c>
      <c r="G2884" s="104">
        <f t="shared" si="1918"/>
        <v>0.98603999999999992</v>
      </c>
      <c r="H2884" s="104">
        <f t="shared" si="1919"/>
        <v>0.21396000000000004</v>
      </c>
      <c r="I2884" s="38">
        <f>'F4.2'!AA22</f>
        <v>0</v>
      </c>
      <c r="J2884" s="38">
        <f>'F4.2'!AZ22</f>
        <v>0</v>
      </c>
      <c r="K2884" s="104"/>
      <c r="L2884" s="104"/>
      <c r="M2884" s="104">
        <f t="shared" si="1920"/>
        <v>0</v>
      </c>
      <c r="N2884" s="197">
        <f t="shared" si="1921"/>
        <v>0.21396000000000004</v>
      </c>
    </row>
    <row r="2885" spans="1:14" ht="47.25" outlineLevel="1" x14ac:dyDescent="0.25">
      <c r="A2885" s="122" t="str">
        <f t="shared" si="1912"/>
        <v>C6</v>
      </c>
      <c r="B2885" s="141" t="str">
        <f t="shared" si="1916"/>
        <v>Workshop equipment</v>
      </c>
      <c r="C2885" s="188">
        <f t="shared" si="1913"/>
        <v>0</v>
      </c>
      <c r="D2885" s="189" t="str">
        <f t="shared" si="1917"/>
        <v>-</v>
      </c>
      <c r="E2885" s="38">
        <f t="shared" si="1914"/>
        <v>0.26</v>
      </c>
      <c r="F2885" s="104">
        <f t="shared" si="1915"/>
        <v>0.26192359999999998</v>
      </c>
      <c r="G2885" s="104">
        <f t="shared" si="1918"/>
        <v>0.26192359999999998</v>
      </c>
      <c r="H2885" s="104">
        <f t="shared" si="1919"/>
        <v>0</v>
      </c>
      <c r="I2885" s="38">
        <f>'F4.2'!AA23</f>
        <v>0</v>
      </c>
      <c r="J2885" s="38">
        <f>'F4.2'!AZ23</f>
        <v>0</v>
      </c>
      <c r="K2885" s="104"/>
      <c r="L2885" s="104"/>
      <c r="M2885" s="104">
        <f t="shared" si="1920"/>
        <v>0</v>
      </c>
      <c r="N2885" s="197">
        <f t="shared" si="1921"/>
        <v>0</v>
      </c>
    </row>
    <row r="2886" spans="1:14" ht="47.25" outlineLevel="1" x14ac:dyDescent="0.25">
      <c r="A2886" s="122" t="str">
        <f t="shared" si="1912"/>
        <v>C7</v>
      </c>
      <c r="B2886" s="135" t="str">
        <f t="shared" si="1916"/>
        <v>Design, engg, manufacture, supply , erection, testing &amp; commissioning of Ozonization Plant for circulating
cooling water system</v>
      </c>
      <c r="C2886" s="188">
        <f t="shared" si="1913"/>
        <v>0</v>
      </c>
      <c r="D2886" s="189" t="str">
        <f t="shared" si="1917"/>
        <v>-</v>
      </c>
      <c r="E2886" s="38">
        <f t="shared" si="1914"/>
        <v>54.05</v>
      </c>
      <c r="F2886" s="104">
        <f t="shared" si="1915"/>
        <v>31.768288600000002</v>
      </c>
      <c r="G2886" s="104">
        <f t="shared" si="1918"/>
        <v>31.614404399999998</v>
      </c>
      <c r="H2886" s="104">
        <f t="shared" si="1919"/>
        <v>0.1538842000000038</v>
      </c>
      <c r="I2886" s="38">
        <f>'F4.2'!AA24</f>
        <v>0</v>
      </c>
      <c r="J2886" s="38">
        <f>'F4.2'!AZ24</f>
        <v>0</v>
      </c>
      <c r="K2886" s="104"/>
      <c r="L2886" s="104"/>
      <c r="M2886" s="104">
        <f t="shared" si="1920"/>
        <v>0</v>
      </c>
      <c r="N2886" s="197">
        <f t="shared" si="1921"/>
        <v>0.1538842000000038</v>
      </c>
    </row>
    <row r="2887" spans="1:14" ht="31.5" outlineLevel="1" x14ac:dyDescent="0.25">
      <c r="A2887" s="122" t="str">
        <f t="shared" si="1912"/>
        <v>C8</v>
      </c>
      <c r="B2887" s="135" t="str">
        <f t="shared" si="1916"/>
        <v>Supply, installation &amp; commissioning of water flow meters including required SCADA software and other accessories for water management system</v>
      </c>
      <c r="C2887" s="188">
        <f t="shared" si="1913"/>
        <v>0</v>
      </c>
      <c r="D2887" s="189" t="str">
        <f t="shared" si="1917"/>
        <v>-</v>
      </c>
      <c r="E2887" s="38">
        <f t="shared" si="1914"/>
        <v>5.08</v>
      </c>
      <c r="F2887" s="104">
        <f t="shared" si="1915"/>
        <v>0</v>
      </c>
      <c r="G2887" s="104">
        <f t="shared" si="1918"/>
        <v>0</v>
      </c>
      <c r="H2887" s="104">
        <f t="shared" si="1919"/>
        <v>0</v>
      </c>
      <c r="I2887" s="38">
        <f>'F4.2'!AA25</f>
        <v>0</v>
      </c>
      <c r="J2887" s="38">
        <f>'F4.2'!AZ25</f>
        <v>0</v>
      </c>
      <c r="K2887" s="104"/>
      <c r="L2887" s="104"/>
      <c r="M2887" s="104">
        <f t="shared" si="1920"/>
        <v>0</v>
      </c>
      <c r="N2887" s="197">
        <f t="shared" si="1921"/>
        <v>0</v>
      </c>
    </row>
    <row r="2888" spans="1:14" ht="31.5" outlineLevel="1" x14ac:dyDescent="0.25">
      <c r="A2888" s="122" t="str">
        <f t="shared" si="1912"/>
        <v>C9</v>
      </c>
      <c r="B2888" s="135" t="str">
        <f t="shared" si="1916"/>
        <v>Provision of wet ash evacuation system for first two
rows of ESP for Unit-8,9 &amp; 19</v>
      </c>
      <c r="C2888" s="188">
        <f t="shared" si="1913"/>
        <v>0</v>
      </c>
      <c r="D2888" s="189" t="str">
        <f t="shared" si="1917"/>
        <v>-</v>
      </c>
      <c r="E2888" s="38">
        <f t="shared" si="1914"/>
        <v>26.59</v>
      </c>
      <c r="F2888" s="104">
        <f t="shared" si="1915"/>
        <v>21.689999999999998</v>
      </c>
      <c r="G2888" s="104">
        <f t="shared" si="1918"/>
        <v>26.318098199999998</v>
      </c>
      <c r="H2888" s="104">
        <f t="shared" si="1919"/>
        <v>-4.6280982000000002</v>
      </c>
      <c r="I2888" s="38">
        <f>'F4.2'!AA26</f>
        <v>0</v>
      </c>
      <c r="J2888" s="38">
        <f>'F4.2'!AZ26</f>
        <v>0</v>
      </c>
      <c r="K2888" s="104"/>
      <c r="L2888" s="104"/>
      <c r="M2888" s="104">
        <f t="shared" si="1920"/>
        <v>0</v>
      </c>
      <c r="N2888" s="197">
        <f t="shared" si="1921"/>
        <v>-4.6280982000000002</v>
      </c>
    </row>
    <row r="2889" spans="1:14" ht="15.75" outlineLevel="1" x14ac:dyDescent="0.25">
      <c r="A2889" s="122" t="str">
        <f t="shared" si="1912"/>
        <v>C10</v>
      </c>
      <c r="B2889" s="141" t="str">
        <f t="shared" si="1916"/>
        <v>Procurement of portable mercury analyser for flue gas monitoring</v>
      </c>
      <c r="C2889" s="188">
        <f t="shared" si="1913"/>
        <v>0</v>
      </c>
      <c r="D2889" s="189" t="str">
        <f t="shared" si="1917"/>
        <v>-</v>
      </c>
      <c r="E2889" s="38">
        <f t="shared" si="1914"/>
        <v>6.2</v>
      </c>
      <c r="F2889" s="104">
        <f t="shared" si="1915"/>
        <v>0</v>
      </c>
      <c r="G2889" s="104">
        <f t="shared" si="1918"/>
        <v>0</v>
      </c>
      <c r="H2889" s="104">
        <f t="shared" si="1919"/>
        <v>0</v>
      </c>
      <c r="I2889" s="38">
        <f>'F4.2'!AA27</f>
        <v>0</v>
      </c>
      <c r="J2889" s="38">
        <f>'F4.2'!AZ27</f>
        <v>0</v>
      </c>
      <c r="K2889" s="104"/>
      <c r="L2889" s="104"/>
      <c r="M2889" s="104">
        <f t="shared" si="1920"/>
        <v>0</v>
      </c>
      <c r="N2889" s="197">
        <f t="shared" si="1921"/>
        <v>0</v>
      </c>
    </row>
    <row r="2890" spans="1:14" ht="15.75" outlineLevel="1" x14ac:dyDescent="0.25">
      <c r="A2890" s="122" t="str">
        <f t="shared" si="1912"/>
        <v>C11</v>
      </c>
      <c r="B2890" s="141" t="str">
        <f t="shared" si="1916"/>
        <v>Administrative Expenses and overhead</v>
      </c>
      <c r="C2890" s="188">
        <f t="shared" si="1913"/>
        <v>0</v>
      </c>
      <c r="D2890" s="189" t="str">
        <f t="shared" si="1917"/>
        <v>-</v>
      </c>
      <c r="E2890" s="38">
        <f t="shared" si="1914"/>
        <v>5</v>
      </c>
      <c r="F2890" s="104">
        <f t="shared" si="1915"/>
        <v>21.0000754</v>
      </c>
      <c r="G2890" s="104">
        <f t="shared" si="1918"/>
        <v>0</v>
      </c>
      <c r="H2890" s="104">
        <f t="shared" si="1919"/>
        <v>21.0000754</v>
      </c>
      <c r="I2890" s="38">
        <f>'F4.2'!AA28</f>
        <v>0</v>
      </c>
      <c r="J2890" s="38">
        <f>'F4.2'!AZ28</f>
        <v>0</v>
      </c>
      <c r="K2890" s="104"/>
      <c r="L2890" s="104"/>
      <c r="M2890" s="104">
        <f t="shared" si="1920"/>
        <v>0</v>
      </c>
      <c r="N2890" s="197">
        <f t="shared" si="1921"/>
        <v>21.0000754</v>
      </c>
    </row>
    <row r="2891" spans="1:14" ht="15.75" outlineLevel="1" x14ac:dyDescent="0.25">
      <c r="A2891" s="122" t="str">
        <f t="shared" si="1912"/>
        <v>C12</v>
      </c>
      <c r="B2891" s="141" t="str">
        <f t="shared" si="1916"/>
        <v>Compressor of Hydrogen plant</v>
      </c>
      <c r="C2891" s="188">
        <f t="shared" si="1913"/>
        <v>0</v>
      </c>
      <c r="D2891" s="189" t="str">
        <f t="shared" si="1917"/>
        <v>-</v>
      </c>
      <c r="E2891" s="38">
        <f t="shared" si="1914"/>
        <v>1.5</v>
      </c>
      <c r="F2891" s="104">
        <f t="shared" si="1915"/>
        <v>1.5</v>
      </c>
      <c r="G2891" s="104">
        <f t="shared" si="1918"/>
        <v>0</v>
      </c>
      <c r="H2891" s="104">
        <f t="shared" si="1919"/>
        <v>1.5</v>
      </c>
      <c r="I2891" s="38">
        <f>'F4.2'!AA29</f>
        <v>0</v>
      </c>
      <c r="J2891" s="38">
        <f>'F4.2'!AZ29</f>
        <v>0</v>
      </c>
      <c r="K2891" s="104"/>
      <c r="L2891" s="104"/>
      <c r="M2891" s="104">
        <f t="shared" si="1920"/>
        <v>0</v>
      </c>
      <c r="N2891" s="197">
        <f t="shared" si="1921"/>
        <v>1.5</v>
      </c>
    </row>
    <row r="2892" spans="1:14" ht="18.75" outlineLevel="1" x14ac:dyDescent="0.25">
      <c r="A2892" s="164" t="str">
        <f t="shared" si="1912"/>
        <v>C13</v>
      </c>
      <c r="B2892" s="165" t="str">
        <f t="shared" si="1916"/>
        <v>Rail Cum road stone grabbler</v>
      </c>
      <c r="C2892" s="188">
        <f t="shared" si="1913"/>
        <v>0</v>
      </c>
      <c r="D2892" s="189" t="str">
        <f t="shared" si="1917"/>
        <v>-</v>
      </c>
      <c r="E2892" s="38">
        <f t="shared" si="1914"/>
        <v>0.85</v>
      </c>
      <c r="F2892" s="104">
        <f t="shared" si="1915"/>
        <v>0.85</v>
      </c>
      <c r="G2892" s="104">
        <f t="shared" si="1918"/>
        <v>0</v>
      </c>
      <c r="H2892" s="104">
        <f t="shared" si="1919"/>
        <v>0.85</v>
      </c>
      <c r="I2892" s="38">
        <f>'F4.2'!AA30</f>
        <v>0</v>
      </c>
      <c r="J2892" s="38">
        <f>'F4.2'!AZ30</f>
        <v>0</v>
      </c>
      <c r="K2892" s="104"/>
      <c r="L2892" s="104"/>
      <c r="M2892" s="104">
        <f t="shared" si="1920"/>
        <v>0</v>
      </c>
      <c r="N2892" s="197">
        <f t="shared" si="1921"/>
        <v>0.85</v>
      </c>
    </row>
    <row r="2893" spans="1:14" ht="15.75" outlineLevel="1" x14ac:dyDescent="0.25">
      <c r="A2893" s="98" t="str">
        <f t="shared" si="1912"/>
        <v>D</v>
      </c>
      <c r="B2893" s="141" t="str">
        <f t="shared" si="1916"/>
        <v>Other Works (Civil)</v>
      </c>
      <c r="C2893" s="188">
        <f t="shared" si="1913"/>
        <v>0</v>
      </c>
      <c r="D2893" s="189" t="str">
        <f t="shared" si="1917"/>
        <v>-</v>
      </c>
      <c r="E2893" s="38">
        <f t="shared" si="1914"/>
        <v>103.19</v>
      </c>
      <c r="F2893" s="104">
        <f t="shared" si="1915"/>
        <v>0</v>
      </c>
      <c r="G2893" s="104">
        <f t="shared" si="1918"/>
        <v>0</v>
      </c>
      <c r="H2893" s="104">
        <f t="shared" si="1919"/>
        <v>0</v>
      </c>
      <c r="I2893" s="38">
        <f>'F4.2'!AA31</f>
        <v>0</v>
      </c>
      <c r="J2893" s="38">
        <f>'F4.2'!AZ31</f>
        <v>0</v>
      </c>
      <c r="K2893" s="104"/>
      <c r="L2893" s="104"/>
      <c r="M2893" s="104">
        <f t="shared" si="1920"/>
        <v>0</v>
      </c>
      <c r="N2893" s="197">
        <f t="shared" si="1921"/>
        <v>0</v>
      </c>
    </row>
    <row r="2894" spans="1:14" ht="15.75" outlineLevel="1" x14ac:dyDescent="0.25">
      <c r="A2894" s="98" t="str">
        <f t="shared" si="1912"/>
        <v>D1</v>
      </c>
      <c r="B2894" s="141" t="str">
        <f t="shared" si="1916"/>
        <v>Road, Bridges railway system</v>
      </c>
      <c r="C2894" s="188">
        <f t="shared" si="1913"/>
        <v>0</v>
      </c>
      <c r="D2894" s="189" t="str">
        <f t="shared" si="1917"/>
        <v>-</v>
      </c>
      <c r="E2894" s="38">
        <f t="shared" si="1914"/>
        <v>20.100000000000001</v>
      </c>
      <c r="F2894" s="104">
        <f t="shared" si="1915"/>
        <v>0.10805670000000001</v>
      </c>
      <c r="G2894" s="104">
        <f t="shared" si="1918"/>
        <v>0</v>
      </c>
      <c r="H2894" s="104">
        <f t="shared" si="1919"/>
        <v>0.10805670000000001</v>
      </c>
      <c r="I2894" s="38">
        <f>'F4.2'!AA32</f>
        <v>0</v>
      </c>
      <c r="J2894" s="38">
        <f>'F4.2'!AZ32</f>
        <v>0</v>
      </c>
      <c r="K2894" s="104"/>
      <c r="L2894" s="104"/>
      <c r="M2894" s="104">
        <f t="shared" si="1920"/>
        <v>0</v>
      </c>
      <c r="N2894" s="197">
        <f t="shared" si="1921"/>
        <v>0.10805670000000001</v>
      </c>
    </row>
    <row r="2895" spans="1:14" ht="15.75" outlineLevel="1" x14ac:dyDescent="0.25">
      <c r="A2895" s="122">
        <f t="shared" si="1912"/>
        <v>0</v>
      </c>
      <c r="B2895" s="141" t="str">
        <f t="shared" si="1916"/>
        <v>S&amp;T System with Panel Interlocking System</v>
      </c>
      <c r="C2895" s="188">
        <f t="shared" si="1913"/>
        <v>0</v>
      </c>
      <c r="D2895" s="189" t="str">
        <f t="shared" si="1917"/>
        <v>-</v>
      </c>
      <c r="E2895" s="38">
        <f t="shared" si="1914"/>
        <v>0</v>
      </c>
      <c r="F2895" s="104">
        <f t="shared" si="1915"/>
        <v>10.458465775000001</v>
      </c>
      <c r="G2895" s="104">
        <f t="shared" si="1918"/>
        <v>10.459626418999999</v>
      </c>
      <c r="H2895" s="104">
        <f t="shared" si="1919"/>
        <v>-1.1606439999987117E-3</v>
      </c>
      <c r="I2895" s="38">
        <f>'F4.2'!AA33</f>
        <v>0</v>
      </c>
      <c r="J2895" s="38">
        <f>'F4.2'!AZ33</f>
        <v>0</v>
      </c>
      <c r="K2895" s="104"/>
      <c r="L2895" s="104"/>
      <c r="M2895" s="104">
        <f t="shared" si="1920"/>
        <v>0</v>
      </c>
      <c r="N2895" s="197">
        <f t="shared" si="1921"/>
        <v>-1.1606439999987117E-3</v>
      </c>
    </row>
    <row r="2896" spans="1:14" ht="15.75" outlineLevel="1" x14ac:dyDescent="0.25">
      <c r="A2896" s="98" t="str">
        <f t="shared" si="1912"/>
        <v>D2</v>
      </c>
      <c r="B2896" s="141" t="str">
        <f t="shared" si="1916"/>
        <v>Staff quarters</v>
      </c>
      <c r="C2896" s="188">
        <f t="shared" si="1913"/>
        <v>0</v>
      </c>
      <c r="D2896" s="189" t="str">
        <f t="shared" si="1917"/>
        <v>-</v>
      </c>
      <c r="E2896" s="38">
        <f t="shared" si="1914"/>
        <v>5.25</v>
      </c>
      <c r="F2896" s="104">
        <f t="shared" si="1915"/>
        <v>0</v>
      </c>
      <c r="G2896" s="104">
        <f t="shared" si="1918"/>
        <v>0</v>
      </c>
      <c r="H2896" s="104">
        <f t="shared" si="1919"/>
        <v>0</v>
      </c>
      <c r="I2896" s="38">
        <f>'F4.2'!AA34</f>
        <v>0</v>
      </c>
      <c r="J2896" s="38">
        <f>'F4.2'!AZ34</f>
        <v>0</v>
      </c>
      <c r="K2896" s="104"/>
      <c r="L2896" s="104"/>
      <c r="M2896" s="104">
        <f t="shared" si="1920"/>
        <v>0</v>
      </c>
      <c r="N2896" s="197">
        <f t="shared" si="1921"/>
        <v>0</v>
      </c>
    </row>
    <row r="2897" spans="1:14" ht="15.75" outlineLevel="1" x14ac:dyDescent="0.25">
      <c r="A2897" s="122" t="str">
        <f t="shared" si="1912"/>
        <v>D3</v>
      </c>
      <c r="B2897" s="141" t="str">
        <f t="shared" si="1916"/>
        <v>Other Misc &amp; Unforseen Item</v>
      </c>
      <c r="C2897" s="188">
        <f t="shared" si="1913"/>
        <v>0</v>
      </c>
      <c r="D2897" s="189" t="str">
        <f t="shared" si="1917"/>
        <v>-</v>
      </c>
      <c r="E2897" s="38">
        <f t="shared" si="1914"/>
        <v>25.79</v>
      </c>
      <c r="F2897" s="104">
        <f t="shared" si="1915"/>
        <v>9.3000000000000007</v>
      </c>
      <c r="G2897" s="104">
        <f t="shared" si="1918"/>
        <v>7.53</v>
      </c>
      <c r="H2897" s="104">
        <f t="shared" si="1919"/>
        <v>1.7700000000000005</v>
      </c>
      <c r="I2897" s="38">
        <f>'F4.2'!AA35</f>
        <v>0</v>
      </c>
      <c r="J2897" s="38">
        <f>'F4.2'!AZ35</f>
        <v>0</v>
      </c>
      <c r="K2897" s="104"/>
      <c r="L2897" s="104"/>
      <c r="M2897" s="104">
        <f t="shared" si="1920"/>
        <v>0</v>
      </c>
      <c r="N2897" s="197">
        <f t="shared" si="1921"/>
        <v>1.7700000000000005</v>
      </c>
    </row>
    <row r="2898" spans="1:14" ht="15.75" outlineLevel="1" x14ac:dyDescent="0.25">
      <c r="A2898" s="98">
        <f t="shared" si="1912"/>
        <v>0</v>
      </c>
      <c r="B2898" s="141" t="str">
        <f t="shared" si="1916"/>
        <v xml:space="preserve">Check Post, Inspection Office &amp; Facility Complex </v>
      </c>
      <c r="C2898" s="188">
        <f t="shared" si="1913"/>
        <v>0</v>
      </c>
      <c r="D2898" s="189" t="str">
        <f t="shared" si="1917"/>
        <v>-</v>
      </c>
      <c r="E2898" s="38">
        <f t="shared" si="1914"/>
        <v>0</v>
      </c>
      <c r="F2898" s="104">
        <f t="shared" si="1915"/>
        <v>3.6844303479999998</v>
      </c>
      <c r="G2898" s="104">
        <f t="shared" si="1918"/>
        <v>3.6815614030000003</v>
      </c>
      <c r="H2898" s="104">
        <f t="shared" si="1919"/>
        <v>2.8689449999994565E-3</v>
      </c>
      <c r="I2898" s="38">
        <f>'F4.2'!AA36</f>
        <v>0</v>
      </c>
      <c r="J2898" s="38">
        <f>'F4.2'!AZ36</f>
        <v>0</v>
      </c>
      <c r="K2898" s="104"/>
      <c r="L2898" s="104"/>
      <c r="M2898" s="104">
        <f t="shared" si="1920"/>
        <v>0</v>
      </c>
      <c r="N2898" s="197">
        <f t="shared" si="1921"/>
        <v>2.8689449999994565E-3</v>
      </c>
    </row>
    <row r="2899" spans="1:14" ht="15.75" outlineLevel="1" x14ac:dyDescent="0.25">
      <c r="A2899" s="98">
        <f t="shared" si="1912"/>
        <v>0</v>
      </c>
      <c r="B2899" s="141" t="str">
        <f t="shared" si="1916"/>
        <v>CPRI Building</v>
      </c>
      <c r="C2899" s="188">
        <f t="shared" si="1913"/>
        <v>0</v>
      </c>
      <c r="D2899" s="189" t="str">
        <f t="shared" si="1917"/>
        <v>-</v>
      </c>
      <c r="E2899" s="38">
        <f t="shared" si="1914"/>
        <v>0</v>
      </c>
      <c r="F2899" s="104">
        <f t="shared" si="1915"/>
        <v>6.2046176410000005</v>
      </c>
      <c r="G2899" s="104">
        <f t="shared" si="1918"/>
        <v>6.2046176410000005</v>
      </c>
      <c r="H2899" s="104">
        <f t="shared" si="1919"/>
        <v>0</v>
      </c>
      <c r="I2899" s="38">
        <f>'F4.2'!AA37</f>
        <v>0</v>
      </c>
      <c r="J2899" s="38">
        <f>'F4.2'!AZ37</f>
        <v>0</v>
      </c>
      <c r="K2899" s="104"/>
      <c r="L2899" s="104"/>
      <c r="M2899" s="104">
        <f t="shared" si="1920"/>
        <v>0</v>
      </c>
      <c r="N2899" s="197">
        <f t="shared" si="1921"/>
        <v>0</v>
      </c>
    </row>
    <row r="2900" spans="1:14" ht="15.75" outlineLevel="1" x14ac:dyDescent="0.25">
      <c r="A2900" s="98">
        <f t="shared" si="1912"/>
        <v>0</v>
      </c>
      <c r="B2900" s="141" t="str">
        <f t="shared" si="1916"/>
        <v>Foam cum DCP fire tender- 1</v>
      </c>
      <c r="C2900" s="188">
        <f t="shared" si="1913"/>
        <v>0</v>
      </c>
      <c r="D2900" s="189" t="str">
        <f t="shared" si="1917"/>
        <v>-</v>
      </c>
      <c r="E2900" s="38">
        <f t="shared" si="1914"/>
        <v>0</v>
      </c>
      <c r="F2900" s="104">
        <f t="shared" si="1915"/>
        <v>0</v>
      </c>
      <c r="G2900" s="104">
        <f t="shared" si="1918"/>
        <v>0.76925619999999995</v>
      </c>
      <c r="H2900" s="104">
        <f t="shared" si="1919"/>
        <v>-0.76925619999999995</v>
      </c>
      <c r="I2900" s="38">
        <f>'F4.2'!AA38</f>
        <v>0</v>
      </c>
      <c r="J2900" s="38">
        <f>'F4.2'!AZ38</f>
        <v>0</v>
      </c>
      <c r="K2900" s="104"/>
      <c r="L2900" s="104"/>
      <c r="M2900" s="104">
        <f t="shared" si="1920"/>
        <v>0</v>
      </c>
      <c r="N2900" s="197">
        <f t="shared" si="1921"/>
        <v>-0.76925619999999995</v>
      </c>
    </row>
    <row r="2901" spans="1:14" ht="15.75" outlineLevel="1" x14ac:dyDescent="0.25">
      <c r="A2901" s="122">
        <f t="shared" ref="A2901:A2932" si="1922">A2424</f>
        <v>0</v>
      </c>
      <c r="B2901" s="141" t="str">
        <f t="shared" si="1916"/>
        <v>Fire water Bowser-cum-fire Tender- 1No.</v>
      </c>
      <c r="C2901" s="188">
        <f t="shared" ref="C2901:C2932" si="1923">C2424</f>
        <v>0</v>
      </c>
      <c r="D2901" s="189" t="str">
        <f t="shared" si="1917"/>
        <v>-</v>
      </c>
      <c r="E2901" s="38">
        <f t="shared" ref="E2901:E2932" si="1924">E2424</f>
        <v>0</v>
      </c>
      <c r="F2901" s="104">
        <f t="shared" ref="F2901:F2932" si="1925">F2424+I2424</f>
        <v>0.73536990000000002</v>
      </c>
      <c r="G2901" s="104">
        <f t="shared" si="1918"/>
        <v>0.73536990000000002</v>
      </c>
      <c r="H2901" s="104">
        <f t="shared" si="1919"/>
        <v>0</v>
      </c>
      <c r="I2901" s="38">
        <f>'F4.2'!AA39</f>
        <v>0</v>
      </c>
      <c r="J2901" s="38">
        <f>'F4.2'!AZ39</f>
        <v>0</v>
      </c>
      <c r="K2901" s="104"/>
      <c r="L2901" s="104"/>
      <c r="M2901" s="104">
        <f t="shared" si="1920"/>
        <v>0</v>
      </c>
      <c r="N2901" s="197">
        <f t="shared" si="1921"/>
        <v>0</v>
      </c>
    </row>
    <row r="2902" spans="1:14" ht="15.75" outlineLevel="1" x14ac:dyDescent="0.25">
      <c r="A2902" s="98" t="str">
        <f t="shared" si="1922"/>
        <v>D4</v>
      </c>
      <c r="B2902" s="141" t="str">
        <f t="shared" ref="B2902:B2933" si="1926">B2425</f>
        <v>Const. facility</v>
      </c>
      <c r="C2902" s="188">
        <f t="shared" si="1923"/>
        <v>0</v>
      </c>
      <c r="D2902" s="189" t="str">
        <f t="shared" ref="D2902:D2933" si="1927">D2425</f>
        <v>-</v>
      </c>
      <c r="E2902" s="38">
        <f t="shared" si="1924"/>
        <v>3.28</v>
      </c>
      <c r="F2902" s="104">
        <f t="shared" si="1925"/>
        <v>0</v>
      </c>
      <c r="G2902" s="104">
        <f t="shared" ref="G2902:G2933" si="1928">G2425+M2425</f>
        <v>0</v>
      </c>
      <c r="H2902" s="104">
        <f t="shared" si="1919"/>
        <v>0</v>
      </c>
      <c r="I2902" s="38">
        <f>'F4.2'!AA40</f>
        <v>0</v>
      </c>
      <c r="J2902" s="38">
        <f>'F4.2'!AZ40</f>
        <v>0</v>
      </c>
      <c r="K2902" s="104"/>
      <c r="L2902" s="104"/>
      <c r="M2902" s="104">
        <f t="shared" si="1920"/>
        <v>0</v>
      </c>
      <c r="N2902" s="197">
        <f t="shared" si="1921"/>
        <v>0</v>
      </c>
    </row>
    <row r="2903" spans="1:14" ht="31.5" outlineLevel="1" x14ac:dyDescent="0.25">
      <c r="A2903" s="98" t="str">
        <f t="shared" si="1922"/>
        <v>D5</v>
      </c>
      <c r="B2903" s="135" t="str">
        <f t="shared" si="1926"/>
        <v>Contigency Other Civil Work</v>
      </c>
      <c r="C2903" s="188">
        <f t="shared" si="1923"/>
        <v>0</v>
      </c>
      <c r="D2903" s="189" t="str">
        <f t="shared" si="1927"/>
        <v>-</v>
      </c>
      <c r="E2903" s="38">
        <f t="shared" si="1924"/>
        <v>5.27</v>
      </c>
      <c r="F2903" s="104">
        <f t="shared" si="1925"/>
        <v>0</v>
      </c>
      <c r="G2903" s="104">
        <f t="shared" si="1928"/>
        <v>0</v>
      </c>
      <c r="H2903" s="104">
        <f t="shared" si="1919"/>
        <v>0</v>
      </c>
      <c r="I2903" s="38">
        <f>'F4.2'!AA41</f>
        <v>0</v>
      </c>
      <c r="J2903" s="38">
        <f>'F4.2'!AZ41</f>
        <v>0</v>
      </c>
      <c r="K2903" s="104"/>
      <c r="L2903" s="104"/>
      <c r="M2903" s="104">
        <f t="shared" si="1920"/>
        <v>0</v>
      </c>
      <c r="N2903" s="197">
        <f t="shared" si="1921"/>
        <v>0</v>
      </c>
    </row>
    <row r="2904" spans="1:14" ht="15.75" outlineLevel="1" x14ac:dyDescent="0.25">
      <c r="A2904" s="122" t="str">
        <f t="shared" si="1922"/>
        <v>D6</v>
      </c>
      <c r="B2904" s="141" t="str">
        <f t="shared" si="1926"/>
        <v>Adminstrative Exp. &amp; Overhead (Salary &amp; Overhead,
Civil &amp; E&amp;M)</v>
      </c>
      <c r="C2904" s="188">
        <f t="shared" si="1923"/>
        <v>0</v>
      </c>
      <c r="D2904" s="189" t="str">
        <f t="shared" si="1927"/>
        <v>-</v>
      </c>
      <c r="E2904" s="38">
        <f t="shared" si="1924"/>
        <v>21.47</v>
      </c>
      <c r="F2904" s="104">
        <f t="shared" si="1925"/>
        <v>31.64</v>
      </c>
      <c r="G2904" s="104">
        <f t="shared" si="1928"/>
        <v>0</v>
      </c>
      <c r="H2904" s="104">
        <f t="shared" si="1919"/>
        <v>31.64</v>
      </c>
      <c r="I2904" s="38">
        <f>'F4.2'!AA42</f>
        <v>0</v>
      </c>
      <c r="J2904" s="38">
        <f>'F4.2'!AZ42</f>
        <v>0</v>
      </c>
      <c r="K2904" s="104"/>
      <c r="L2904" s="104"/>
      <c r="M2904" s="104">
        <f t="shared" si="1920"/>
        <v>0</v>
      </c>
      <c r="N2904" s="197">
        <f t="shared" si="1921"/>
        <v>31.64</v>
      </c>
    </row>
    <row r="2905" spans="1:14" ht="15.75" outlineLevel="1" x14ac:dyDescent="0.25">
      <c r="A2905" s="147" t="str">
        <f t="shared" si="1922"/>
        <v>D7</v>
      </c>
      <c r="B2905" s="142" t="str">
        <f t="shared" si="1926"/>
        <v>Future unforseen works(Jalyukta Shiwar)</v>
      </c>
      <c r="C2905" s="188">
        <f t="shared" si="1923"/>
        <v>0</v>
      </c>
      <c r="D2905" s="189" t="str">
        <f t="shared" si="1927"/>
        <v>-</v>
      </c>
      <c r="E2905" s="38">
        <f t="shared" si="1924"/>
        <v>0.27</v>
      </c>
      <c r="F2905" s="104">
        <f t="shared" si="1925"/>
        <v>0</v>
      </c>
      <c r="G2905" s="104">
        <f t="shared" si="1928"/>
        <v>0</v>
      </c>
      <c r="H2905" s="104">
        <f t="shared" si="1919"/>
        <v>0</v>
      </c>
      <c r="I2905" s="38">
        <f>'F4.2'!AA43</f>
        <v>0</v>
      </c>
      <c r="J2905" s="38">
        <f>'F4.2'!AZ43</f>
        <v>0</v>
      </c>
      <c r="K2905" s="104"/>
      <c r="L2905" s="104"/>
      <c r="M2905" s="104">
        <f t="shared" si="1920"/>
        <v>0</v>
      </c>
      <c r="N2905" s="197">
        <f t="shared" si="1921"/>
        <v>0</v>
      </c>
    </row>
    <row r="2906" spans="1:14" ht="18.75" outlineLevel="1" x14ac:dyDescent="0.25">
      <c r="A2906" s="164" t="str">
        <f t="shared" si="1922"/>
        <v>D8</v>
      </c>
      <c r="B2906" s="165" t="str">
        <f t="shared" si="1926"/>
        <v>Landscaping work</v>
      </c>
      <c r="C2906" s="188">
        <f t="shared" si="1923"/>
        <v>0</v>
      </c>
      <c r="D2906" s="189" t="str">
        <f t="shared" si="1927"/>
        <v>-</v>
      </c>
      <c r="E2906" s="38">
        <f t="shared" si="1924"/>
        <v>21.76</v>
      </c>
      <c r="F2906" s="104">
        <f t="shared" si="1925"/>
        <v>20.53</v>
      </c>
      <c r="G2906" s="104">
        <f t="shared" si="1928"/>
        <v>0</v>
      </c>
      <c r="H2906" s="104">
        <f t="shared" si="1919"/>
        <v>20.53</v>
      </c>
      <c r="I2906" s="38">
        <f>'F4.2'!AA44</f>
        <v>0</v>
      </c>
      <c r="J2906" s="38">
        <f>'F4.2'!AZ44</f>
        <v>0</v>
      </c>
      <c r="K2906" s="104"/>
      <c r="L2906" s="104"/>
      <c r="M2906" s="104">
        <f t="shared" si="1920"/>
        <v>0</v>
      </c>
      <c r="N2906" s="197">
        <f t="shared" si="1921"/>
        <v>20.53</v>
      </c>
    </row>
    <row r="2907" spans="1:14" ht="18.75" outlineLevel="1" x14ac:dyDescent="0.25">
      <c r="A2907" s="157" t="str">
        <f t="shared" si="1922"/>
        <v>E</v>
      </c>
      <c r="B2907" s="158" t="str">
        <f t="shared" si="1926"/>
        <v>Initial Spares</v>
      </c>
      <c r="C2907" s="188">
        <f t="shared" si="1923"/>
        <v>0</v>
      </c>
      <c r="D2907" s="189" t="str">
        <f t="shared" si="1927"/>
        <v>-</v>
      </c>
      <c r="E2907" s="38">
        <f t="shared" si="1924"/>
        <v>0</v>
      </c>
      <c r="F2907" s="104">
        <f t="shared" si="1925"/>
        <v>0</v>
      </c>
      <c r="G2907" s="104">
        <f t="shared" si="1928"/>
        <v>0</v>
      </c>
      <c r="H2907" s="104">
        <f t="shared" si="1919"/>
        <v>0</v>
      </c>
      <c r="I2907" s="38">
        <f>'F4.2'!AA45</f>
        <v>0</v>
      </c>
      <c r="J2907" s="38">
        <f>'F4.2'!AZ45</f>
        <v>0</v>
      </c>
      <c r="K2907" s="104"/>
      <c r="L2907" s="104"/>
      <c r="M2907" s="104">
        <f t="shared" si="1920"/>
        <v>0</v>
      </c>
      <c r="N2907" s="197">
        <f t="shared" si="1921"/>
        <v>0</v>
      </c>
    </row>
    <row r="2908" spans="1:14" ht="31.5" outlineLevel="1" x14ac:dyDescent="0.25">
      <c r="A2908" s="122" t="str">
        <f t="shared" si="1922"/>
        <v>E1</v>
      </c>
      <c r="B2908" s="141" t="str">
        <f t="shared" si="1926"/>
        <v>Boiler &amp; its auxilliaries</v>
      </c>
      <c r="C2908" s="188">
        <f t="shared" si="1923"/>
        <v>0</v>
      </c>
      <c r="D2908" s="189" t="str">
        <f t="shared" si="1927"/>
        <v>-</v>
      </c>
      <c r="E2908" s="38">
        <f t="shared" si="1924"/>
        <v>14</v>
      </c>
      <c r="F2908" s="104">
        <f t="shared" si="1925"/>
        <v>0</v>
      </c>
      <c r="G2908" s="104">
        <f t="shared" si="1928"/>
        <v>0</v>
      </c>
      <c r="H2908" s="104">
        <f t="shared" si="1919"/>
        <v>0</v>
      </c>
      <c r="I2908" s="38">
        <f>'F4.2'!AA46</f>
        <v>0</v>
      </c>
      <c r="J2908" s="38">
        <f>'F4.2'!AZ46</f>
        <v>0</v>
      </c>
      <c r="K2908" s="104"/>
      <c r="L2908" s="104"/>
      <c r="M2908" s="104">
        <f t="shared" si="1920"/>
        <v>0</v>
      </c>
      <c r="N2908" s="197">
        <f t="shared" si="1921"/>
        <v>0</v>
      </c>
    </row>
    <row r="2909" spans="1:14" ht="31.5" outlineLevel="1" x14ac:dyDescent="0.25">
      <c r="A2909" s="122" t="str">
        <f t="shared" si="1922"/>
        <v>i</v>
      </c>
      <c r="B2909" s="141" t="str">
        <f t="shared" si="1926"/>
        <v>Procurement of Table liners and Roller liners Of MVM 32R Coal Mills of 3 X 660MW Units at KTPS, Koradi</v>
      </c>
      <c r="C2909" s="188">
        <f t="shared" si="1923"/>
        <v>0</v>
      </c>
      <c r="D2909" s="189" t="str">
        <f t="shared" si="1927"/>
        <v>-</v>
      </c>
      <c r="E2909" s="38">
        <f t="shared" si="1924"/>
        <v>0</v>
      </c>
      <c r="F2909" s="104">
        <f t="shared" si="1925"/>
        <v>10.06860444</v>
      </c>
      <c r="G2909" s="104">
        <f t="shared" si="1928"/>
        <v>10.068604440000001</v>
      </c>
      <c r="H2909" s="104">
        <f t="shared" si="1919"/>
        <v>0</v>
      </c>
      <c r="I2909" s="38">
        <f>'F4.2'!AA47</f>
        <v>0</v>
      </c>
      <c r="J2909" s="38">
        <f>'F4.2'!AZ47</f>
        <v>0</v>
      </c>
      <c r="K2909" s="104"/>
      <c r="L2909" s="104"/>
      <c r="M2909" s="104">
        <f t="shared" si="1920"/>
        <v>0</v>
      </c>
      <c r="N2909" s="197">
        <f t="shared" si="1921"/>
        <v>0</v>
      </c>
    </row>
    <row r="2910" spans="1:14" ht="31.5" outlineLevel="1" x14ac:dyDescent="0.25">
      <c r="A2910" s="122" t="str">
        <f t="shared" si="1922"/>
        <v>ii</v>
      </c>
      <c r="B2910" s="141" t="str">
        <f t="shared" si="1926"/>
        <v>Procurement of couplings for Coal mill MVM 32 R of 3 X 660 MW Units at KTPS, Koradi</v>
      </c>
      <c r="C2910" s="188">
        <f t="shared" si="1923"/>
        <v>0</v>
      </c>
      <c r="D2910" s="189" t="str">
        <f t="shared" si="1927"/>
        <v>-</v>
      </c>
      <c r="E2910" s="38">
        <f t="shared" si="1924"/>
        <v>0</v>
      </c>
      <c r="F2910" s="104">
        <f t="shared" si="1925"/>
        <v>0</v>
      </c>
      <c r="G2910" s="104">
        <f t="shared" si="1928"/>
        <v>1.594447272</v>
      </c>
      <c r="H2910" s="104">
        <f t="shared" si="1919"/>
        <v>-1.594447272</v>
      </c>
      <c r="I2910" s="38">
        <f>'F4.2'!AA48</f>
        <v>0</v>
      </c>
      <c r="J2910" s="38">
        <f>'F4.2'!AZ48</f>
        <v>0</v>
      </c>
      <c r="K2910" s="104"/>
      <c r="L2910" s="104"/>
      <c r="M2910" s="104">
        <f t="shared" si="1920"/>
        <v>0</v>
      </c>
      <c r="N2910" s="197">
        <f t="shared" si="1921"/>
        <v>-1.594447272</v>
      </c>
    </row>
    <row r="2911" spans="1:14" ht="18.75" outlineLevel="1" x14ac:dyDescent="0.25">
      <c r="A2911" s="157" t="str">
        <f t="shared" si="1922"/>
        <v>iii</v>
      </c>
      <c r="B2911" s="158" t="str">
        <f t="shared" si="1926"/>
        <v>Procurement of Set of internal spares for Coal Mill Gear Box (KMP-450) for 3 X 660MW Units at KTPS, Koradi</v>
      </c>
      <c r="C2911" s="188">
        <f t="shared" si="1923"/>
        <v>0</v>
      </c>
      <c r="D2911" s="189" t="str">
        <f t="shared" si="1927"/>
        <v>-</v>
      </c>
      <c r="E2911" s="38">
        <f t="shared" si="1924"/>
        <v>0</v>
      </c>
      <c r="F2911" s="104">
        <f t="shared" si="1925"/>
        <v>0</v>
      </c>
      <c r="G2911" s="104">
        <f t="shared" si="1928"/>
        <v>2.2252635550000002</v>
      </c>
      <c r="H2911" s="104">
        <f t="shared" si="1919"/>
        <v>-2.2252635550000002</v>
      </c>
      <c r="I2911" s="38">
        <f>'F4.2'!AA49</f>
        <v>0</v>
      </c>
      <c r="J2911" s="38">
        <f>'F4.2'!AZ49</f>
        <v>0</v>
      </c>
      <c r="K2911" s="104"/>
      <c r="L2911" s="104"/>
      <c r="M2911" s="104">
        <f t="shared" si="1920"/>
        <v>0</v>
      </c>
      <c r="N2911" s="197">
        <f t="shared" si="1921"/>
        <v>-2.2252635550000002</v>
      </c>
    </row>
    <row r="2912" spans="1:14" ht="15.75" outlineLevel="1" x14ac:dyDescent="0.25">
      <c r="A2912" s="122" t="str">
        <f t="shared" si="1922"/>
        <v>E2</v>
      </c>
      <c r="B2912" s="141" t="str">
        <f t="shared" si="1926"/>
        <v>Turbine &amp; its auxilliaries</v>
      </c>
      <c r="C2912" s="188">
        <f t="shared" si="1923"/>
        <v>0</v>
      </c>
      <c r="D2912" s="189" t="str">
        <f t="shared" si="1927"/>
        <v>-</v>
      </c>
      <c r="E2912" s="38">
        <f t="shared" si="1924"/>
        <v>18.809999999999999</v>
      </c>
      <c r="F2912" s="104">
        <f t="shared" si="1925"/>
        <v>0</v>
      </c>
      <c r="G2912" s="104">
        <f t="shared" si="1928"/>
        <v>0</v>
      </c>
      <c r="H2912" s="104">
        <f t="shared" si="1919"/>
        <v>0</v>
      </c>
      <c r="I2912" s="38">
        <f>'F4.2'!AA50</f>
        <v>0</v>
      </c>
      <c r="J2912" s="38">
        <f>'F4.2'!AZ50</f>
        <v>0</v>
      </c>
      <c r="K2912" s="104"/>
      <c r="L2912" s="104"/>
      <c r="M2912" s="104">
        <f t="shared" si="1920"/>
        <v>0</v>
      </c>
      <c r="N2912" s="197">
        <f t="shared" si="1921"/>
        <v>0</v>
      </c>
    </row>
    <row r="2913" spans="1:14" ht="31.5" outlineLevel="1" x14ac:dyDescent="0.25">
      <c r="A2913" s="122" t="str">
        <f t="shared" si="1922"/>
        <v>i</v>
      </c>
      <c r="B2913" s="141" t="str">
        <f t="shared" si="1926"/>
        <v>ULTRAFILTRATION MEMBRANE</v>
      </c>
      <c r="C2913" s="188">
        <f t="shared" si="1923"/>
        <v>0</v>
      </c>
      <c r="D2913" s="189" t="str">
        <f t="shared" si="1927"/>
        <v>-</v>
      </c>
      <c r="E2913" s="38">
        <f t="shared" si="1924"/>
        <v>0</v>
      </c>
      <c r="F2913" s="104">
        <f t="shared" si="1925"/>
        <v>1.6511181859999999</v>
      </c>
      <c r="G2913" s="104">
        <f t="shared" si="1928"/>
        <v>1.6511181859999999</v>
      </c>
      <c r="H2913" s="104">
        <f t="shared" si="1919"/>
        <v>0</v>
      </c>
      <c r="I2913" s="38">
        <f>'F4.2'!AA51</f>
        <v>0</v>
      </c>
      <c r="J2913" s="38">
        <f>'F4.2'!AZ51</f>
        <v>0</v>
      </c>
      <c r="K2913" s="104"/>
      <c r="L2913" s="104"/>
      <c r="M2913" s="104">
        <f t="shared" si="1920"/>
        <v>0</v>
      </c>
      <c r="N2913" s="197">
        <f t="shared" si="1921"/>
        <v>0</v>
      </c>
    </row>
    <row r="2914" spans="1:14" ht="31.5" outlineLevel="1" x14ac:dyDescent="0.25">
      <c r="A2914" s="122" t="str">
        <f t="shared" si="1922"/>
        <v>ii</v>
      </c>
      <c r="B2914" s="141" t="str">
        <f t="shared" si="1926"/>
        <v>Supply of Main turbine Vibration Monitoring System spares at 3x660MW, KTPS,Koradi.</v>
      </c>
      <c r="C2914" s="188">
        <f t="shared" si="1923"/>
        <v>0</v>
      </c>
      <c r="D2914" s="189" t="str">
        <f t="shared" si="1927"/>
        <v>-</v>
      </c>
      <c r="E2914" s="38">
        <f t="shared" si="1924"/>
        <v>0</v>
      </c>
      <c r="F2914" s="104">
        <f t="shared" si="1925"/>
        <v>0</v>
      </c>
      <c r="G2914" s="104">
        <f t="shared" si="1928"/>
        <v>1.146916093</v>
      </c>
      <c r="H2914" s="104">
        <f t="shared" si="1919"/>
        <v>-1.146916093</v>
      </c>
      <c r="I2914" s="38">
        <f>'F4.2'!AA52</f>
        <v>0</v>
      </c>
      <c r="J2914" s="38">
        <f>'F4.2'!AZ52</f>
        <v>0</v>
      </c>
      <c r="K2914" s="104"/>
      <c r="L2914" s="104"/>
      <c r="M2914" s="104">
        <f t="shared" si="1920"/>
        <v>0</v>
      </c>
      <c r="N2914" s="197">
        <f t="shared" si="1921"/>
        <v>-1.146916093</v>
      </c>
    </row>
    <row r="2915" spans="1:14" ht="47.25" outlineLevel="1" x14ac:dyDescent="0.25">
      <c r="A2915" s="122" t="str">
        <f t="shared" si="1922"/>
        <v>iii</v>
      </c>
      <c r="B2915" s="141" t="str">
        <f t="shared" si="1926"/>
        <v>Procurement of Cartridge for Turbine Driven Boiler Feed Pump (Model No.: FK6E40) at 3X660 MW KTPS Koradi</v>
      </c>
      <c r="C2915" s="188">
        <f t="shared" si="1923"/>
        <v>0</v>
      </c>
      <c r="D2915" s="189" t="str">
        <f t="shared" si="1927"/>
        <v>-</v>
      </c>
      <c r="E2915" s="38">
        <f t="shared" si="1924"/>
        <v>0</v>
      </c>
      <c r="F2915" s="104">
        <f t="shared" si="1925"/>
        <v>14.286448800000001</v>
      </c>
      <c r="G2915" s="104">
        <f t="shared" si="1928"/>
        <v>14.286448800000001</v>
      </c>
      <c r="H2915" s="104">
        <f t="shared" si="1919"/>
        <v>0</v>
      </c>
      <c r="I2915" s="38">
        <f>'F4.2'!AA53</f>
        <v>0</v>
      </c>
      <c r="J2915" s="38">
        <f>'F4.2'!AZ53</f>
        <v>0</v>
      </c>
      <c r="K2915" s="104"/>
      <c r="L2915" s="104"/>
      <c r="M2915" s="104">
        <f t="shared" si="1920"/>
        <v>0</v>
      </c>
      <c r="N2915" s="197">
        <f t="shared" si="1921"/>
        <v>0</v>
      </c>
    </row>
    <row r="2916" spans="1:14" ht="18.75" outlineLevel="1" x14ac:dyDescent="0.25">
      <c r="A2916" s="157" t="str">
        <f t="shared" si="1922"/>
        <v>iv</v>
      </c>
      <c r="B2916" s="158" t="str">
        <f t="shared" si="1926"/>
        <v>Procurement of Critical Insurance Spares for L&amp;T-MHI Make Turbine for attending major overhauling work of Turbine at KTPS, 3x660MW Units Koradi.</v>
      </c>
      <c r="C2916" s="188">
        <f t="shared" si="1923"/>
        <v>0</v>
      </c>
      <c r="D2916" s="189" t="str">
        <f t="shared" si="1927"/>
        <v>-</v>
      </c>
      <c r="E2916" s="38">
        <f t="shared" si="1924"/>
        <v>0</v>
      </c>
      <c r="F2916" s="104">
        <f t="shared" si="1925"/>
        <v>11.101303120000001</v>
      </c>
      <c r="G2916" s="104">
        <f t="shared" si="1928"/>
        <v>11.101303120000001</v>
      </c>
      <c r="H2916" s="104">
        <f t="shared" si="1919"/>
        <v>0</v>
      </c>
      <c r="I2916" s="38">
        <f>'F4.2'!AA54</f>
        <v>0</v>
      </c>
      <c r="J2916" s="38">
        <f>'F4.2'!AZ54</f>
        <v>0</v>
      </c>
      <c r="K2916" s="104"/>
      <c r="L2916" s="104"/>
      <c r="M2916" s="104">
        <f t="shared" si="1920"/>
        <v>0</v>
      </c>
      <c r="N2916" s="197">
        <f t="shared" si="1921"/>
        <v>0</v>
      </c>
    </row>
    <row r="2917" spans="1:14" ht="18.75" outlineLevel="1" x14ac:dyDescent="0.25">
      <c r="A2917" s="157" t="str">
        <f t="shared" si="1922"/>
        <v>E3</v>
      </c>
      <c r="B2917" s="158" t="str">
        <f t="shared" si="1926"/>
        <v>Generator &amp; its auxilliaries</v>
      </c>
      <c r="C2917" s="188">
        <f t="shared" si="1923"/>
        <v>0</v>
      </c>
      <c r="D2917" s="189" t="str">
        <f t="shared" si="1927"/>
        <v>-</v>
      </c>
      <c r="E2917" s="38">
        <f t="shared" si="1924"/>
        <v>0</v>
      </c>
      <c r="F2917" s="104">
        <f t="shared" si="1925"/>
        <v>0</v>
      </c>
      <c r="G2917" s="104">
        <f t="shared" si="1928"/>
        <v>0</v>
      </c>
      <c r="H2917" s="104">
        <f t="shared" si="1919"/>
        <v>0</v>
      </c>
      <c r="I2917" s="38">
        <f>'F4.2'!AA55</f>
        <v>0</v>
      </c>
      <c r="J2917" s="38">
        <f>'F4.2'!AZ55</f>
        <v>0</v>
      </c>
      <c r="K2917" s="104"/>
      <c r="L2917" s="104"/>
      <c r="M2917" s="104">
        <f t="shared" si="1920"/>
        <v>0</v>
      </c>
      <c r="N2917" s="197">
        <f t="shared" si="1921"/>
        <v>0</v>
      </c>
    </row>
    <row r="2918" spans="1:14" ht="15.75" outlineLevel="1" x14ac:dyDescent="0.25">
      <c r="A2918" s="122" t="str">
        <f t="shared" si="1922"/>
        <v>E4</v>
      </c>
      <c r="B2918" s="141" t="str">
        <f t="shared" si="1926"/>
        <v>Electrical auxilliaries</v>
      </c>
      <c r="C2918" s="188">
        <f t="shared" si="1923"/>
        <v>0</v>
      </c>
      <c r="D2918" s="189" t="str">
        <f t="shared" si="1927"/>
        <v>-</v>
      </c>
      <c r="E2918" s="38">
        <f t="shared" si="1924"/>
        <v>1.6</v>
      </c>
      <c r="F2918" s="104">
        <f t="shared" si="1925"/>
        <v>0</v>
      </c>
      <c r="G2918" s="104">
        <f t="shared" si="1928"/>
        <v>0</v>
      </c>
      <c r="H2918" s="104">
        <f t="shared" si="1919"/>
        <v>0</v>
      </c>
      <c r="I2918" s="38">
        <f>'F4.2'!AA56</f>
        <v>0</v>
      </c>
      <c r="J2918" s="38">
        <f>'F4.2'!AZ56</f>
        <v>0</v>
      </c>
      <c r="K2918" s="104"/>
      <c r="L2918" s="104"/>
      <c r="M2918" s="104">
        <f t="shared" si="1920"/>
        <v>0</v>
      </c>
      <c r="N2918" s="197">
        <f t="shared" si="1921"/>
        <v>0</v>
      </c>
    </row>
    <row r="2919" spans="1:14" ht="15.75" outlineLevel="1" x14ac:dyDescent="0.25">
      <c r="A2919" s="122" t="str">
        <f t="shared" si="1922"/>
        <v>i</v>
      </c>
      <c r="B2919" s="141" t="str">
        <f t="shared" si="1926"/>
        <v>Procurement of HT Motors of BOP</v>
      </c>
      <c r="C2919" s="188">
        <f t="shared" si="1923"/>
        <v>0</v>
      </c>
      <c r="D2919" s="189" t="str">
        <f t="shared" si="1927"/>
        <v>-</v>
      </c>
      <c r="E2919" s="38">
        <f t="shared" si="1924"/>
        <v>0</v>
      </c>
      <c r="F2919" s="104">
        <f t="shared" si="1925"/>
        <v>0</v>
      </c>
      <c r="G2919" s="104">
        <f t="shared" si="1928"/>
        <v>0.293348</v>
      </c>
      <c r="H2919" s="104">
        <f t="shared" si="1919"/>
        <v>-0.293348</v>
      </c>
      <c r="I2919" s="38">
        <f>'F4.2'!AA57</f>
        <v>0</v>
      </c>
      <c r="J2919" s="38">
        <f>'F4.2'!AZ57</f>
        <v>0</v>
      </c>
      <c r="K2919" s="104"/>
      <c r="L2919" s="104"/>
      <c r="M2919" s="104">
        <f t="shared" si="1920"/>
        <v>0</v>
      </c>
      <c r="N2919" s="197">
        <f t="shared" si="1921"/>
        <v>-0.293348</v>
      </c>
    </row>
    <row r="2920" spans="1:14" ht="31.5" outlineLevel="1" x14ac:dyDescent="0.25">
      <c r="A2920" s="122" t="str">
        <f t="shared" si="1922"/>
        <v>ii</v>
      </c>
      <c r="B2920" s="141">
        <f t="shared" si="1926"/>
        <v>0</v>
      </c>
      <c r="C2920" s="188">
        <f t="shared" si="1923"/>
        <v>0</v>
      </c>
      <c r="D2920" s="189" t="str">
        <f t="shared" si="1927"/>
        <v>-</v>
      </c>
      <c r="E2920" s="38">
        <f t="shared" si="1924"/>
        <v>0</v>
      </c>
      <c r="F2920" s="104">
        <f t="shared" si="1925"/>
        <v>0</v>
      </c>
      <c r="G2920" s="104">
        <f t="shared" si="1928"/>
        <v>0.84594223599999996</v>
      </c>
      <c r="H2920" s="104">
        <f t="shared" si="1919"/>
        <v>-0.84594223599999996</v>
      </c>
      <c r="I2920" s="38">
        <f>'F4.2'!AA58</f>
        <v>0</v>
      </c>
      <c r="J2920" s="38">
        <f>'F4.2'!AZ58</f>
        <v>0</v>
      </c>
      <c r="K2920" s="104"/>
      <c r="L2920" s="104"/>
      <c r="M2920" s="104">
        <f t="shared" si="1920"/>
        <v>0</v>
      </c>
      <c r="N2920" s="197">
        <f t="shared" si="1921"/>
        <v>-0.84594223599999996</v>
      </c>
    </row>
    <row r="2921" spans="1:14" ht="31.5" outlineLevel="1" x14ac:dyDescent="0.25">
      <c r="A2921" s="122" t="str">
        <f t="shared" si="1922"/>
        <v>iii</v>
      </c>
      <c r="B2921" s="141" t="str">
        <f t="shared" si="1926"/>
        <v>Supply of Schneider make Differential Protection Relays for 3X660 MW, Koradi (OEM)</v>
      </c>
      <c r="C2921" s="188">
        <f t="shared" si="1923"/>
        <v>0</v>
      </c>
      <c r="D2921" s="189" t="str">
        <f t="shared" si="1927"/>
        <v>-</v>
      </c>
      <c r="E2921" s="38">
        <f t="shared" si="1924"/>
        <v>0</v>
      </c>
      <c r="F2921" s="104">
        <f t="shared" si="1925"/>
        <v>0</v>
      </c>
      <c r="G2921" s="104">
        <f t="shared" si="1928"/>
        <v>0.10502</v>
      </c>
      <c r="H2921" s="104">
        <f t="shared" si="1919"/>
        <v>-0.10502</v>
      </c>
      <c r="I2921" s="38">
        <f>'F4.2'!AA59</f>
        <v>0</v>
      </c>
      <c r="J2921" s="38">
        <f>'F4.2'!AZ59</f>
        <v>0</v>
      </c>
      <c r="K2921" s="104"/>
      <c r="L2921" s="104"/>
      <c r="M2921" s="104">
        <f t="shared" si="1920"/>
        <v>0</v>
      </c>
      <c r="N2921" s="197">
        <f t="shared" si="1921"/>
        <v>-0.10502</v>
      </c>
    </row>
    <row r="2922" spans="1:14" ht="31.5" outlineLevel="1" x14ac:dyDescent="0.25">
      <c r="A2922" s="122" t="str">
        <f t="shared" si="1922"/>
        <v>iv</v>
      </c>
      <c r="B2922" s="141" t="str">
        <f t="shared" si="1926"/>
        <v>Supply of Professional Large Format Display for display of DCS parameters PCR</v>
      </c>
      <c r="C2922" s="188">
        <f t="shared" si="1923"/>
        <v>0</v>
      </c>
      <c r="D2922" s="189" t="str">
        <f t="shared" si="1927"/>
        <v>-</v>
      </c>
      <c r="E2922" s="38">
        <f t="shared" si="1924"/>
        <v>0</v>
      </c>
      <c r="F2922" s="104">
        <f t="shared" si="1925"/>
        <v>0.14885320199999999</v>
      </c>
      <c r="G2922" s="104">
        <f t="shared" si="1928"/>
        <v>0.14885320199999999</v>
      </c>
      <c r="H2922" s="104">
        <f t="shared" si="1919"/>
        <v>0</v>
      </c>
      <c r="I2922" s="38">
        <f>'F4.2'!AA60</f>
        <v>0</v>
      </c>
      <c r="J2922" s="38">
        <f>'F4.2'!AZ60</f>
        <v>0</v>
      </c>
      <c r="K2922" s="104"/>
      <c r="L2922" s="104"/>
      <c r="M2922" s="104">
        <f t="shared" si="1920"/>
        <v>0</v>
      </c>
      <c r="N2922" s="197">
        <f t="shared" si="1921"/>
        <v>0</v>
      </c>
    </row>
    <row r="2923" spans="1:14" ht="18.75" outlineLevel="1" x14ac:dyDescent="0.25">
      <c r="A2923" s="157" t="str">
        <f t="shared" si="1922"/>
        <v>v</v>
      </c>
      <c r="B2923" s="158" t="str">
        <f t="shared" si="1926"/>
        <v>Procurement of ABT Energy meter with software for 3X660 MW, TPS, Koradi</v>
      </c>
      <c r="C2923" s="188">
        <f t="shared" si="1923"/>
        <v>0</v>
      </c>
      <c r="D2923" s="189" t="str">
        <f t="shared" si="1927"/>
        <v>-</v>
      </c>
      <c r="E2923" s="38">
        <f t="shared" si="1924"/>
        <v>0</v>
      </c>
      <c r="F2923" s="104">
        <f t="shared" si="1925"/>
        <v>0</v>
      </c>
      <c r="G2923" s="104">
        <f t="shared" si="1928"/>
        <v>0.18337200000000001</v>
      </c>
      <c r="H2923" s="104">
        <f t="shared" si="1919"/>
        <v>-0.18337200000000001</v>
      </c>
      <c r="I2923" s="38">
        <f>'F4.2'!AA61</f>
        <v>0</v>
      </c>
      <c r="J2923" s="38">
        <f>'F4.2'!AZ61</f>
        <v>0</v>
      </c>
      <c r="K2923" s="104"/>
      <c r="L2923" s="104"/>
      <c r="M2923" s="104">
        <f t="shared" si="1920"/>
        <v>0</v>
      </c>
      <c r="N2923" s="197">
        <f t="shared" si="1921"/>
        <v>-0.18337200000000001</v>
      </c>
    </row>
    <row r="2924" spans="1:14" ht="47.25" outlineLevel="1" x14ac:dyDescent="0.25">
      <c r="A2924" s="122" t="str">
        <f t="shared" si="1922"/>
        <v>E5</v>
      </c>
      <c r="B2924" s="141" t="str">
        <f t="shared" si="1926"/>
        <v>Outdoor Plant i.e. CHP, AHP, WTP etc</v>
      </c>
      <c r="C2924" s="188">
        <f t="shared" si="1923"/>
        <v>0</v>
      </c>
      <c r="D2924" s="189" t="str">
        <f t="shared" si="1927"/>
        <v>-</v>
      </c>
      <c r="E2924" s="38">
        <f t="shared" si="1924"/>
        <v>19.05</v>
      </c>
      <c r="F2924" s="104">
        <f t="shared" si="1925"/>
        <v>0</v>
      </c>
      <c r="G2924" s="104">
        <f t="shared" si="1928"/>
        <v>0</v>
      </c>
      <c r="H2924" s="104">
        <f t="shared" si="1919"/>
        <v>0</v>
      </c>
      <c r="I2924" s="38">
        <f>'F4.2'!AA62</f>
        <v>0</v>
      </c>
      <c r="J2924" s="38">
        <f>'F4.2'!AZ62</f>
        <v>0</v>
      </c>
      <c r="K2924" s="104"/>
      <c r="L2924" s="104"/>
      <c r="M2924" s="104">
        <f t="shared" si="1920"/>
        <v>0</v>
      </c>
      <c r="N2924" s="197">
        <f t="shared" si="1921"/>
        <v>0</v>
      </c>
    </row>
    <row r="2925" spans="1:14" ht="47.25" outlineLevel="1" x14ac:dyDescent="0.25">
      <c r="A2925" s="122" t="str">
        <f t="shared" si="1922"/>
        <v>i</v>
      </c>
      <c r="B2925" s="141" t="str">
        <f t="shared" si="1926"/>
        <v>Procurement of Forced Lubrication system for Premium make Gear box B3-450 installed for bunker conveyor BCN 7A/B at CHP 3X660MW Units at KTPS, Koradi.</v>
      </c>
      <c r="C2925" s="188">
        <f t="shared" si="1923"/>
        <v>0</v>
      </c>
      <c r="D2925" s="189" t="str">
        <f t="shared" si="1927"/>
        <v>-</v>
      </c>
      <c r="E2925" s="38">
        <f t="shared" si="1924"/>
        <v>0</v>
      </c>
      <c r="F2925" s="104">
        <f t="shared" si="1925"/>
        <v>0</v>
      </c>
      <c r="G2925" s="104">
        <f t="shared" si="1928"/>
        <v>0.15314040000000001</v>
      </c>
      <c r="H2925" s="104">
        <f t="shared" si="1919"/>
        <v>-0.15314040000000001</v>
      </c>
      <c r="I2925" s="38">
        <f>'F4.2'!AA63</f>
        <v>0</v>
      </c>
      <c r="J2925" s="38">
        <f>'F4.2'!AZ63</f>
        <v>0</v>
      </c>
      <c r="K2925" s="104"/>
      <c r="L2925" s="104"/>
      <c r="M2925" s="104">
        <f t="shared" si="1920"/>
        <v>0</v>
      </c>
      <c r="N2925" s="197">
        <f t="shared" si="1921"/>
        <v>-0.15314040000000001</v>
      </c>
    </row>
    <row r="2926" spans="1:14" ht="47.25" outlineLevel="1" x14ac:dyDescent="0.25">
      <c r="A2926" s="122" t="str">
        <f t="shared" si="1922"/>
        <v>ii</v>
      </c>
      <c r="B2926" s="141" t="str">
        <f t="shared" si="1926"/>
        <v>Procurement of rotary spares for travel drive of Stacker and conveyor drive system in Coal Handling Plant of 3x660 MW Units at KTPS, Koradi.</v>
      </c>
      <c r="C2926" s="188">
        <f t="shared" si="1923"/>
        <v>0</v>
      </c>
      <c r="D2926" s="189" t="str">
        <f t="shared" si="1927"/>
        <v>-</v>
      </c>
      <c r="E2926" s="38">
        <f t="shared" si="1924"/>
        <v>0</v>
      </c>
      <c r="F2926" s="104">
        <f t="shared" si="1925"/>
        <v>0</v>
      </c>
      <c r="G2926" s="104">
        <f t="shared" si="1928"/>
        <v>0.35199399999999997</v>
      </c>
      <c r="H2926" s="104">
        <f t="shared" si="1919"/>
        <v>-0.35199399999999997</v>
      </c>
      <c r="I2926" s="38">
        <f>'F4.2'!AA64</f>
        <v>0</v>
      </c>
      <c r="J2926" s="38">
        <f>'F4.2'!AZ64</f>
        <v>0</v>
      </c>
      <c r="K2926" s="104"/>
      <c r="L2926" s="104"/>
      <c r="M2926" s="104">
        <f t="shared" si="1920"/>
        <v>0</v>
      </c>
      <c r="N2926" s="197">
        <f t="shared" si="1921"/>
        <v>-0.35199399999999997</v>
      </c>
    </row>
    <row r="2927" spans="1:14" ht="47.25" outlineLevel="1" x14ac:dyDescent="0.25">
      <c r="A2927" s="122" t="str">
        <f t="shared" si="1922"/>
        <v>iii</v>
      </c>
      <c r="B2927" s="141" t="str">
        <f t="shared" si="1926"/>
        <v>Procurement of Complete assembly of Dome Valve ( 100NB, 200NB, 300NB) with power cylinder for dry Ash evacuation system of 3X660MW KTPS, Koradi.</v>
      </c>
      <c r="C2927" s="188">
        <f t="shared" si="1923"/>
        <v>0</v>
      </c>
      <c r="D2927" s="189" t="str">
        <f t="shared" si="1927"/>
        <v>-</v>
      </c>
      <c r="E2927" s="38">
        <f t="shared" si="1924"/>
        <v>0</v>
      </c>
      <c r="F2927" s="104">
        <f t="shared" si="1925"/>
        <v>0.22249962000000001</v>
      </c>
      <c r="G2927" s="104">
        <f t="shared" si="1928"/>
        <v>0.22249962000000001</v>
      </c>
      <c r="H2927" s="104">
        <f t="shared" si="1919"/>
        <v>0</v>
      </c>
      <c r="I2927" s="38">
        <f>'F4.2'!AA65</f>
        <v>0</v>
      </c>
      <c r="J2927" s="38">
        <f>'F4.2'!AZ65</f>
        <v>0</v>
      </c>
      <c r="K2927" s="104"/>
      <c r="L2927" s="104"/>
      <c r="M2927" s="104">
        <f t="shared" si="1920"/>
        <v>0</v>
      </c>
      <c r="N2927" s="197">
        <f t="shared" si="1921"/>
        <v>0</v>
      </c>
    </row>
    <row r="2928" spans="1:14" ht="47.25" outlineLevel="1" x14ac:dyDescent="0.25">
      <c r="A2928" s="122" t="str">
        <f t="shared" si="1922"/>
        <v>iv</v>
      </c>
      <c r="B2928" s="141" t="str">
        <f t="shared" si="1926"/>
        <v>Procurement of Modified Apron Pans for M/s. ELECON Engineering Company ltd make Apron Feeder in CHP 3x660MW Units at KTPS, Koradi.</v>
      </c>
      <c r="C2928" s="188">
        <f t="shared" si="1923"/>
        <v>0</v>
      </c>
      <c r="D2928" s="189" t="str">
        <f t="shared" si="1927"/>
        <v>-</v>
      </c>
      <c r="E2928" s="38">
        <f t="shared" si="1924"/>
        <v>0</v>
      </c>
      <c r="F2928" s="104">
        <f t="shared" si="1925"/>
        <v>3.3232903</v>
      </c>
      <c r="G2928" s="104">
        <f t="shared" si="1928"/>
        <v>3.3232903</v>
      </c>
      <c r="H2928" s="104">
        <f t="shared" si="1919"/>
        <v>0</v>
      </c>
      <c r="I2928" s="38">
        <f>'F4.2'!AA66</f>
        <v>0</v>
      </c>
      <c r="J2928" s="38">
        <f>'F4.2'!AZ66</f>
        <v>0</v>
      </c>
      <c r="K2928" s="104"/>
      <c r="L2928" s="104"/>
      <c r="M2928" s="104">
        <f t="shared" si="1920"/>
        <v>0</v>
      </c>
      <c r="N2928" s="197">
        <f t="shared" si="1921"/>
        <v>0</v>
      </c>
    </row>
    <row r="2929" spans="1:14" ht="47.25" outlineLevel="1" x14ac:dyDescent="0.25">
      <c r="A2929" s="122" t="str">
        <f t="shared" si="1922"/>
        <v>v</v>
      </c>
      <c r="B2929" s="141" t="str">
        <f t="shared" si="1926"/>
        <v>Procurement of Single Roll Clinker Grinder with Feed Sump and Jet Pump Complete Assembly with Drive, Driven Sprocket and Chain at AHP, 3X660 MW, KTPS, Koradi.</v>
      </c>
      <c r="C2929" s="188">
        <f t="shared" si="1923"/>
        <v>0</v>
      </c>
      <c r="D2929" s="189" t="str">
        <f t="shared" si="1927"/>
        <v>-</v>
      </c>
      <c r="E2929" s="38">
        <f t="shared" si="1924"/>
        <v>0</v>
      </c>
      <c r="F2929" s="104">
        <f t="shared" si="1925"/>
        <v>0.56356799999999996</v>
      </c>
      <c r="G2929" s="104">
        <f t="shared" si="1928"/>
        <v>0.56356799999999996</v>
      </c>
      <c r="H2929" s="104">
        <f t="shared" si="1919"/>
        <v>0</v>
      </c>
      <c r="I2929" s="38">
        <f>'F4.2'!AA67</f>
        <v>0</v>
      </c>
      <c r="J2929" s="38">
        <f>'F4.2'!AZ67</f>
        <v>0</v>
      </c>
      <c r="K2929" s="104"/>
      <c r="L2929" s="104"/>
      <c r="M2929" s="104">
        <f t="shared" si="1920"/>
        <v>0</v>
      </c>
      <c r="N2929" s="197">
        <f t="shared" si="1921"/>
        <v>0</v>
      </c>
    </row>
    <row r="2930" spans="1:14" ht="15.75" outlineLevel="1" x14ac:dyDescent="0.25">
      <c r="A2930" s="122" t="str">
        <f t="shared" si="1922"/>
        <v>vi</v>
      </c>
      <c r="B2930" s="141" t="str">
        <f t="shared" si="1926"/>
        <v>Procurement of spares of Dome Valve (100NB, 200NB, 300NB) for Ash Evacuation System of 3X660MW Unit KTPS, Koradi.</v>
      </c>
      <c r="C2930" s="188">
        <f t="shared" si="1923"/>
        <v>0</v>
      </c>
      <c r="D2930" s="189" t="str">
        <f t="shared" si="1927"/>
        <v>-</v>
      </c>
      <c r="E2930" s="38">
        <f t="shared" si="1924"/>
        <v>0</v>
      </c>
      <c r="F2930" s="104">
        <f t="shared" si="1925"/>
        <v>0.16430733</v>
      </c>
      <c r="G2930" s="104">
        <f t="shared" si="1928"/>
        <v>0.16430733</v>
      </c>
      <c r="H2930" s="104">
        <f t="shared" si="1919"/>
        <v>0</v>
      </c>
      <c r="I2930" s="38">
        <f>'F4.2'!AA68</f>
        <v>0</v>
      </c>
      <c r="J2930" s="38">
        <f>'F4.2'!AZ68</f>
        <v>0</v>
      </c>
      <c r="K2930" s="104"/>
      <c r="L2930" s="104"/>
      <c r="M2930" s="104">
        <f t="shared" si="1920"/>
        <v>0</v>
      </c>
      <c r="N2930" s="197">
        <f t="shared" si="1921"/>
        <v>0</v>
      </c>
    </row>
    <row r="2931" spans="1:14" ht="15.75" outlineLevel="1" x14ac:dyDescent="0.25">
      <c r="A2931" s="122" t="str">
        <f t="shared" si="1922"/>
        <v>vii</v>
      </c>
      <c r="B2931" s="141">
        <f t="shared" si="1926"/>
        <v>0</v>
      </c>
      <c r="C2931" s="188">
        <f t="shared" si="1923"/>
        <v>0</v>
      </c>
      <c r="D2931" s="189" t="str">
        <f t="shared" si="1927"/>
        <v>-</v>
      </c>
      <c r="E2931" s="38">
        <f t="shared" si="1924"/>
        <v>0</v>
      </c>
      <c r="F2931" s="104">
        <f t="shared" si="1925"/>
        <v>0.1006363</v>
      </c>
      <c r="G2931" s="104">
        <f t="shared" si="1928"/>
        <v>0.1006363</v>
      </c>
      <c r="H2931" s="104">
        <f t="shared" si="1919"/>
        <v>0</v>
      </c>
      <c r="I2931" s="38">
        <f>'F4.2'!AA69</f>
        <v>0</v>
      </c>
      <c r="J2931" s="38">
        <f>'F4.2'!AZ69</f>
        <v>0</v>
      </c>
      <c r="K2931" s="104"/>
      <c r="L2931" s="104"/>
      <c r="M2931" s="104">
        <f t="shared" si="1920"/>
        <v>0</v>
      </c>
      <c r="N2931" s="197">
        <f t="shared" si="1921"/>
        <v>0</v>
      </c>
    </row>
    <row r="2932" spans="1:14" ht="31.5" outlineLevel="1" x14ac:dyDescent="0.25">
      <c r="A2932" s="122" t="str">
        <f t="shared" si="1922"/>
        <v>viii</v>
      </c>
      <c r="B2932" s="141">
        <f t="shared" si="1926"/>
        <v>0</v>
      </c>
      <c r="C2932" s="188">
        <f t="shared" si="1923"/>
        <v>0</v>
      </c>
      <c r="D2932" s="189" t="str">
        <f t="shared" si="1927"/>
        <v>-</v>
      </c>
      <c r="E2932" s="38">
        <f t="shared" si="1924"/>
        <v>0</v>
      </c>
      <c r="F2932" s="104">
        <f t="shared" si="1925"/>
        <v>7.0800000000000004E-3</v>
      </c>
      <c r="G2932" s="104">
        <f t="shared" si="1928"/>
        <v>7.0800000000000004E-3</v>
      </c>
      <c r="H2932" s="104">
        <f t="shared" si="1919"/>
        <v>0</v>
      </c>
      <c r="I2932" s="38">
        <f>'F4.2'!AA70</f>
        <v>0</v>
      </c>
      <c r="J2932" s="38">
        <f>'F4.2'!AZ70</f>
        <v>0</v>
      </c>
      <c r="K2932" s="104"/>
      <c r="L2932" s="104"/>
      <c r="M2932" s="104">
        <f t="shared" si="1920"/>
        <v>0</v>
      </c>
      <c r="N2932" s="197">
        <f t="shared" si="1921"/>
        <v>0</v>
      </c>
    </row>
    <row r="2933" spans="1:14" ht="47.25" outlineLevel="1" x14ac:dyDescent="0.25">
      <c r="A2933" s="122" t="str">
        <f t="shared" ref="A2933:A2964" si="1929">A2456</f>
        <v>ix</v>
      </c>
      <c r="B2933" s="141" t="str">
        <f t="shared" si="1926"/>
        <v>Procurement of Hydraulic Motor for Apron feeder in Coal Handling Plant 3X660 MW, KTPS, Koradi.</v>
      </c>
      <c r="C2933" s="188">
        <f t="shared" ref="C2933:C2964" si="1930">C2456</f>
        <v>0</v>
      </c>
      <c r="D2933" s="189" t="str">
        <f t="shared" si="1927"/>
        <v>-</v>
      </c>
      <c r="E2933" s="38">
        <f t="shared" ref="E2933:E2964" si="1931">E2456</f>
        <v>0</v>
      </c>
      <c r="F2933" s="104">
        <f t="shared" ref="F2933:F2964" si="1932">F2456+I2456</f>
        <v>0.79649999999999999</v>
      </c>
      <c r="G2933" s="104">
        <f t="shared" si="1928"/>
        <v>0.79649999999999999</v>
      </c>
      <c r="H2933" s="104">
        <f t="shared" si="1919"/>
        <v>0</v>
      </c>
      <c r="I2933" s="38">
        <f>'F4.2'!AA71</f>
        <v>0</v>
      </c>
      <c r="J2933" s="38">
        <f>'F4.2'!AZ71</f>
        <v>0</v>
      </c>
      <c r="K2933" s="104"/>
      <c r="L2933" s="104"/>
      <c r="M2933" s="104">
        <f t="shared" si="1920"/>
        <v>0</v>
      </c>
      <c r="N2933" s="197">
        <f t="shared" si="1921"/>
        <v>0</v>
      </c>
    </row>
    <row r="2934" spans="1:14" ht="47.25" outlineLevel="1" x14ac:dyDescent="0.25">
      <c r="A2934" s="122" t="str">
        <f t="shared" si="1929"/>
        <v>x</v>
      </c>
      <c r="B2934" s="141" t="str">
        <f t="shared" ref="B2934:B2965" si="1933">B2457</f>
        <v>Procurement of Peristaltic Hose Pump (Model no: RP2 – 40) Spares for HCSD System of Ash Handling Plant, 3X660 MW, KTPS, Koradi.</v>
      </c>
      <c r="C2934" s="188">
        <f t="shared" si="1930"/>
        <v>0</v>
      </c>
      <c r="D2934" s="189" t="str">
        <f t="shared" ref="D2934:D2965" si="1934">D2457</f>
        <v>-</v>
      </c>
      <c r="E2934" s="38">
        <f t="shared" si="1931"/>
        <v>0</v>
      </c>
      <c r="F2934" s="104">
        <f t="shared" si="1932"/>
        <v>0.20621735800000002</v>
      </c>
      <c r="G2934" s="104">
        <f t="shared" ref="G2934:G2965" si="1935">G2457+M2457</f>
        <v>0.20621735800000002</v>
      </c>
      <c r="H2934" s="104">
        <f t="shared" ref="H2934:H2997" si="1936">F2934-G2934</f>
        <v>0</v>
      </c>
      <c r="I2934" s="38">
        <f>'F4.2'!AA72</f>
        <v>0</v>
      </c>
      <c r="J2934" s="38">
        <f>'F4.2'!AZ72</f>
        <v>0</v>
      </c>
      <c r="K2934" s="104"/>
      <c r="L2934" s="104"/>
      <c r="M2934" s="104">
        <f t="shared" ref="M2934:M2997" si="1937">SUM(J2934:L2934)</f>
        <v>0</v>
      </c>
      <c r="N2934" s="197">
        <f t="shared" ref="N2934:N2997" si="1938">H2934+I2934-M2934</f>
        <v>0</v>
      </c>
    </row>
    <row r="2935" spans="1:14" ht="47.25" outlineLevel="1" x14ac:dyDescent="0.25">
      <c r="A2935" s="122" t="str">
        <f t="shared" si="1929"/>
        <v>xi</v>
      </c>
      <c r="B2935" s="141" t="str">
        <f t="shared" si="1933"/>
        <v>Procurement of spares for HP Water Pump, Mather &amp; Platt make,     model 10/12 EME for AHP at 3X660 MW, KTPS, Koradi</v>
      </c>
      <c r="C2935" s="188">
        <f t="shared" si="1930"/>
        <v>0</v>
      </c>
      <c r="D2935" s="189" t="str">
        <f t="shared" si="1934"/>
        <v>-</v>
      </c>
      <c r="E2935" s="38">
        <f t="shared" si="1931"/>
        <v>0</v>
      </c>
      <c r="F2935" s="104">
        <f t="shared" si="1932"/>
        <v>0.282464614</v>
      </c>
      <c r="G2935" s="104">
        <f t="shared" si="1935"/>
        <v>0.282464614</v>
      </c>
      <c r="H2935" s="104">
        <f t="shared" si="1936"/>
        <v>0</v>
      </c>
      <c r="I2935" s="38">
        <f>'F4.2'!AA73</f>
        <v>0</v>
      </c>
      <c r="J2935" s="38">
        <f>'F4.2'!AZ73</f>
        <v>0</v>
      </c>
      <c r="K2935" s="104"/>
      <c r="L2935" s="104"/>
      <c r="M2935" s="104">
        <f t="shared" si="1937"/>
        <v>0</v>
      </c>
      <c r="N2935" s="197">
        <f t="shared" si="1938"/>
        <v>0</v>
      </c>
    </row>
    <row r="2936" spans="1:14" ht="31.5" outlineLevel="1" x14ac:dyDescent="0.25">
      <c r="A2936" s="122" t="str">
        <f t="shared" si="1929"/>
        <v>xii</v>
      </c>
      <c r="B2936" s="141" t="str">
        <f t="shared" si="1933"/>
        <v>Procurement of Rotor shaft assembly for M/s. ELECON Engineering Company ltd make Impact Crusher in CHP 3x660MW Units at KTPS, Koradi.</v>
      </c>
      <c r="C2936" s="188">
        <f t="shared" si="1930"/>
        <v>0</v>
      </c>
      <c r="D2936" s="189" t="str">
        <f t="shared" si="1934"/>
        <v>-</v>
      </c>
      <c r="E2936" s="38">
        <f t="shared" si="1931"/>
        <v>0</v>
      </c>
      <c r="F2936" s="104">
        <f t="shared" si="1932"/>
        <v>0.76368656000000001</v>
      </c>
      <c r="G2936" s="104">
        <f t="shared" si="1935"/>
        <v>0.76368656000000001</v>
      </c>
      <c r="H2936" s="104">
        <f t="shared" si="1936"/>
        <v>0</v>
      </c>
      <c r="I2936" s="38">
        <f>'F4.2'!AA74</f>
        <v>0</v>
      </c>
      <c r="J2936" s="38">
        <f>'F4.2'!AZ74</f>
        <v>0</v>
      </c>
      <c r="K2936" s="104"/>
      <c r="L2936" s="104"/>
      <c r="M2936" s="104">
        <f t="shared" si="1937"/>
        <v>0</v>
      </c>
      <c r="N2936" s="197">
        <f t="shared" si="1938"/>
        <v>0</v>
      </c>
    </row>
    <row r="2937" spans="1:14" ht="47.25" outlineLevel="1" x14ac:dyDescent="0.25">
      <c r="A2937" s="122" t="str">
        <f t="shared" si="1929"/>
        <v>xiii</v>
      </c>
      <c r="B2937" s="141" t="str">
        <f t="shared" si="1933"/>
        <v>Procurement of Sam Turbo Make Pumps Spare parts for Ash Handling Plant of 3X660 MW Units at KTPS, Koradi</v>
      </c>
      <c r="C2937" s="188">
        <f t="shared" si="1930"/>
        <v>0</v>
      </c>
      <c r="D2937" s="189" t="str">
        <f t="shared" si="1934"/>
        <v>-</v>
      </c>
      <c r="E2937" s="38">
        <f t="shared" si="1931"/>
        <v>0</v>
      </c>
      <c r="F2937" s="104">
        <f t="shared" si="1932"/>
        <v>0.17166286</v>
      </c>
      <c r="G2937" s="104">
        <f t="shared" si="1935"/>
        <v>0.17166286</v>
      </c>
      <c r="H2937" s="104">
        <f t="shared" si="1936"/>
        <v>0</v>
      </c>
      <c r="I2937" s="38">
        <f>'F4.2'!AA75</f>
        <v>0</v>
      </c>
      <c r="J2937" s="38">
        <f>'F4.2'!AZ75</f>
        <v>0</v>
      </c>
      <c r="K2937" s="104"/>
      <c r="L2937" s="104"/>
      <c r="M2937" s="104">
        <f t="shared" si="1937"/>
        <v>0</v>
      </c>
      <c r="N2937" s="197">
        <f t="shared" si="1938"/>
        <v>0</v>
      </c>
    </row>
    <row r="2938" spans="1:14" ht="47.25" outlineLevel="1" x14ac:dyDescent="0.25">
      <c r="A2938" s="122" t="str">
        <f t="shared" si="1929"/>
        <v>xiv</v>
      </c>
      <c r="B2938" s="141" t="str">
        <f t="shared" si="1933"/>
        <v>Procurement of Wagon Tippler Spares for M/s. ELECON Engineering Company ltd. make Wagon Tippler in CHP 3X660MW Units at KTPS, Koradi.</v>
      </c>
      <c r="C2938" s="188">
        <f t="shared" si="1930"/>
        <v>0</v>
      </c>
      <c r="D2938" s="189" t="str">
        <f t="shared" si="1934"/>
        <v>-</v>
      </c>
      <c r="E2938" s="38">
        <f t="shared" si="1931"/>
        <v>0</v>
      </c>
      <c r="F2938" s="104">
        <f t="shared" si="1932"/>
        <v>1.397486271</v>
      </c>
      <c r="G2938" s="104">
        <f t="shared" si="1935"/>
        <v>1.397486271</v>
      </c>
      <c r="H2938" s="104">
        <f t="shared" si="1936"/>
        <v>0</v>
      </c>
      <c r="I2938" s="38">
        <f>'F4.2'!AA76</f>
        <v>0</v>
      </c>
      <c r="J2938" s="38">
        <f>'F4.2'!AZ76</f>
        <v>0</v>
      </c>
      <c r="K2938" s="104"/>
      <c r="L2938" s="104"/>
      <c r="M2938" s="104">
        <f t="shared" si="1937"/>
        <v>0</v>
      </c>
      <c r="N2938" s="197">
        <f t="shared" si="1938"/>
        <v>0</v>
      </c>
    </row>
    <row r="2939" spans="1:14" ht="78.75" outlineLevel="1" x14ac:dyDescent="0.25">
      <c r="A2939" s="122" t="str">
        <f t="shared" si="1929"/>
        <v>xv</v>
      </c>
      <c r="B2939" s="141" t="str">
        <f t="shared" si="1933"/>
        <v>Procurement of Pneumatic Y Type Control Valve (Blow Valve Size 50mm &amp; 80mm) for Fly Ash Evacuation System of 3X660MW Unit KTPS, Koradi.</v>
      </c>
      <c r="C2939" s="188">
        <f t="shared" si="1930"/>
        <v>0</v>
      </c>
      <c r="D2939" s="189" t="str">
        <f t="shared" si="1934"/>
        <v>-</v>
      </c>
      <c r="E2939" s="38">
        <f t="shared" si="1931"/>
        <v>0</v>
      </c>
      <c r="F2939" s="104">
        <f t="shared" si="1932"/>
        <v>2.9204999999999998E-2</v>
      </c>
      <c r="G2939" s="104">
        <f t="shared" si="1935"/>
        <v>2.9204999999999998E-2</v>
      </c>
      <c r="H2939" s="104">
        <f t="shared" si="1936"/>
        <v>0</v>
      </c>
      <c r="I2939" s="38">
        <f>'F4.2'!AA77</f>
        <v>0</v>
      </c>
      <c r="J2939" s="38">
        <f>'F4.2'!AZ77</f>
        <v>0</v>
      </c>
      <c r="K2939" s="104"/>
      <c r="L2939" s="104"/>
      <c r="M2939" s="104">
        <f t="shared" si="1937"/>
        <v>0</v>
      </c>
      <c r="N2939" s="197">
        <f t="shared" si="1938"/>
        <v>0</v>
      </c>
    </row>
    <row r="2940" spans="1:14" ht="15.75" outlineLevel="1" x14ac:dyDescent="0.25">
      <c r="A2940" s="122" t="str">
        <f t="shared" si="1929"/>
        <v>xvi</v>
      </c>
      <c r="B2940" s="141" t="str">
        <f t="shared" si="1933"/>
        <v xml:space="preserve">Procurement of the various spares required for Warman make Ash Slurry Pump Model 10/8 EEM &amp; Over Flow Pump Model 8/6 EXU installed at AHP, 3X660 MW TPS Koradi through Limited Tender.
</v>
      </c>
      <c r="C2940" s="188">
        <f t="shared" si="1930"/>
        <v>0</v>
      </c>
      <c r="D2940" s="189" t="str">
        <f t="shared" si="1934"/>
        <v>-</v>
      </c>
      <c r="E2940" s="38">
        <f t="shared" si="1931"/>
        <v>0</v>
      </c>
      <c r="F2940" s="104">
        <f t="shared" si="1932"/>
        <v>0.20886353999999999</v>
      </c>
      <c r="G2940" s="104">
        <f t="shared" si="1935"/>
        <v>0.20886353999999999</v>
      </c>
      <c r="H2940" s="104">
        <f t="shared" si="1936"/>
        <v>0</v>
      </c>
      <c r="I2940" s="38">
        <f>'F4.2'!AA78</f>
        <v>0</v>
      </c>
      <c r="J2940" s="38">
        <f>'F4.2'!AZ78</f>
        <v>0</v>
      </c>
      <c r="K2940" s="104"/>
      <c r="L2940" s="104"/>
      <c r="M2940" s="104">
        <f t="shared" si="1937"/>
        <v>0</v>
      </c>
      <c r="N2940" s="197">
        <f t="shared" si="1938"/>
        <v>0</v>
      </c>
    </row>
    <row r="2941" spans="1:14" ht="47.25" outlineLevel="1" x14ac:dyDescent="0.25">
      <c r="A2941" s="122" t="str">
        <f t="shared" si="1929"/>
        <v>xvii</v>
      </c>
      <c r="B2941" s="141">
        <f t="shared" si="1933"/>
        <v>0</v>
      </c>
      <c r="C2941" s="188">
        <f t="shared" si="1930"/>
        <v>0</v>
      </c>
      <c r="D2941" s="189" t="str">
        <f t="shared" si="1934"/>
        <v>-</v>
      </c>
      <c r="E2941" s="38">
        <f t="shared" si="1931"/>
        <v>0</v>
      </c>
      <c r="F2941" s="104">
        <f t="shared" si="1932"/>
        <v>7.626103999999999E-3</v>
      </c>
      <c r="G2941" s="104">
        <f t="shared" si="1935"/>
        <v>3.279692E-2</v>
      </c>
      <c r="H2941" s="104">
        <f t="shared" si="1936"/>
        <v>-2.5170816000000002E-2</v>
      </c>
      <c r="I2941" s="38">
        <f>'F4.2'!AA79</f>
        <v>0</v>
      </c>
      <c r="J2941" s="38">
        <f>'F4.2'!AZ79</f>
        <v>0</v>
      </c>
      <c r="K2941" s="104"/>
      <c r="L2941" s="104"/>
      <c r="M2941" s="104">
        <f t="shared" si="1937"/>
        <v>0</v>
      </c>
      <c r="N2941" s="197">
        <f t="shared" si="1938"/>
        <v>-2.5170816000000002E-2</v>
      </c>
    </row>
    <row r="2942" spans="1:14" ht="31.5" outlineLevel="1" x14ac:dyDescent="0.25">
      <c r="A2942" s="122" t="str">
        <f t="shared" si="1929"/>
        <v>xviii</v>
      </c>
      <c r="B2942" s="141" t="str">
        <f t="shared" si="1933"/>
        <v>Procurement of Spares of Single Roll Clinker Grinder Ayems Engineers make, Model AE-1005-89-100 at AHP, 3X660 MW Koradi TPS.</v>
      </c>
      <c r="C2942" s="188">
        <f t="shared" si="1930"/>
        <v>0</v>
      </c>
      <c r="D2942" s="189" t="str">
        <f t="shared" si="1934"/>
        <v>-</v>
      </c>
      <c r="E2942" s="38">
        <f t="shared" si="1931"/>
        <v>0</v>
      </c>
      <c r="F2942" s="104">
        <f t="shared" si="1932"/>
        <v>0.82825568799999993</v>
      </c>
      <c r="G2942" s="104">
        <f t="shared" si="1935"/>
        <v>0.82825568799999993</v>
      </c>
      <c r="H2942" s="104">
        <f t="shared" si="1936"/>
        <v>0</v>
      </c>
      <c r="I2942" s="38">
        <f>'F4.2'!AA80</f>
        <v>0</v>
      </c>
      <c r="J2942" s="38">
        <f>'F4.2'!AZ80</f>
        <v>0</v>
      </c>
      <c r="K2942" s="104"/>
      <c r="L2942" s="104"/>
      <c r="M2942" s="104">
        <f t="shared" si="1937"/>
        <v>0</v>
      </c>
      <c r="N2942" s="197">
        <f t="shared" si="1938"/>
        <v>0</v>
      </c>
    </row>
    <row r="2943" spans="1:14" ht="63" outlineLevel="1" x14ac:dyDescent="0.25">
      <c r="A2943" s="122" t="str">
        <f t="shared" si="1929"/>
        <v>xix</v>
      </c>
      <c r="B2943" s="141" t="str">
        <f t="shared" si="1933"/>
        <v>Procurement of Hydraulic Motor for Bucket Wheel of Stacker Reclaimer in CHP, 3X660MW, KTPS, Koradi.</v>
      </c>
      <c r="C2943" s="188">
        <f t="shared" si="1930"/>
        <v>0</v>
      </c>
      <c r="D2943" s="189" t="str">
        <f t="shared" si="1934"/>
        <v>-</v>
      </c>
      <c r="E2943" s="38">
        <f t="shared" si="1931"/>
        <v>0</v>
      </c>
      <c r="F2943" s="104">
        <f t="shared" si="1932"/>
        <v>1.116752</v>
      </c>
      <c r="G2943" s="104">
        <f t="shared" si="1935"/>
        <v>1.116752</v>
      </c>
      <c r="H2943" s="104">
        <f t="shared" si="1936"/>
        <v>0</v>
      </c>
      <c r="I2943" s="38">
        <f>'F4.2'!AA81</f>
        <v>0</v>
      </c>
      <c r="J2943" s="38">
        <f>'F4.2'!AZ81</f>
        <v>0</v>
      </c>
      <c r="K2943" s="104"/>
      <c r="L2943" s="104"/>
      <c r="M2943" s="104">
        <f t="shared" si="1937"/>
        <v>0</v>
      </c>
      <c r="N2943" s="197">
        <f t="shared" si="1938"/>
        <v>0</v>
      </c>
    </row>
    <row r="2944" spans="1:14" ht="15.75" outlineLevel="1" x14ac:dyDescent="0.25">
      <c r="A2944" s="122" t="str">
        <f t="shared" si="1929"/>
        <v>xx</v>
      </c>
      <c r="B2944" s="141" t="str">
        <f t="shared" si="1933"/>
        <v>Procurement of Rotors, Maintenance Kits, Couplings and other spares required for Atlas Copco make Instrument Air Compressor of Ash Handling Plant of 3 X 660 MW Units at KTPS, Koradi.</v>
      </c>
      <c r="C2944" s="188">
        <f t="shared" si="1930"/>
        <v>0</v>
      </c>
      <c r="D2944" s="189" t="str">
        <f t="shared" si="1934"/>
        <v>-</v>
      </c>
      <c r="E2944" s="38">
        <f t="shared" si="1931"/>
        <v>0</v>
      </c>
      <c r="F2944" s="104">
        <f t="shared" si="1932"/>
        <v>1.182801083</v>
      </c>
      <c r="G2944" s="104">
        <f t="shared" si="1935"/>
        <v>1.182801083</v>
      </c>
      <c r="H2944" s="104">
        <f t="shared" si="1936"/>
        <v>0</v>
      </c>
      <c r="I2944" s="38">
        <f>'F4.2'!AA82</f>
        <v>0</v>
      </c>
      <c r="J2944" s="38">
        <f>'F4.2'!AZ82</f>
        <v>0</v>
      </c>
      <c r="K2944" s="104"/>
      <c r="L2944" s="104"/>
      <c r="M2944" s="104">
        <f t="shared" si="1937"/>
        <v>0</v>
      </c>
      <c r="N2944" s="197">
        <f t="shared" si="1938"/>
        <v>0</v>
      </c>
    </row>
    <row r="2945" spans="1:14" ht="31.5" outlineLevel="1" x14ac:dyDescent="0.25">
      <c r="A2945" s="122" t="str">
        <f t="shared" si="1929"/>
        <v>xxi</v>
      </c>
      <c r="B2945" s="141" t="str">
        <f t="shared" si="1933"/>
        <v>Procurement of spares of intermediate conveyor</v>
      </c>
      <c r="C2945" s="188">
        <f t="shared" si="1930"/>
        <v>0</v>
      </c>
      <c r="D2945" s="189" t="str">
        <f t="shared" si="1934"/>
        <v>-</v>
      </c>
      <c r="E2945" s="38">
        <f t="shared" si="1931"/>
        <v>0</v>
      </c>
      <c r="F2945" s="104">
        <f t="shared" si="1932"/>
        <v>0</v>
      </c>
      <c r="G2945" s="104">
        <f t="shared" si="1935"/>
        <v>0.31859999999999999</v>
      </c>
      <c r="H2945" s="104">
        <f t="shared" si="1936"/>
        <v>-0.31859999999999999</v>
      </c>
      <c r="I2945" s="38">
        <f>'F4.2'!AA83</f>
        <v>0</v>
      </c>
      <c r="J2945" s="38">
        <f>'F4.2'!AZ83</f>
        <v>0</v>
      </c>
      <c r="K2945" s="104"/>
      <c r="L2945" s="104"/>
      <c r="M2945" s="104">
        <f t="shared" si="1937"/>
        <v>0</v>
      </c>
      <c r="N2945" s="197">
        <f t="shared" si="1938"/>
        <v>-0.31859999999999999</v>
      </c>
    </row>
    <row r="2946" spans="1:14" ht="31.5" outlineLevel="1" x14ac:dyDescent="0.25">
      <c r="A2946" s="122" t="str">
        <f t="shared" si="1929"/>
        <v>xxii</v>
      </c>
      <c r="B2946" s="141" t="str">
        <f t="shared" si="1933"/>
        <v>Procurement of Hydraulic motor for wagon tippler drive in CHP, 3X660 MW, KTPS, Koradi.</v>
      </c>
      <c r="C2946" s="188">
        <f t="shared" si="1930"/>
        <v>0</v>
      </c>
      <c r="D2946" s="189" t="str">
        <f t="shared" si="1934"/>
        <v>-</v>
      </c>
      <c r="E2946" s="38">
        <f t="shared" si="1931"/>
        <v>0</v>
      </c>
      <c r="F2946" s="104">
        <f t="shared" si="1932"/>
        <v>0.46494360000000001</v>
      </c>
      <c r="G2946" s="104">
        <f t="shared" si="1935"/>
        <v>0.46494360000000001</v>
      </c>
      <c r="H2946" s="104">
        <f t="shared" si="1936"/>
        <v>0</v>
      </c>
      <c r="I2946" s="38">
        <f>'F4.2'!AA84</f>
        <v>0</v>
      </c>
      <c r="J2946" s="38">
        <f>'F4.2'!AZ84</f>
        <v>0</v>
      </c>
      <c r="K2946" s="104"/>
      <c r="L2946" s="104"/>
      <c r="M2946" s="104">
        <f t="shared" si="1937"/>
        <v>0</v>
      </c>
      <c r="N2946" s="197">
        <f t="shared" si="1938"/>
        <v>0</v>
      </c>
    </row>
    <row r="2947" spans="1:14" ht="31.5" outlineLevel="1" x14ac:dyDescent="0.25">
      <c r="A2947" s="122" t="str">
        <f t="shared" si="1929"/>
        <v>xxiii</v>
      </c>
      <c r="B2947" s="141" t="str">
        <f t="shared" si="1933"/>
        <v>Procurement of GEHO Pump (Model No. TZPM 400) Spares of Ash Handling Plant, 3 X 660 MW Units, KTPS, Koradi.</v>
      </c>
      <c r="C2947" s="188">
        <f t="shared" si="1930"/>
        <v>0</v>
      </c>
      <c r="D2947" s="189" t="str">
        <f t="shared" si="1934"/>
        <v>-</v>
      </c>
      <c r="E2947" s="38">
        <f t="shared" si="1931"/>
        <v>0</v>
      </c>
      <c r="F2947" s="104">
        <f t="shared" si="1932"/>
        <v>0</v>
      </c>
      <c r="G2947" s="104">
        <f t="shared" si="1935"/>
        <v>0.83656205800000005</v>
      </c>
      <c r="H2947" s="104">
        <f t="shared" si="1936"/>
        <v>-0.83656205800000005</v>
      </c>
      <c r="I2947" s="38">
        <f>'F4.2'!AA85</f>
        <v>0</v>
      </c>
      <c r="J2947" s="38">
        <f>'F4.2'!AZ85</f>
        <v>0</v>
      </c>
      <c r="K2947" s="104"/>
      <c r="L2947" s="104"/>
      <c r="M2947" s="104">
        <f t="shared" si="1937"/>
        <v>0</v>
      </c>
      <c r="N2947" s="197">
        <f t="shared" si="1938"/>
        <v>-0.83656205800000005</v>
      </c>
    </row>
    <row r="2948" spans="1:14" ht="31.5" outlineLevel="1" x14ac:dyDescent="0.25">
      <c r="A2948" s="122" t="str">
        <f t="shared" si="1929"/>
        <v>xxiv</v>
      </c>
      <c r="B2948" s="141" t="str">
        <f t="shared" si="1933"/>
        <v>Procurement of Beater Arms for Impact crushers installed at in Coal Handling Plant of 3x660 MW at KTPS, Koradi.</v>
      </c>
      <c r="C2948" s="188">
        <f t="shared" si="1930"/>
        <v>0</v>
      </c>
      <c r="D2948" s="189" t="str">
        <f t="shared" si="1934"/>
        <v>-</v>
      </c>
      <c r="E2948" s="38">
        <f t="shared" si="1931"/>
        <v>0</v>
      </c>
      <c r="F2948" s="104">
        <f t="shared" si="1932"/>
        <v>0</v>
      </c>
      <c r="G2948" s="104">
        <f t="shared" si="1935"/>
        <v>1.0093247999999999</v>
      </c>
      <c r="H2948" s="104">
        <f t="shared" si="1936"/>
        <v>-1.0093247999999999</v>
      </c>
      <c r="I2948" s="38">
        <f>'F4.2'!AA86</f>
        <v>0</v>
      </c>
      <c r="J2948" s="38">
        <f>'F4.2'!AZ86</f>
        <v>0</v>
      </c>
      <c r="K2948" s="104"/>
      <c r="L2948" s="104"/>
      <c r="M2948" s="104">
        <f t="shared" si="1937"/>
        <v>0</v>
      </c>
      <c r="N2948" s="197">
        <f t="shared" si="1938"/>
        <v>-1.0093247999999999</v>
      </c>
    </row>
    <row r="2949" spans="1:14" ht="47.25" outlineLevel="1" x14ac:dyDescent="0.25">
      <c r="A2949" s="122" t="str">
        <f t="shared" si="1929"/>
        <v>xxv</v>
      </c>
      <c r="B2949" s="141" t="str">
        <f t="shared" si="1933"/>
        <v>Supply of Atlas Copco make compressor spares for at Koradi TPS 660MW</v>
      </c>
      <c r="C2949" s="188">
        <f t="shared" si="1930"/>
        <v>0</v>
      </c>
      <c r="D2949" s="189" t="str">
        <f t="shared" si="1934"/>
        <v>-</v>
      </c>
      <c r="E2949" s="38">
        <f t="shared" si="1931"/>
        <v>0</v>
      </c>
      <c r="F2949" s="104">
        <f t="shared" si="1932"/>
        <v>0</v>
      </c>
      <c r="G2949" s="104">
        <f t="shared" si="1935"/>
        <v>0.39813295500000001</v>
      </c>
      <c r="H2949" s="104">
        <f t="shared" si="1936"/>
        <v>-0.39813295500000001</v>
      </c>
      <c r="I2949" s="38">
        <f>'F4.2'!AA87</f>
        <v>0</v>
      </c>
      <c r="J2949" s="38">
        <f>'F4.2'!AZ87</f>
        <v>0</v>
      </c>
      <c r="K2949" s="104"/>
      <c r="L2949" s="104"/>
      <c r="M2949" s="104">
        <f t="shared" si="1937"/>
        <v>0</v>
      </c>
      <c r="N2949" s="197">
        <f t="shared" si="1938"/>
        <v>-0.39813295500000001</v>
      </c>
    </row>
    <row r="2950" spans="1:14" ht="47.25" outlineLevel="1" x14ac:dyDescent="0.25">
      <c r="A2950" s="122" t="str">
        <f t="shared" si="1929"/>
        <v>xxvi</v>
      </c>
      <c r="B2950" s="141" t="str">
        <f t="shared" si="1933"/>
        <v>Procurement of spares for side arm charger, wagon tippler, impact crushers and stacker reclaimer at CHP 3x660 MW KTPS</v>
      </c>
      <c r="C2950" s="188">
        <f t="shared" si="1930"/>
        <v>0</v>
      </c>
      <c r="D2950" s="189" t="str">
        <f t="shared" si="1934"/>
        <v>-</v>
      </c>
      <c r="E2950" s="38">
        <f t="shared" si="1931"/>
        <v>0</v>
      </c>
      <c r="F2950" s="104">
        <f t="shared" si="1932"/>
        <v>1.05728E-2</v>
      </c>
      <c r="G2950" s="104">
        <f t="shared" si="1935"/>
        <v>0.436836</v>
      </c>
      <c r="H2950" s="104">
        <f t="shared" si="1936"/>
        <v>-0.42626320000000001</v>
      </c>
      <c r="I2950" s="38">
        <f>'F4.2'!AA88</f>
        <v>0</v>
      </c>
      <c r="J2950" s="38">
        <f>'F4.2'!AZ88</f>
        <v>0</v>
      </c>
      <c r="K2950" s="104"/>
      <c r="L2950" s="104"/>
      <c r="M2950" s="104">
        <f t="shared" si="1937"/>
        <v>0</v>
      </c>
      <c r="N2950" s="197">
        <f t="shared" si="1938"/>
        <v>-0.42626320000000001</v>
      </c>
    </row>
    <row r="2951" spans="1:14" ht="15.75" outlineLevel="1" x14ac:dyDescent="0.25">
      <c r="A2951" s="122" t="str">
        <f t="shared" si="1929"/>
        <v>xxvii</v>
      </c>
      <c r="B2951" s="141" t="str">
        <f t="shared" si="1933"/>
        <v>Procurement of Beater heads with Pin for Impact crushers installed at in Coal Handling Plant of 3x660 MW at KTPS, Koradi.</v>
      </c>
      <c r="C2951" s="188">
        <f t="shared" si="1930"/>
        <v>0</v>
      </c>
      <c r="D2951" s="189" t="str">
        <f t="shared" si="1934"/>
        <v>-</v>
      </c>
      <c r="E2951" s="38">
        <f t="shared" si="1931"/>
        <v>0</v>
      </c>
      <c r="F2951" s="104">
        <f t="shared" si="1932"/>
        <v>0</v>
      </c>
      <c r="G2951" s="104">
        <f t="shared" si="1935"/>
        <v>1.12555008</v>
      </c>
      <c r="H2951" s="104">
        <f t="shared" si="1936"/>
        <v>-1.12555008</v>
      </c>
      <c r="I2951" s="38">
        <f>'F4.2'!AA89</f>
        <v>0</v>
      </c>
      <c r="J2951" s="38">
        <f>'F4.2'!AZ89</f>
        <v>0</v>
      </c>
      <c r="K2951" s="104"/>
      <c r="L2951" s="104"/>
      <c r="M2951" s="104">
        <f t="shared" si="1937"/>
        <v>0</v>
      </c>
      <c r="N2951" s="197">
        <f t="shared" si="1938"/>
        <v>-1.12555008</v>
      </c>
    </row>
    <row r="2952" spans="1:14" ht="31.5" outlineLevel="1" x14ac:dyDescent="0.25">
      <c r="A2952" s="122" t="str">
        <f t="shared" si="1929"/>
        <v>xxviii</v>
      </c>
      <c r="B2952" s="141" t="str">
        <f t="shared" si="1933"/>
        <v>Procurement of spares of Hyd Motor of SAC</v>
      </c>
      <c r="C2952" s="188">
        <f t="shared" si="1930"/>
        <v>0</v>
      </c>
      <c r="D2952" s="189" t="str">
        <f t="shared" si="1934"/>
        <v>-</v>
      </c>
      <c r="E2952" s="38">
        <f t="shared" si="1931"/>
        <v>0</v>
      </c>
      <c r="F2952" s="104">
        <f t="shared" si="1932"/>
        <v>0</v>
      </c>
      <c r="G2952" s="104">
        <f t="shared" si="1935"/>
        <v>0.36029057999999997</v>
      </c>
      <c r="H2952" s="104">
        <f t="shared" si="1936"/>
        <v>-0.36029057999999997</v>
      </c>
      <c r="I2952" s="38">
        <f>'F4.2'!AA90</f>
        <v>0</v>
      </c>
      <c r="J2952" s="38">
        <f>'F4.2'!AZ90</f>
        <v>0</v>
      </c>
      <c r="K2952" s="104"/>
      <c r="L2952" s="104"/>
      <c r="M2952" s="104">
        <f t="shared" si="1937"/>
        <v>0</v>
      </c>
      <c r="N2952" s="197">
        <f t="shared" si="1938"/>
        <v>-0.36029057999999997</v>
      </c>
    </row>
    <row r="2953" spans="1:14" ht="31.5" outlineLevel="1" x14ac:dyDescent="0.25">
      <c r="A2953" s="122" t="str">
        <f t="shared" si="1929"/>
        <v>xxix</v>
      </c>
      <c r="B2953" s="141" t="str">
        <f t="shared" si="1933"/>
        <v>Procurement of hydraulic power packs for Flap Gates in CHP 3X660MW, KTPS, Koradi.</v>
      </c>
      <c r="C2953" s="188">
        <f t="shared" si="1930"/>
        <v>0</v>
      </c>
      <c r="D2953" s="189" t="str">
        <f t="shared" si="1934"/>
        <v>-</v>
      </c>
      <c r="E2953" s="38">
        <f t="shared" si="1931"/>
        <v>0</v>
      </c>
      <c r="F2953" s="104">
        <f t="shared" si="1932"/>
        <v>0</v>
      </c>
      <c r="G2953" s="104">
        <f t="shared" si="1935"/>
        <v>0.1888</v>
      </c>
      <c r="H2953" s="104">
        <f t="shared" si="1936"/>
        <v>-0.1888</v>
      </c>
      <c r="I2953" s="38">
        <f>'F4.2'!AA91</f>
        <v>0</v>
      </c>
      <c r="J2953" s="38">
        <f>'F4.2'!AZ91</f>
        <v>0</v>
      </c>
      <c r="K2953" s="104"/>
      <c r="L2953" s="104"/>
      <c r="M2953" s="104">
        <f t="shared" si="1937"/>
        <v>0</v>
      </c>
      <c r="N2953" s="197">
        <f t="shared" si="1938"/>
        <v>-0.1888</v>
      </c>
    </row>
    <row r="2954" spans="1:14" ht="31.5" outlineLevel="1" x14ac:dyDescent="0.25">
      <c r="A2954" s="122" t="str">
        <f t="shared" si="1929"/>
        <v>xxx</v>
      </c>
      <c r="B2954" s="141" t="str">
        <f t="shared" si="1933"/>
        <v>Procurement of Mobile Grilling Equipment for CHP 3x660MW, KTPS, Koradi.</v>
      </c>
      <c r="C2954" s="188">
        <f t="shared" si="1930"/>
        <v>0</v>
      </c>
      <c r="D2954" s="189" t="str">
        <f t="shared" si="1934"/>
        <v>-</v>
      </c>
      <c r="E2954" s="38">
        <f t="shared" si="1931"/>
        <v>0</v>
      </c>
      <c r="F2954" s="104">
        <f t="shared" si="1932"/>
        <v>0</v>
      </c>
      <c r="G2954" s="104">
        <f t="shared" si="1935"/>
        <v>0.33865997999999997</v>
      </c>
      <c r="H2954" s="104">
        <f t="shared" si="1936"/>
        <v>-0.33865997999999997</v>
      </c>
      <c r="I2954" s="38">
        <f>'F4.2'!AA92</f>
        <v>0</v>
      </c>
      <c r="J2954" s="38">
        <f>'F4.2'!AZ92</f>
        <v>0</v>
      </c>
      <c r="K2954" s="104"/>
      <c r="L2954" s="104"/>
      <c r="M2954" s="104">
        <f t="shared" si="1937"/>
        <v>0</v>
      </c>
      <c r="N2954" s="197">
        <f t="shared" si="1938"/>
        <v>-0.33865997999999997</v>
      </c>
    </row>
    <row r="2955" spans="1:14" ht="18.75" outlineLevel="1" x14ac:dyDescent="0.25">
      <c r="A2955" s="157" t="str">
        <f t="shared" si="1929"/>
        <v>xxxi</v>
      </c>
      <c r="B2955" s="158" t="str">
        <f t="shared" si="1933"/>
        <v>Procurement of Weld overlay Flap Gate assembly in CHP 3x660MW, KTPS, Koradi.</v>
      </c>
      <c r="C2955" s="188">
        <f t="shared" si="1930"/>
        <v>0</v>
      </c>
      <c r="D2955" s="189" t="str">
        <f t="shared" si="1934"/>
        <v>-</v>
      </c>
      <c r="E2955" s="38">
        <f t="shared" si="1931"/>
        <v>0</v>
      </c>
      <c r="F2955" s="104">
        <f t="shared" si="1932"/>
        <v>0</v>
      </c>
      <c r="G2955" s="104">
        <f t="shared" si="1935"/>
        <v>0.58409999999999995</v>
      </c>
      <c r="H2955" s="104">
        <f t="shared" si="1936"/>
        <v>-0.58409999999999995</v>
      </c>
      <c r="I2955" s="38">
        <f>'F4.2'!AA93</f>
        <v>0</v>
      </c>
      <c r="J2955" s="38">
        <f>'F4.2'!AZ93</f>
        <v>0</v>
      </c>
      <c r="K2955" s="104"/>
      <c r="L2955" s="104"/>
      <c r="M2955" s="104">
        <f t="shared" si="1937"/>
        <v>0</v>
      </c>
      <c r="N2955" s="197">
        <f t="shared" si="1938"/>
        <v>-0.58409999999999995</v>
      </c>
    </row>
    <row r="2956" spans="1:14" ht="47.25" outlineLevel="1" x14ac:dyDescent="0.25">
      <c r="A2956" s="122" t="str">
        <f t="shared" si="1929"/>
        <v>E6</v>
      </c>
      <c r="B2956" s="141" t="str">
        <f t="shared" si="1933"/>
        <v>Capital Spares</v>
      </c>
      <c r="C2956" s="188">
        <f t="shared" si="1930"/>
        <v>0</v>
      </c>
      <c r="D2956" s="189" t="str">
        <f t="shared" si="1934"/>
        <v>-</v>
      </c>
      <c r="E2956" s="38">
        <f t="shared" si="1931"/>
        <v>89.62</v>
      </c>
      <c r="F2956" s="104">
        <f t="shared" si="1932"/>
        <v>0</v>
      </c>
      <c r="G2956" s="104">
        <f t="shared" si="1935"/>
        <v>0</v>
      </c>
      <c r="H2956" s="104">
        <f t="shared" si="1936"/>
        <v>0</v>
      </c>
      <c r="I2956" s="38">
        <f>'F4.2'!AA94</f>
        <v>0</v>
      </c>
      <c r="J2956" s="38">
        <f>'F4.2'!AZ94</f>
        <v>0</v>
      </c>
      <c r="K2956" s="104"/>
      <c r="L2956" s="104"/>
      <c r="M2956" s="104">
        <f t="shared" si="1937"/>
        <v>0</v>
      </c>
      <c r="N2956" s="197">
        <f t="shared" si="1938"/>
        <v>0</v>
      </c>
    </row>
    <row r="2957" spans="1:14" ht="18.75" outlineLevel="1" x14ac:dyDescent="0.25">
      <c r="A2957" s="157">
        <f t="shared" si="1929"/>
        <v>0</v>
      </c>
      <c r="B2957" s="158" t="str">
        <f t="shared" si="1933"/>
        <v>Procurement of critical insurance spares for Turbine &amp; its critical auxiliaries for 3 x 660 MW, Koradi (4370001538 dtd. 18/06/2018 d.p. 21 Months)</v>
      </c>
      <c r="C2957" s="188">
        <f t="shared" si="1930"/>
        <v>0</v>
      </c>
      <c r="D2957" s="189" t="str">
        <f t="shared" si="1934"/>
        <v>-</v>
      </c>
      <c r="E2957" s="38">
        <f t="shared" si="1931"/>
        <v>89.62</v>
      </c>
      <c r="F2957" s="104">
        <f t="shared" si="1932"/>
        <v>89.623360000000005</v>
      </c>
      <c r="G2957" s="104">
        <f t="shared" si="1935"/>
        <v>88.736000000000004</v>
      </c>
      <c r="H2957" s="104">
        <f t="shared" si="1936"/>
        <v>0.88736000000000104</v>
      </c>
      <c r="I2957" s="38">
        <f>'F4.2'!AA95</f>
        <v>0</v>
      </c>
      <c r="J2957" s="38">
        <f>'F4.2'!AZ95</f>
        <v>0</v>
      </c>
      <c r="K2957" s="104"/>
      <c r="L2957" s="104"/>
      <c r="M2957" s="104">
        <f t="shared" si="1937"/>
        <v>0</v>
      </c>
      <c r="N2957" s="197">
        <f t="shared" si="1938"/>
        <v>0.88736000000000104</v>
      </c>
    </row>
    <row r="2958" spans="1:14" ht="47.25" outlineLevel="1" x14ac:dyDescent="0.25">
      <c r="A2958" s="122" t="str">
        <f t="shared" si="1929"/>
        <v>E7</v>
      </c>
      <c r="B2958" s="141" t="str">
        <f t="shared" si="1933"/>
        <v>Additional Capitalization</v>
      </c>
      <c r="C2958" s="188">
        <f t="shared" si="1930"/>
        <v>0</v>
      </c>
      <c r="D2958" s="189" t="str">
        <f t="shared" si="1934"/>
        <v>-</v>
      </c>
      <c r="E2958" s="38">
        <f t="shared" si="1931"/>
        <v>57.879999999999995</v>
      </c>
      <c r="F2958" s="104">
        <f t="shared" si="1932"/>
        <v>0</v>
      </c>
      <c r="G2958" s="104">
        <f t="shared" si="1935"/>
        <v>0</v>
      </c>
      <c r="H2958" s="104">
        <f t="shared" si="1936"/>
        <v>0</v>
      </c>
      <c r="I2958" s="38">
        <f>'F4.2'!AA96</f>
        <v>0</v>
      </c>
      <c r="J2958" s="38">
        <f>'F4.2'!AZ96</f>
        <v>0</v>
      </c>
      <c r="K2958" s="104"/>
      <c r="L2958" s="104"/>
      <c r="M2958" s="104">
        <f t="shared" si="1937"/>
        <v>0</v>
      </c>
      <c r="N2958" s="197">
        <f t="shared" si="1938"/>
        <v>0</v>
      </c>
    </row>
    <row r="2959" spans="1:14" ht="15.75" outlineLevel="1" x14ac:dyDescent="0.25">
      <c r="A2959" s="122" t="str">
        <f t="shared" si="1929"/>
        <v>i</v>
      </c>
      <c r="B2959" s="141" t="str">
        <f t="shared" si="1933"/>
        <v>Contruction of various infrastructure such as roads etc and public amenities in the rehabilitated villages of
koradi and khasara</v>
      </c>
      <c r="C2959" s="188">
        <f t="shared" si="1930"/>
        <v>0</v>
      </c>
      <c r="D2959" s="189" t="str">
        <f t="shared" si="1934"/>
        <v>-</v>
      </c>
      <c r="E2959" s="38">
        <f t="shared" si="1931"/>
        <v>13.1</v>
      </c>
      <c r="F2959" s="104">
        <f t="shared" si="1932"/>
        <v>12.74</v>
      </c>
      <c r="G2959" s="104">
        <f t="shared" si="1935"/>
        <v>0</v>
      </c>
      <c r="H2959" s="104">
        <f t="shared" si="1936"/>
        <v>12.74</v>
      </c>
      <c r="I2959" s="38">
        <f>'F4.2'!AA97</f>
        <v>0</v>
      </c>
      <c r="J2959" s="38">
        <f>'F4.2'!AZ97</f>
        <v>0</v>
      </c>
      <c r="K2959" s="104"/>
      <c r="L2959" s="104"/>
      <c r="M2959" s="104">
        <f t="shared" si="1937"/>
        <v>0</v>
      </c>
      <c r="N2959" s="197">
        <f t="shared" si="1938"/>
        <v>12.74</v>
      </c>
    </row>
    <row r="2960" spans="1:14" ht="31.5" outlineLevel="1" x14ac:dyDescent="0.25">
      <c r="A2960" s="122" t="str">
        <f t="shared" si="1929"/>
        <v>ii</v>
      </c>
      <c r="B2960" s="141" t="str">
        <f t="shared" si="1933"/>
        <v>Procurement of 7 nos of school buses</v>
      </c>
      <c r="C2960" s="188">
        <f t="shared" si="1930"/>
        <v>0</v>
      </c>
      <c r="D2960" s="189" t="str">
        <f t="shared" si="1934"/>
        <v>-</v>
      </c>
      <c r="E2960" s="38">
        <f t="shared" si="1931"/>
        <v>2</v>
      </c>
      <c r="F2960" s="104">
        <f t="shared" si="1932"/>
        <v>1.3109249999999999</v>
      </c>
      <c r="G2960" s="104">
        <f t="shared" si="1935"/>
        <v>1.3109249999999999</v>
      </c>
      <c r="H2960" s="104">
        <f t="shared" si="1936"/>
        <v>0</v>
      </c>
      <c r="I2960" s="38">
        <f>'F4.2'!AA98</f>
        <v>0</v>
      </c>
      <c r="J2960" s="38">
        <f>'F4.2'!AZ98</f>
        <v>0</v>
      </c>
      <c r="K2960" s="104"/>
      <c r="L2960" s="104"/>
      <c r="M2960" s="104">
        <f t="shared" si="1937"/>
        <v>0</v>
      </c>
      <c r="N2960" s="197">
        <f t="shared" si="1938"/>
        <v>0</v>
      </c>
    </row>
    <row r="2961" spans="1:16" ht="47.25" outlineLevel="1" x14ac:dyDescent="0.25">
      <c r="A2961" s="122" t="str">
        <f t="shared" si="1929"/>
        <v>iii</v>
      </c>
      <c r="B2961" s="141" t="str">
        <f t="shared" si="1933"/>
        <v>Development of green belt &amp; fodder farm for fulfillment of environmental clearance of MoEF for Koradi 3x660MW</v>
      </c>
      <c r="C2961" s="188">
        <f t="shared" si="1930"/>
        <v>0</v>
      </c>
      <c r="D2961" s="189" t="str">
        <f t="shared" si="1934"/>
        <v>-</v>
      </c>
      <c r="E2961" s="38">
        <f t="shared" si="1931"/>
        <v>3.16</v>
      </c>
      <c r="F2961" s="104">
        <f t="shared" si="1932"/>
        <v>3.16</v>
      </c>
      <c r="G2961" s="104">
        <f t="shared" si="1935"/>
        <v>0</v>
      </c>
      <c r="H2961" s="104">
        <f t="shared" si="1936"/>
        <v>3.16</v>
      </c>
      <c r="I2961" s="38">
        <f>'F4.2'!AA99</f>
        <v>0</v>
      </c>
      <c r="J2961" s="38">
        <f>'F4.2'!AZ99</f>
        <v>0</v>
      </c>
      <c r="K2961" s="104"/>
      <c r="L2961" s="104"/>
      <c r="M2961" s="104">
        <f t="shared" si="1937"/>
        <v>0</v>
      </c>
      <c r="N2961" s="197">
        <f t="shared" si="1938"/>
        <v>3.16</v>
      </c>
    </row>
    <row r="2962" spans="1:16" ht="47.25" outlineLevel="1" x14ac:dyDescent="0.25">
      <c r="A2962" s="122" t="str">
        <f t="shared" si="1929"/>
        <v>iv</v>
      </c>
      <c r="B2962" s="141" t="str">
        <f t="shared" si="1933"/>
        <v>Provision of Ground Hopper &amp; Short Conveyor Belt from Existing Stackyard 1 &amp; 2 ti existing Main Stream i.e. BCN 4A/4B of CHP 3x660 MW, KTPS, Koradi</v>
      </c>
      <c r="C2962" s="188">
        <f t="shared" si="1930"/>
        <v>0</v>
      </c>
      <c r="D2962" s="189" t="str">
        <f t="shared" si="1934"/>
        <v>-</v>
      </c>
      <c r="E2962" s="38">
        <f t="shared" si="1931"/>
        <v>4.3600000000000003</v>
      </c>
      <c r="F2962" s="104">
        <f t="shared" si="1932"/>
        <v>4.3554979999999999</v>
      </c>
      <c r="G2962" s="104">
        <f t="shared" si="1935"/>
        <v>4.3554979999999999</v>
      </c>
      <c r="H2962" s="104">
        <f t="shared" si="1936"/>
        <v>0</v>
      </c>
      <c r="I2962" s="38">
        <f>'F4.2'!AA100</f>
        <v>0</v>
      </c>
      <c r="J2962" s="38">
        <f>'F4.2'!AZ100</f>
        <v>0</v>
      </c>
      <c r="K2962" s="104"/>
      <c r="L2962" s="104"/>
      <c r="M2962" s="104">
        <f t="shared" si="1937"/>
        <v>0</v>
      </c>
      <c r="N2962" s="197">
        <f t="shared" si="1938"/>
        <v>0</v>
      </c>
    </row>
    <row r="2963" spans="1:16" ht="31.5" outlineLevel="1" x14ac:dyDescent="0.25">
      <c r="A2963" s="122" t="str">
        <f t="shared" si="1929"/>
        <v>v</v>
      </c>
      <c r="B2963" s="141" t="str">
        <f t="shared" si="1933"/>
        <v>Provision of Ground Hopper &amp; Conveyor Belt for Conveying Unloaded Coal form Open Wagon Tippler in CHP of Koradi Unit 8, 9 &amp; 10.</v>
      </c>
      <c r="C2963" s="188">
        <f t="shared" si="1930"/>
        <v>0</v>
      </c>
      <c r="D2963" s="189" t="str">
        <f t="shared" si="1934"/>
        <v>-</v>
      </c>
      <c r="E2963" s="38">
        <f t="shared" si="1931"/>
        <v>4.7</v>
      </c>
      <c r="F2963" s="104">
        <f t="shared" si="1932"/>
        <v>0</v>
      </c>
      <c r="G2963" s="104">
        <f t="shared" si="1935"/>
        <v>0</v>
      </c>
      <c r="H2963" s="104">
        <f t="shared" si="1936"/>
        <v>0</v>
      </c>
      <c r="I2963" s="38">
        <f>'F4.2'!AA101</f>
        <v>0</v>
      </c>
      <c r="J2963" s="38">
        <f>'F4.2'!AZ101</f>
        <v>0</v>
      </c>
      <c r="K2963" s="104"/>
      <c r="L2963" s="104"/>
      <c r="M2963" s="104">
        <f t="shared" si="1937"/>
        <v>0</v>
      </c>
      <c r="N2963" s="197">
        <f t="shared" si="1938"/>
        <v>0</v>
      </c>
    </row>
    <row r="2964" spans="1:16" ht="15.75" outlineLevel="1" x14ac:dyDescent="0.25">
      <c r="A2964" s="122" t="str">
        <f t="shared" si="1929"/>
        <v>vi</v>
      </c>
      <c r="B2964" s="141" t="str">
        <f t="shared" si="1933"/>
        <v>Provision of Additional Facility for Manual Unloading Track in CHP of Koradi Unit No. 8, 9 &amp; 10</v>
      </c>
      <c r="C2964" s="188">
        <f t="shared" si="1930"/>
        <v>0</v>
      </c>
      <c r="D2964" s="189" t="str">
        <f t="shared" si="1934"/>
        <v>-</v>
      </c>
      <c r="E2964" s="38">
        <f t="shared" si="1931"/>
        <v>5.25</v>
      </c>
      <c r="F2964" s="104">
        <f t="shared" si="1932"/>
        <v>0</v>
      </c>
      <c r="G2964" s="104">
        <f t="shared" si="1935"/>
        <v>0</v>
      </c>
      <c r="H2964" s="104">
        <f t="shared" si="1936"/>
        <v>0</v>
      </c>
      <c r="I2964" s="38">
        <f>'F4.2'!AA102</f>
        <v>0</v>
      </c>
      <c r="J2964" s="38">
        <f>'F4.2'!AZ102</f>
        <v>0</v>
      </c>
      <c r="K2964" s="104"/>
      <c r="L2964" s="104"/>
      <c r="M2964" s="104">
        <f t="shared" si="1937"/>
        <v>0</v>
      </c>
      <c r="N2964" s="197">
        <f t="shared" si="1938"/>
        <v>0</v>
      </c>
    </row>
    <row r="2965" spans="1:16" ht="47.25" outlineLevel="1" x14ac:dyDescent="0.25">
      <c r="A2965" s="122" t="str">
        <f t="shared" ref="A2965:A2996" si="1939">A2488</f>
        <v>vii</v>
      </c>
      <c r="B2965" s="141" t="str">
        <f t="shared" si="1933"/>
        <v>Construction  of drains</v>
      </c>
      <c r="C2965" s="188">
        <f t="shared" ref="C2965:C2996" si="1940">C2488</f>
        <v>0</v>
      </c>
      <c r="D2965" s="189" t="str">
        <f t="shared" si="1934"/>
        <v>-</v>
      </c>
      <c r="E2965" s="38">
        <f t="shared" ref="E2965:E2996" si="1941">E2488</f>
        <v>4.3099999999999996</v>
      </c>
      <c r="F2965" s="104">
        <f t="shared" ref="F2965:F2996" si="1942">F2488+I2488</f>
        <v>2.7926533139999998</v>
      </c>
      <c r="G2965" s="104">
        <f t="shared" si="1935"/>
        <v>0</v>
      </c>
      <c r="H2965" s="104">
        <f t="shared" si="1936"/>
        <v>2.7926533139999998</v>
      </c>
      <c r="I2965" s="38">
        <f>'F4.2'!AA103</f>
        <v>0</v>
      </c>
      <c r="J2965" s="38">
        <f>'F4.2'!AZ103</f>
        <v>0</v>
      </c>
      <c r="K2965" s="104"/>
      <c r="L2965" s="104"/>
      <c r="M2965" s="104">
        <f t="shared" si="1937"/>
        <v>0</v>
      </c>
      <c r="N2965" s="197">
        <f t="shared" si="1938"/>
        <v>2.7926533139999998</v>
      </c>
    </row>
    <row r="2966" spans="1:16" ht="31.5" outlineLevel="1" x14ac:dyDescent="0.25">
      <c r="A2966" s="122" t="str">
        <f t="shared" si="1939"/>
        <v>viii</v>
      </c>
      <c r="B2966" s="141" t="str">
        <f t="shared" ref="B2966:B2997" si="1943">B2489</f>
        <v>Supply erection commissioning of medium voltage variable frequency drive for conveyors BCN 6A,6B,7A,7B in CHP 3x660MW</v>
      </c>
      <c r="C2966" s="188">
        <f t="shared" si="1940"/>
        <v>0</v>
      </c>
      <c r="D2966" s="189" t="str">
        <f t="shared" ref="D2966:D2997" si="1944">D2489</f>
        <v>-</v>
      </c>
      <c r="E2966" s="38">
        <f t="shared" si="1941"/>
        <v>17</v>
      </c>
      <c r="F2966" s="104">
        <f t="shared" si="1942"/>
        <v>16.985863999999999</v>
      </c>
      <c r="G2966" s="104">
        <f t="shared" ref="G2966:G2997" si="1945">G2489+M2489</f>
        <v>16.985863999999999</v>
      </c>
      <c r="H2966" s="104">
        <f t="shared" si="1936"/>
        <v>0</v>
      </c>
      <c r="I2966" s="38">
        <f>'F4.2'!AA104</f>
        <v>0</v>
      </c>
      <c r="J2966" s="38">
        <f>'F4.2'!AZ104</f>
        <v>0</v>
      </c>
      <c r="K2966" s="104"/>
      <c r="L2966" s="104"/>
      <c r="M2966" s="104">
        <f t="shared" si="1937"/>
        <v>0</v>
      </c>
      <c r="N2966" s="197">
        <f t="shared" si="1938"/>
        <v>0</v>
      </c>
    </row>
    <row r="2967" spans="1:16" ht="168.75" outlineLevel="1" x14ac:dyDescent="0.25">
      <c r="A2967" s="164" t="str">
        <f t="shared" si="1939"/>
        <v>ix</v>
      </c>
      <c r="B2967" s="165" t="str">
        <f t="shared" si="1943"/>
        <v>Supply, Installation &amp; commissioning of 3D level sensors for first two ESP field hoppers</v>
      </c>
      <c r="C2967" s="188">
        <f t="shared" si="1940"/>
        <v>0</v>
      </c>
      <c r="D2967" s="189" t="str">
        <f t="shared" si="1944"/>
        <v>-</v>
      </c>
      <c r="E2967" s="38">
        <f t="shared" si="1941"/>
        <v>4</v>
      </c>
      <c r="F2967" s="104">
        <f t="shared" si="1942"/>
        <v>0</v>
      </c>
      <c r="G2967" s="104">
        <f t="shared" si="1945"/>
        <v>0</v>
      </c>
      <c r="H2967" s="104">
        <f t="shared" si="1936"/>
        <v>0</v>
      </c>
      <c r="I2967" s="38">
        <f>'F4.2'!AA105</f>
        <v>0</v>
      </c>
      <c r="J2967" s="38">
        <f>'F4.2'!AZ105</f>
        <v>0</v>
      </c>
      <c r="K2967" s="104"/>
      <c r="L2967" s="104"/>
      <c r="M2967" s="104">
        <f t="shared" si="1937"/>
        <v>0</v>
      </c>
      <c r="N2967" s="197">
        <f t="shared" si="1938"/>
        <v>0</v>
      </c>
    </row>
    <row r="2968" spans="1:16" ht="168.75" outlineLevel="1" x14ac:dyDescent="0.25">
      <c r="A2968" s="164" t="str">
        <f t="shared" si="1939"/>
        <v>F</v>
      </c>
      <c r="B2968" s="165" t="str">
        <f t="shared" si="1943"/>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2968" s="188">
        <f t="shared" si="1940"/>
        <v>0</v>
      </c>
      <c r="D2968" s="189" t="str">
        <f t="shared" si="1944"/>
        <v>-</v>
      </c>
      <c r="E2968" s="38">
        <f t="shared" si="1941"/>
        <v>86.914035400000003</v>
      </c>
      <c r="F2968" s="104">
        <f t="shared" si="1942"/>
        <v>88.682981494000018</v>
      </c>
      <c r="G2968" s="104">
        <f t="shared" si="1945"/>
        <v>93.291011894000007</v>
      </c>
      <c r="H2968" s="104">
        <f t="shared" si="1936"/>
        <v>-4.6080303999999899</v>
      </c>
      <c r="I2968" s="38">
        <f>'F4.2'!AA106</f>
        <v>0</v>
      </c>
      <c r="J2968" s="38">
        <f>'F4.2'!AZ106</f>
        <v>0</v>
      </c>
      <c r="K2968" s="104"/>
      <c r="L2968" s="104"/>
      <c r="M2968" s="104">
        <f t="shared" si="1937"/>
        <v>0</v>
      </c>
      <c r="N2968" s="197">
        <f t="shared" si="1938"/>
        <v>-4.6080303999999899</v>
      </c>
    </row>
    <row r="2969" spans="1:16" ht="37.5" outlineLevel="1" x14ac:dyDescent="0.25">
      <c r="A2969" s="164" t="str">
        <f t="shared" si="1939"/>
        <v>G</v>
      </c>
      <c r="B2969" s="165" t="str">
        <f t="shared" si="1943"/>
        <v>Discharge of UDL</v>
      </c>
      <c r="C2969" s="188">
        <f t="shared" si="1940"/>
        <v>0</v>
      </c>
      <c r="D2969" s="189" t="str">
        <f t="shared" si="1944"/>
        <v>-</v>
      </c>
      <c r="E2969" s="38">
        <f t="shared" si="1941"/>
        <v>0</v>
      </c>
      <c r="F2969" s="104">
        <f t="shared" si="1942"/>
        <v>111.97000000000001</v>
      </c>
      <c r="G2969" s="104">
        <f t="shared" si="1945"/>
        <v>111.48</v>
      </c>
      <c r="H2969" s="104">
        <f t="shared" si="1936"/>
        <v>0.49000000000000909</v>
      </c>
      <c r="I2969" s="38">
        <f>'F4.2'!AA107</f>
        <v>0</v>
      </c>
      <c r="J2969" s="38">
        <f>'F4.2'!AZ107</f>
        <v>0</v>
      </c>
      <c r="K2969" s="104"/>
      <c r="L2969" s="104"/>
      <c r="M2969" s="104">
        <f t="shared" si="1937"/>
        <v>0</v>
      </c>
      <c r="N2969" s="197">
        <f t="shared" si="1938"/>
        <v>0.49000000000000909</v>
      </c>
    </row>
    <row r="2970" spans="1:16" ht="37.5" outlineLevel="1" x14ac:dyDescent="0.25">
      <c r="A2970" s="164" t="str">
        <f t="shared" si="1939"/>
        <v>H</v>
      </c>
      <c r="B2970" s="165" t="str">
        <f t="shared" si="1943"/>
        <v>Asset Addition due to change in classification of inventory</v>
      </c>
      <c r="C2970" s="188">
        <f t="shared" si="1940"/>
        <v>0</v>
      </c>
      <c r="D2970" s="189" t="str">
        <f t="shared" si="1944"/>
        <v>-</v>
      </c>
      <c r="E2970" s="38">
        <f t="shared" si="1941"/>
        <v>0</v>
      </c>
      <c r="F2970" s="104">
        <f t="shared" si="1942"/>
        <v>21.750271997999999</v>
      </c>
      <c r="G2970" s="104">
        <f t="shared" si="1945"/>
        <v>0</v>
      </c>
      <c r="H2970" s="104">
        <f t="shared" si="1936"/>
        <v>21.750271997999999</v>
      </c>
      <c r="I2970" s="38">
        <f>'F4.2'!AA108</f>
        <v>0</v>
      </c>
      <c r="J2970" s="38">
        <f>'F4.2'!AZ108</f>
        <v>0</v>
      </c>
      <c r="K2970" s="104"/>
      <c r="L2970" s="104"/>
      <c r="M2970" s="104">
        <f t="shared" si="1937"/>
        <v>0</v>
      </c>
      <c r="N2970" s="197">
        <f t="shared" si="1938"/>
        <v>21.750271997999999</v>
      </c>
    </row>
    <row r="2971" spans="1:16" ht="21" outlineLevel="1" x14ac:dyDescent="0.25">
      <c r="A2971" s="88" t="str">
        <f t="shared" si="1939"/>
        <v>I</v>
      </c>
      <c r="B2971" s="118" t="str">
        <f t="shared" si="1943"/>
        <v>Medical Oxygen Gr&amp;Cyl Ozonization Plant (Covid Related Work)</v>
      </c>
      <c r="C2971" s="188">
        <f t="shared" si="1940"/>
        <v>0</v>
      </c>
      <c r="D2971" s="189" t="str">
        <f t="shared" si="1944"/>
        <v>-</v>
      </c>
      <c r="E2971" s="38">
        <f t="shared" si="1941"/>
        <v>0</v>
      </c>
      <c r="F2971" s="104">
        <f t="shared" si="1942"/>
        <v>11.4034</v>
      </c>
      <c r="G2971" s="104">
        <f t="shared" si="1945"/>
        <v>9.6702093829999995</v>
      </c>
      <c r="H2971" s="104">
        <f t="shared" si="1936"/>
        <v>1.733190617</v>
      </c>
      <c r="I2971" s="38">
        <f>'F4.2'!AA109</f>
        <v>0</v>
      </c>
      <c r="J2971" s="38">
        <f>'F4.2'!AZ109</f>
        <v>0</v>
      </c>
      <c r="K2971" s="104"/>
      <c r="L2971" s="104"/>
      <c r="M2971" s="104">
        <f t="shared" si="1937"/>
        <v>0</v>
      </c>
      <c r="N2971" s="197">
        <f t="shared" si="1938"/>
        <v>1.733190617</v>
      </c>
    </row>
    <row r="2972" spans="1:16" ht="15.75" outlineLevel="1" x14ac:dyDescent="0.25">
      <c r="A2972" s="89">
        <f t="shared" si="1939"/>
        <v>0</v>
      </c>
      <c r="B2972" s="121" t="str">
        <f t="shared" si="1943"/>
        <v>B) DPR Schemes</v>
      </c>
      <c r="C2972" s="188">
        <f t="shared" si="1940"/>
        <v>0</v>
      </c>
      <c r="D2972" s="189" t="str">
        <f t="shared" si="1944"/>
        <v>-</v>
      </c>
      <c r="E2972" s="38">
        <f t="shared" si="1941"/>
        <v>0</v>
      </c>
      <c r="F2972" s="104">
        <f t="shared" si="1942"/>
        <v>0</v>
      </c>
      <c r="G2972" s="104">
        <f t="shared" si="1945"/>
        <v>0</v>
      </c>
      <c r="H2972" s="104">
        <f t="shared" si="1936"/>
        <v>0</v>
      </c>
      <c r="I2972" s="38">
        <f>'F4.2'!AA110</f>
        <v>0</v>
      </c>
      <c r="J2972" s="38">
        <f>'F4.2'!AZ110</f>
        <v>0</v>
      </c>
      <c r="K2972" s="104"/>
      <c r="L2972" s="104"/>
      <c r="M2972" s="104">
        <f t="shared" si="1937"/>
        <v>0</v>
      </c>
      <c r="N2972" s="197">
        <f t="shared" si="1938"/>
        <v>0</v>
      </c>
    </row>
    <row r="2973" spans="1:16" ht="31.5" outlineLevel="1" x14ac:dyDescent="0.25">
      <c r="A2973" s="66">
        <f t="shared" si="1939"/>
        <v>0</v>
      </c>
      <c r="B2973" s="134" t="str">
        <f t="shared" si="1943"/>
        <v>(i) Submitted to MERC</v>
      </c>
      <c r="C2973" s="188">
        <f t="shared" si="1940"/>
        <v>0</v>
      </c>
      <c r="D2973" s="189" t="str">
        <f t="shared" si="1944"/>
        <v>-</v>
      </c>
      <c r="E2973" s="38">
        <f t="shared" si="1941"/>
        <v>0</v>
      </c>
      <c r="F2973" s="104">
        <f t="shared" si="1942"/>
        <v>0</v>
      </c>
      <c r="G2973" s="104">
        <f t="shared" si="1945"/>
        <v>0</v>
      </c>
      <c r="H2973" s="104">
        <f t="shared" si="1936"/>
        <v>0</v>
      </c>
      <c r="I2973" s="38">
        <f>'F4.2'!AA111</f>
        <v>0</v>
      </c>
      <c r="J2973" s="38">
        <f>'F4.2'!AZ111</f>
        <v>0</v>
      </c>
      <c r="K2973" s="104"/>
      <c r="L2973" s="104"/>
      <c r="M2973" s="104">
        <f t="shared" si="1937"/>
        <v>0</v>
      </c>
      <c r="N2973" s="197">
        <f t="shared" si="1938"/>
        <v>0</v>
      </c>
      <c r="O2973" s="202">
        <f t="shared" ref="O2973:O2997" si="1946">MAX(0,IF(M2973=0,0,IF(G2973+M2973&lt;E2973,M2973,E2973-G2973)))</f>
        <v>0</v>
      </c>
      <c r="P2973" s="203">
        <f t="shared" ref="P2973:P2997" si="1947">M2973-O2973</f>
        <v>0</v>
      </c>
    </row>
    <row r="2974" spans="1:16" ht="31.5" outlineLevel="1" x14ac:dyDescent="0.25">
      <c r="A2974" s="98">
        <f t="shared" si="1939"/>
        <v>9</v>
      </c>
      <c r="B2974" s="99" t="str">
        <f t="shared" si="1943"/>
        <v>Flue Gas Desulphurization FGD is for Unit 8, 9, 10 of 3x660MW Koradi TPS</v>
      </c>
      <c r="C2974" s="188" t="str">
        <f t="shared" si="1940"/>
        <v>MERC/CAPEX/FY 2020-21/WFH/SBR/05</v>
      </c>
      <c r="D2974" s="189">
        <f t="shared" si="1944"/>
        <v>43982</v>
      </c>
      <c r="E2974" s="38">
        <f t="shared" si="1941"/>
        <v>940.00000000000011</v>
      </c>
      <c r="F2974" s="104">
        <f t="shared" si="1942"/>
        <v>0</v>
      </c>
      <c r="G2974" s="104">
        <f t="shared" si="1945"/>
        <v>0</v>
      </c>
      <c r="H2974" s="104">
        <f t="shared" si="1936"/>
        <v>0</v>
      </c>
      <c r="I2974" s="38">
        <f>'F4.2'!AA112</f>
        <v>0</v>
      </c>
      <c r="J2974" s="38">
        <f>'F4.2'!AZ112</f>
        <v>0</v>
      </c>
      <c r="K2974" s="104"/>
      <c r="L2974" s="104"/>
      <c r="M2974" s="104">
        <f t="shared" si="1937"/>
        <v>0</v>
      </c>
      <c r="N2974" s="197">
        <f t="shared" si="1938"/>
        <v>0</v>
      </c>
      <c r="O2974" s="202">
        <f t="shared" si="1946"/>
        <v>0</v>
      </c>
      <c r="P2974" s="203">
        <f t="shared" si="1947"/>
        <v>0</v>
      </c>
    </row>
    <row r="2975" spans="1:16" ht="30" outlineLevel="1" x14ac:dyDescent="0.25">
      <c r="A2975" s="98">
        <f t="shared" si="1939"/>
        <v>9.1</v>
      </c>
      <c r="B2975" s="99" t="str">
        <f t="shared" si="1943"/>
        <v>Flue Gas Desulphurization is for Unit 8, 9, 10 of 3x660MW Koradi TPS</v>
      </c>
      <c r="C2975" s="188" t="str">
        <f t="shared" si="1940"/>
        <v>MERC/CAPEX/FY 2020-21/WFH/SBR/05</v>
      </c>
      <c r="D2975" s="189">
        <f t="shared" si="1944"/>
        <v>43982</v>
      </c>
      <c r="E2975" s="38">
        <f t="shared" si="1941"/>
        <v>847.78000000000009</v>
      </c>
      <c r="F2975" s="104">
        <f t="shared" si="1942"/>
        <v>1556.15</v>
      </c>
      <c r="G2975" s="104">
        <f t="shared" si="1945"/>
        <v>1556.15</v>
      </c>
      <c r="H2975" s="104">
        <f t="shared" si="1936"/>
        <v>0</v>
      </c>
      <c r="I2975" s="38">
        <f>'F4.2'!AA113</f>
        <v>0</v>
      </c>
      <c r="J2975" s="38">
        <f>'F4.2'!AZ113</f>
        <v>0</v>
      </c>
      <c r="K2975" s="104"/>
      <c r="L2975" s="104"/>
      <c r="M2975" s="104">
        <f t="shared" si="1937"/>
        <v>0</v>
      </c>
      <c r="N2975" s="197">
        <f t="shared" si="1938"/>
        <v>0</v>
      </c>
      <c r="O2975" s="202">
        <f t="shared" si="1946"/>
        <v>0</v>
      </c>
      <c r="P2975" s="203">
        <f t="shared" si="1947"/>
        <v>0</v>
      </c>
    </row>
    <row r="2976" spans="1:16" ht="31.5" outlineLevel="1" x14ac:dyDescent="0.25">
      <c r="A2976" s="66">
        <f t="shared" si="1939"/>
        <v>0</v>
      </c>
      <c r="B2976" s="134" t="str">
        <f t="shared" si="1943"/>
        <v>IDC</v>
      </c>
      <c r="C2976" s="188" t="str">
        <f t="shared" si="1940"/>
        <v>MERC/CAPEX/FY 2020-21/WFH/SBR/05</v>
      </c>
      <c r="D2976" s="189">
        <f t="shared" si="1944"/>
        <v>43982</v>
      </c>
      <c r="E2976" s="38">
        <f t="shared" si="1941"/>
        <v>92.22</v>
      </c>
      <c r="F2976" s="104">
        <f t="shared" si="1942"/>
        <v>0</v>
      </c>
      <c r="G2976" s="104">
        <f t="shared" si="1945"/>
        <v>0</v>
      </c>
      <c r="H2976" s="104">
        <f t="shared" si="1936"/>
        <v>0</v>
      </c>
      <c r="I2976" s="38">
        <f>'F4.2'!AA114</f>
        <v>0</v>
      </c>
      <c r="J2976" s="38">
        <f>'F4.2'!AZ114</f>
        <v>0</v>
      </c>
      <c r="K2976" s="104"/>
      <c r="L2976" s="104"/>
      <c r="M2976" s="104">
        <f t="shared" si="1937"/>
        <v>0</v>
      </c>
      <c r="N2976" s="197">
        <f t="shared" si="1938"/>
        <v>0</v>
      </c>
      <c r="O2976" s="202">
        <f t="shared" si="1946"/>
        <v>0</v>
      </c>
      <c r="P2976" s="203">
        <f t="shared" si="1947"/>
        <v>0</v>
      </c>
    </row>
    <row r="2977" spans="1:16" ht="47.25" outlineLevel="1" x14ac:dyDescent="0.25">
      <c r="A2977" s="98" t="str">
        <f t="shared" si="1939"/>
        <v>HO DPR 13</v>
      </c>
      <c r="B2977" s="99" t="str">
        <f t="shared" si="1943"/>
        <v>Construction of new admin building at Vidyut Bhavan, Katol Road, Nagpur</v>
      </c>
      <c r="C2977" s="188" t="str">
        <f t="shared" si="1940"/>
        <v>MERC/Capex/2021-2022/MSPGCL/063</v>
      </c>
      <c r="D2977" s="189">
        <f t="shared" si="1944"/>
        <v>44610</v>
      </c>
      <c r="E2977" s="38">
        <f t="shared" si="1941"/>
        <v>57</v>
      </c>
      <c r="F2977" s="104">
        <f t="shared" si="1942"/>
        <v>0</v>
      </c>
      <c r="G2977" s="104">
        <f t="shared" si="1945"/>
        <v>0</v>
      </c>
      <c r="H2977" s="104">
        <f t="shared" si="1936"/>
        <v>0</v>
      </c>
      <c r="I2977" s="38">
        <f>'F4.2'!AA115</f>
        <v>0</v>
      </c>
      <c r="J2977" s="38">
        <f>'F4.2'!AZ115</f>
        <v>0</v>
      </c>
      <c r="K2977" s="104"/>
      <c r="L2977" s="104"/>
      <c r="M2977" s="104">
        <f t="shared" si="1937"/>
        <v>0</v>
      </c>
      <c r="N2977" s="197">
        <f t="shared" si="1938"/>
        <v>0</v>
      </c>
      <c r="O2977" s="202">
        <f t="shared" si="1946"/>
        <v>0</v>
      </c>
      <c r="P2977" s="203">
        <f t="shared" si="1947"/>
        <v>0</v>
      </c>
    </row>
    <row r="2978" spans="1:16" ht="15.75" outlineLevel="1" x14ac:dyDescent="0.25">
      <c r="A2978" s="98" t="str">
        <f t="shared" si="1939"/>
        <v>HO DPR 13.1</v>
      </c>
      <c r="B2978" s="99" t="str">
        <f t="shared" si="1943"/>
        <v>Construction of new admin building at Vidyut Bhavan, Katol Road, Nagpur</v>
      </c>
      <c r="C2978" s="188">
        <f t="shared" si="1940"/>
        <v>0</v>
      </c>
      <c r="D2978" s="189">
        <f t="shared" si="1944"/>
        <v>44610</v>
      </c>
      <c r="E2978" s="38">
        <f t="shared" si="1941"/>
        <v>54.24</v>
      </c>
      <c r="F2978" s="104">
        <f t="shared" si="1942"/>
        <v>0</v>
      </c>
      <c r="G2978" s="104">
        <f t="shared" si="1945"/>
        <v>0</v>
      </c>
      <c r="H2978" s="104">
        <f t="shared" si="1936"/>
        <v>0</v>
      </c>
      <c r="I2978" s="38">
        <f>'F4.2'!AA116</f>
        <v>0</v>
      </c>
      <c r="J2978" s="38">
        <f>'F4.2'!AZ116</f>
        <v>0</v>
      </c>
      <c r="K2978" s="104"/>
      <c r="L2978" s="104"/>
      <c r="M2978" s="104">
        <f t="shared" si="1937"/>
        <v>0</v>
      </c>
      <c r="N2978" s="197">
        <f t="shared" si="1938"/>
        <v>0</v>
      </c>
      <c r="O2978" s="202">
        <f t="shared" si="1946"/>
        <v>0</v>
      </c>
      <c r="P2978" s="203">
        <f t="shared" si="1947"/>
        <v>0</v>
      </c>
    </row>
    <row r="2979" spans="1:16" ht="31.5" outlineLevel="1" x14ac:dyDescent="0.25">
      <c r="A2979" s="66">
        <f t="shared" si="1939"/>
        <v>0</v>
      </c>
      <c r="B2979" s="134" t="str">
        <f t="shared" si="1943"/>
        <v>IDC</v>
      </c>
      <c r="C2979" s="188">
        <f t="shared" si="1940"/>
        <v>0</v>
      </c>
      <c r="D2979" s="189">
        <f t="shared" si="1944"/>
        <v>44610</v>
      </c>
      <c r="E2979" s="38">
        <f t="shared" si="1941"/>
        <v>2.76</v>
      </c>
      <c r="F2979" s="104">
        <f t="shared" si="1942"/>
        <v>0</v>
      </c>
      <c r="G2979" s="104">
        <f t="shared" si="1945"/>
        <v>0</v>
      </c>
      <c r="H2979" s="104">
        <f t="shared" si="1936"/>
        <v>0</v>
      </c>
      <c r="I2979" s="38">
        <f>'F4.2'!AA117</f>
        <v>0</v>
      </c>
      <c r="J2979" s="38">
        <f>'F4.2'!AZ117</f>
        <v>0</v>
      </c>
      <c r="K2979" s="104"/>
      <c r="L2979" s="104"/>
      <c r="M2979" s="104">
        <f t="shared" si="1937"/>
        <v>0</v>
      </c>
      <c r="N2979" s="197">
        <f t="shared" si="1938"/>
        <v>0</v>
      </c>
      <c r="O2979" s="202">
        <f t="shared" si="1946"/>
        <v>0</v>
      </c>
      <c r="P2979" s="203">
        <f t="shared" si="1947"/>
        <v>0</v>
      </c>
    </row>
    <row r="2980" spans="1:16" ht="31.5" outlineLevel="1" x14ac:dyDescent="0.25">
      <c r="A2980" s="98">
        <f t="shared" si="1939"/>
        <v>18</v>
      </c>
      <c r="B2980" s="99" t="str">
        <f t="shared" si="1943"/>
        <v>Improvement in Regenerative Air Pre-heater Performance at Unit # 9 of 3x660 MW, Koradi TPS</v>
      </c>
      <c r="C2980" s="188" t="str">
        <f t="shared" si="1940"/>
        <v>MERC/CAPEX/2022-2023/0469</v>
      </c>
      <c r="D2980" s="189">
        <f t="shared" si="1944"/>
        <v>44840</v>
      </c>
      <c r="E2980" s="38">
        <f t="shared" si="1941"/>
        <v>15.869</v>
      </c>
      <c r="F2980" s="104">
        <f t="shared" si="1942"/>
        <v>0</v>
      </c>
      <c r="G2980" s="104">
        <f t="shared" si="1945"/>
        <v>0</v>
      </c>
      <c r="H2980" s="104">
        <f t="shared" si="1936"/>
        <v>0</v>
      </c>
      <c r="I2980" s="38">
        <f>'F4.2'!AA118</f>
        <v>0</v>
      </c>
      <c r="J2980" s="38">
        <f>'F4.2'!AZ118</f>
        <v>0</v>
      </c>
      <c r="K2980" s="104"/>
      <c r="L2980" s="104"/>
      <c r="M2980" s="104">
        <f t="shared" si="1937"/>
        <v>0</v>
      </c>
      <c r="N2980" s="197">
        <f t="shared" si="1938"/>
        <v>0</v>
      </c>
      <c r="O2980" s="202">
        <f t="shared" si="1946"/>
        <v>0</v>
      </c>
      <c r="P2980" s="203">
        <f t="shared" si="1947"/>
        <v>0</v>
      </c>
    </row>
    <row r="2981" spans="1:16" ht="31.5" outlineLevel="1" x14ac:dyDescent="0.25">
      <c r="A2981" s="98">
        <f t="shared" si="1939"/>
        <v>18.100000000000001</v>
      </c>
      <c r="B2981" s="99" t="str">
        <f t="shared" si="1943"/>
        <v>Procurement of heating elements for RAPH installed in Unit 9 (660MW) at KTPS Koradi THROUGH LIMITED TENDER</v>
      </c>
      <c r="C2981" s="188" t="str">
        <f t="shared" si="1940"/>
        <v>MERC/CAPEX/2022-2023/0469</v>
      </c>
      <c r="D2981" s="189">
        <f t="shared" si="1944"/>
        <v>44840</v>
      </c>
      <c r="E2981" s="38">
        <f t="shared" si="1941"/>
        <v>15.33</v>
      </c>
      <c r="F2981" s="104">
        <f t="shared" si="1942"/>
        <v>11.8</v>
      </c>
      <c r="G2981" s="104">
        <f t="shared" si="1945"/>
        <v>11.8</v>
      </c>
      <c r="H2981" s="104">
        <f t="shared" si="1936"/>
        <v>0</v>
      </c>
      <c r="I2981" s="38">
        <f>'F4.2'!AA119</f>
        <v>0</v>
      </c>
      <c r="J2981" s="38">
        <f>'F4.2'!AZ119</f>
        <v>0</v>
      </c>
      <c r="K2981" s="104"/>
      <c r="L2981" s="104"/>
      <c r="M2981" s="104">
        <f t="shared" si="1937"/>
        <v>0</v>
      </c>
      <c r="N2981" s="197">
        <f t="shared" si="1938"/>
        <v>0</v>
      </c>
      <c r="O2981" s="202">
        <f t="shared" si="1946"/>
        <v>0</v>
      </c>
      <c r="P2981" s="203">
        <f t="shared" si="1947"/>
        <v>0</v>
      </c>
    </row>
    <row r="2982" spans="1:16" ht="15.75" outlineLevel="1" x14ac:dyDescent="0.25">
      <c r="A2982" s="98">
        <f t="shared" si="1939"/>
        <v>18.2</v>
      </c>
      <c r="B2982" s="99" t="str">
        <f t="shared" si="1943"/>
        <v xml:space="preserve">Replacement of heating elements for RAPH installed in Unit 9 (660MW) at KTPS Koradi </v>
      </c>
      <c r="C2982" s="188" t="str">
        <f t="shared" si="1940"/>
        <v>MERC/CAPEX/2022-2023/0469</v>
      </c>
      <c r="D2982" s="189">
        <f t="shared" si="1944"/>
        <v>44840</v>
      </c>
      <c r="E2982" s="38">
        <f t="shared" si="1941"/>
        <v>0.34899999999999998</v>
      </c>
      <c r="F2982" s="104">
        <f t="shared" si="1942"/>
        <v>0.37</v>
      </c>
      <c r="G2982" s="104">
        <f t="shared" si="1945"/>
        <v>0.37</v>
      </c>
      <c r="H2982" s="104">
        <f t="shared" si="1936"/>
        <v>0</v>
      </c>
      <c r="I2982" s="38">
        <f>'F4.2'!AA120</f>
        <v>0</v>
      </c>
      <c r="J2982" s="38">
        <f>'F4.2'!AZ120</f>
        <v>0</v>
      </c>
      <c r="K2982" s="104"/>
      <c r="L2982" s="104"/>
      <c r="M2982" s="104">
        <f t="shared" si="1937"/>
        <v>0</v>
      </c>
      <c r="N2982" s="197">
        <f t="shared" si="1938"/>
        <v>0</v>
      </c>
      <c r="O2982" s="202">
        <f t="shared" si="1946"/>
        <v>0</v>
      </c>
      <c r="P2982" s="203">
        <f t="shared" si="1947"/>
        <v>0</v>
      </c>
    </row>
    <row r="2983" spans="1:16" ht="47.25" outlineLevel="1" x14ac:dyDescent="0.25">
      <c r="A2983" s="174">
        <f t="shared" si="1939"/>
        <v>0</v>
      </c>
      <c r="B2983" s="175" t="str">
        <f t="shared" si="1943"/>
        <v>IDC</v>
      </c>
      <c r="C2983" s="188" t="str">
        <f t="shared" si="1940"/>
        <v>MERC/CAPEX/2022-2023/0469</v>
      </c>
      <c r="D2983" s="189">
        <f t="shared" si="1944"/>
        <v>44840</v>
      </c>
      <c r="E2983" s="38">
        <f t="shared" si="1941"/>
        <v>0.19</v>
      </c>
      <c r="F2983" s="104">
        <f t="shared" si="1942"/>
        <v>0</v>
      </c>
      <c r="G2983" s="104">
        <f t="shared" si="1945"/>
        <v>0</v>
      </c>
      <c r="H2983" s="104">
        <f t="shared" si="1936"/>
        <v>0</v>
      </c>
      <c r="I2983" s="38">
        <f>'F4.2'!AA121</f>
        <v>0</v>
      </c>
      <c r="J2983" s="38">
        <f>'F4.2'!AZ121</f>
        <v>0</v>
      </c>
      <c r="K2983" s="104"/>
      <c r="L2983" s="104"/>
      <c r="M2983" s="104">
        <f t="shared" si="1937"/>
        <v>0</v>
      </c>
      <c r="N2983" s="197">
        <f t="shared" si="1938"/>
        <v>0</v>
      </c>
      <c r="O2983" s="202">
        <f t="shared" si="1946"/>
        <v>0</v>
      </c>
      <c r="P2983" s="203">
        <f t="shared" si="1947"/>
        <v>0</v>
      </c>
    </row>
    <row r="2984" spans="1:16" ht="31.5" outlineLevel="1" x14ac:dyDescent="0.25">
      <c r="A2984" s="98">
        <f t="shared" si="1939"/>
        <v>19</v>
      </c>
      <c r="B2984" s="182" t="str">
        <f t="shared" si="1943"/>
        <v>CHP Improvement (7 Nos) Schemes &amp; Procurement of Bulldozers, Wheel Loaders and Hydraulic Cranes at CHP 3X660MW, KTPS, Koradi</v>
      </c>
      <c r="C2984" s="188" t="str">
        <f t="shared" si="1940"/>
        <v>MERC/CAPEX/MSPGCL/2024-25/0252</v>
      </c>
      <c r="D2984" s="189">
        <f t="shared" si="1944"/>
        <v>45400</v>
      </c>
      <c r="E2984" s="38">
        <f t="shared" si="1941"/>
        <v>38.869999999999997</v>
      </c>
      <c r="F2984" s="104">
        <f t="shared" si="1942"/>
        <v>0</v>
      </c>
      <c r="G2984" s="104">
        <f t="shared" si="1945"/>
        <v>0</v>
      </c>
      <c r="H2984" s="104">
        <f t="shared" si="1936"/>
        <v>0</v>
      </c>
      <c r="I2984" s="38">
        <f>'F4.2'!AA122</f>
        <v>0</v>
      </c>
      <c r="J2984" s="38">
        <f>'F4.2'!AZ122</f>
        <v>0</v>
      </c>
      <c r="K2984" s="104"/>
      <c r="L2984" s="104"/>
      <c r="M2984" s="104">
        <f t="shared" si="1937"/>
        <v>0</v>
      </c>
      <c r="N2984" s="197">
        <f t="shared" si="1938"/>
        <v>0</v>
      </c>
      <c r="O2984" s="202">
        <f t="shared" si="1946"/>
        <v>0</v>
      </c>
      <c r="P2984" s="203">
        <f t="shared" si="1947"/>
        <v>0</v>
      </c>
    </row>
    <row r="2985" spans="1:16" ht="31.5" outlineLevel="1" x14ac:dyDescent="0.25">
      <c r="A2985" s="98">
        <f t="shared" si="1939"/>
        <v>19.100000000000001</v>
      </c>
      <c r="B2985" s="182" t="str">
        <f t="shared" si="1943"/>
        <v xml:space="preserve">Sch-1: Revamping of Apron Feeder in CHP at 3X660MW, KTPS, Koradi. </v>
      </c>
      <c r="C2985" s="188" t="str">
        <f t="shared" si="1940"/>
        <v>MERC/CAPEX/MSPGCL/2024-25/0252</v>
      </c>
      <c r="D2985" s="189">
        <f t="shared" si="1944"/>
        <v>45400</v>
      </c>
      <c r="E2985" s="38">
        <f t="shared" si="1941"/>
        <v>4.68</v>
      </c>
      <c r="F2985" s="104">
        <f t="shared" si="1942"/>
        <v>4.68</v>
      </c>
      <c r="G2985" s="104">
        <f t="shared" si="1945"/>
        <v>4.68</v>
      </c>
      <c r="H2985" s="104">
        <f t="shared" si="1936"/>
        <v>0</v>
      </c>
      <c r="I2985" s="38">
        <f>'F4.2'!AA123</f>
        <v>0</v>
      </c>
      <c r="J2985" s="38">
        <f>'F4.2'!AZ123</f>
        <v>0</v>
      </c>
      <c r="K2985" s="104"/>
      <c r="L2985" s="104"/>
      <c r="M2985" s="104">
        <f t="shared" si="1937"/>
        <v>0</v>
      </c>
      <c r="N2985" s="197">
        <f t="shared" si="1938"/>
        <v>0</v>
      </c>
      <c r="O2985" s="202">
        <f t="shared" si="1946"/>
        <v>0</v>
      </c>
      <c r="P2985" s="203">
        <f t="shared" si="1947"/>
        <v>0</v>
      </c>
    </row>
    <row r="2986" spans="1:16" ht="31.5" outlineLevel="1" x14ac:dyDescent="0.25">
      <c r="A2986" s="98">
        <f t="shared" si="1939"/>
        <v>19.2</v>
      </c>
      <c r="B2986" s="182" t="str">
        <f t="shared" si="1943"/>
        <v>Sch-2: Procurement of Hydraulic motors and pumps in CHP at 3X660 MW, KTPS, Koradi</v>
      </c>
      <c r="C2986" s="188" t="str">
        <f t="shared" si="1940"/>
        <v>MERC/CAPEX/MSPGCL/2024-25/0252</v>
      </c>
      <c r="D2986" s="189">
        <f t="shared" si="1944"/>
        <v>45400</v>
      </c>
      <c r="E2986" s="38">
        <f t="shared" si="1941"/>
        <v>4.4400000000000004</v>
      </c>
      <c r="F2986" s="104">
        <f t="shared" si="1942"/>
        <v>4.4400000000000004</v>
      </c>
      <c r="G2986" s="104">
        <f t="shared" si="1945"/>
        <v>4.4400000000000004</v>
      </c>
      <c r="H2986" s="104">
        <f t="shared" si="1936"/>
        <v>0</v>
      </c>
      <c r="I2986" s="38">
        <f>'F4.2'!AA124</f>
        <v>0</v>
      </c>
      <c r="J2986" s="38">
        <f>'F4.2'!AZ124</f>
        <v>0</v>
      </c>
      <c r="K2986" s="104"/>
      <c r="L2986" s="104"/>
      <c r="M2986" s="104">
        <f t="shared" si="1937"/>
        <v>0</v>
      </c>
      <c r="N2986" s="197">
        <f t="shared" si="1938"/>
        <v>0</v>
      </c>
      <c r="O2986" s="202">
        <f t="shared" si="1946"/>
        <v>0</v>
      </c>
      <c r="P2986" s="203">
        <f t="shared" si="1947"/>
        <v>0</v>
      </c>
    </row>
    <row r="2987" spans="1:16" ht="31.5" outlineLevel="1" x14ac:dyDescent="0.25">
      <c r="A2987" s="98">
        <f t="shared" si="1939"/>
        <v>19.3</v>
      </c>
      <c r="B2987" s="182" t="str">
        <f t="shared" si="1943"/>
        <v>Sch-3: Capacity enhancement of Hydraulic motor of Apron Feeder in CHP, 3X660 MW, KTPS, Koradi</v>
      </c>
      <c r="C2987" s="188" t="str">
        <f t="shared" si="1940"/>
        <v>MERC/CAPEX/MSPGCL/2024-25/0252</v>
      </c>
      <c r="D2987" s="189">
        <f t="shared" si="1944"/>
        <v>45400</v>
      </c>
      <c r="E2987" s="38">
        <f t="shared" si="1941"/>
        <v>2.0099999999999998</v>
      </c>
      <c r="F2987" s="104">
        <f t="shared" si="1942"/>
        <v>2.0099999999999998</v>
      </c>
      <c r="G2987" s="104">
        <f t="shared" si="1945"/>
        <v>2.0099999999999998</v>
      </c>
      <c r="H2987" s="104">
        <f t="shared" si="1936"/>
        <v>0</v>
      </c>
      <c r="I2987" s="38">
        <f>'F4.2'!AA125</f>
        <v>0</v>
      </c>
      <c r="J2987" s="38">
        <f>'F4.2'!AZ125</f>
        <v>0</v>
      </c>
      <c r="K2987" s="104"/>
      <c r="L2987" s="104"/>
      <c r="M2987" s="104">
        <f t="shared" si="1937"/>
        <v>0</v>
      </c>
      <c r="N2987" s="197">
        <f t="shared" si="1938"/>
        <v>0</v>
      </c>
      <c r="O2987" s="202">
        <f t="shared" si="1946"/>
        <v>0</v>
      </c>
      <c r="P2987" s="203">
        <f t="shared" si="1947"/>
        <v>0</v>
      </c>
    </row>
    <row r="2988" spans="1:16" ht="47.25" outlineLevel="1" x14ac:dyDescent="0.25">
      <c r="A2988" s="98">
        <f t="shared" si="1939"/>
        <v>19.399999999999999</v>
      </c>
      <c r="B2988" s="182" t="str">
        <f t="shared" si="1943"/>
        <v>Sch-4: Modification, supply and replacement of Transfer chutes in CHP 3x660MW KTPS, Koradi.</v>
      </c>
      <c r="C2988" s="188" t="str">
        <f t="shared" si="1940"/>
        <v>MERC/CAPEX/MSPGCL/2024-25/0252</v>
      </c>
      <c r="D2988" s="189">
        <f t="shared" si="1944"/>
        <v>45400</v>
      </c>
      <c r="E2988" s="38">
        <f t="shared" si="1941"/>
        <v>4.3899999999999997</v>
      </c>
      <c r="F2988" s="104">
        <f t="shared" si="1942"/>
        <v>4.3899999999999997</v>
      </c>
      <c r="G2988" s="104">
        <f t="shared" si="1945"/>
        <v>4.3899999999999997</v>
      </c>
      <c r="H2988" s="104">
        <f t="shared" si="1936"/>
        <v>0</v>
      </c>
      <c r="I2988" s="38">
        <f>'F4.2'!AA126</f>
        <v>0</v>
      </c>
      <c r="J2988" s="38">
        <f>'F4.2'!AZ126</f>
        <v>0</v>
      </c>
      <c r="K2988" s="104"/>
      <c r="L2988" s="104"/>
      <c r="M2988" s="104">
        <f t="shared" si="1937"/>
        <v>0</v>
      </c>
      <c r="N2988" s="197">
        <f t="shared" si="1938"/>
        <v>0</v>
      </c>
      <c r="O2988" s="202">
        <f t="shared" si="1946"/>
        <v>0</v>
      </c>
      <c r="P2988" s="203">
        <f t="shared" si="1947"/>
        <v>0</v>
      </c>
    </row>
    <row r="2989" spans="1:16" ht="31.5" outlineLevel="1" x14ac:dyDescent="0.25">
      <c r="A2989" s="98">
        <f t="shared" si="1939"/>
        <v>19.5</v>
      </c>
      <c r="B2989" s="182" t="str">
        <f t="shared" si="1943"/>
        <v>Sch-5: Design, supply, installation &amp; commissioning of High performance IGUS energy chain system with chain flex cable for Tripper trolleys at CHP at 3x660 MW, KTPS, Koradi.</v>
      </c>
      <c r="C2989" s="188" t="str">
        <f t="shared" si="1940"/>
        <v>MERC/CAPEX/MSPGCL/2024-25/0252</v>
      </c>
      <c r="D2989" s="189">
        <f t="shared" si="1944"/>
        <v>45400</v>
      </c>
      <c r="E2989" s="38">
        <f t="shared" si="1941"/>
        <v>4.37</v>
      </c>
      <c r="F2989" s="104">
        <f t="shared" si="1942"/>
        <v>4.37</v>
      </c>
      <c r="G2989" s="104">
        <f t="shared" si="1945"/>
        <v>4.37</v>
      </c>
      <c r="H2989" s="104">
        <f t="shared" si="1936"/>
        <v>0</v>
      </c>
      <c r="I2989" s="38">
        <f>'F4.2'!AA127</f>
        <v>0</v>
      </c>
      <c r="J2989" s="38">
        <f>'F4.2'!AZ127</f>
        <v>0</v>
      </c>
      <c r="K2989" s="104"/>
      <c r="L2989" s="104"/>
      <c r="M2989" s="104">
        <f t="shared" si="1937"/>
        <v>0</v>
      </c>
      <c r="N2989" s="197">
        <f t="shared" si="1938"/>
        <v>0</v>
      </c>
      <c r="O2989" s="202">
        <f t="shared" si="1946"/>
        <v>0</v>
      </c>
      <c r="P2989" s="203">
        <f t="shared" si="1947"/>
        <v>0</v>
      </c>
    </row>
    <row r="2990" spans="1:16" ht="31.5" outlineLevel="1" x14ac:dyDescent="0.25">
      <c r="A2990" s="98">
        <f t="shared" si="1939"/>
        <v>19.600000000000001</v>
      </c>
      <c r="B2990" s="182" t="str">
        <f t="shared" si="1943"/>
        <v>Sch-6: Procurement of B3-630 gear box for BCN 6 A/B in CHP at 3x660 MW, KTPS, Koradi.</v>
      </c>
      <c r="C2990" s="188" t="str">
        <f t="shared" si="1940"/>
        <v>MERC/CAPEX/MSPGCL/2024-25/0252</v>
      </c>
      <c r="D2990" s="189">
        <f t="shared" si="1944"/>
        <v>45400</v>
      </c>
      <c r="E2990" s="38">
        <f t="shared" si="1941"/>
        <v>0.56999999999999995</v>
      </c>
      <c r="F2990" s="104">
        <f t="shared" si="1942"/>
        <v>0.56999999999999995</v>
      </c>
      <c r="G2990" s="104">
        <f t="shared" si="1945"/>
        <v>0.56999999999999995</v>
      </c>
      <c r="H2990" s="104">
        <f t="shared" si="1936"/>
        <v>0</v>
      </c>
      <c r="I2990" s="38">
        <f>'F4.2'!AA128</f>
        <v>0</v>
      </c>
      <c r="J2990" s="38">
        <f>'F4.2'!AZ128</f>
        <v>0</v>
      </c>
      <c r="K2990" s="104"/>
      <c r="L2990" s="104"/>
      <c r="M2990" s="104">
        <f t="shared" si="1937"/>
        <v>0</v>
      </c>
      <c r="N2990" s="197">
        <f t="shared" si="1938"/>
        <v>0</v>
      </c>
      <c r="O2990" s="202">
        <f t="shared" si="1946"/>
        <v>0</v>
      </c>
      <c r="P2990" s="203">
        <f t="shared" si="1947"/>
        <v>0</v>
      </c>
    </row>
    <row r="2991" spans="1:16" ht="31.5" outlineLevel="1" x14ac:dyDescent="0.25">
      <c r="A2991" s="98">
        <f t="shared" si="1939"/>
        <v>19.7</v>
      </c>
      <c r="B2991" s="182" t="str">
        <f t="shared" si="1943"/>
        <v>Sch-7: Supply and installation of Belt tear detector system for conveyor belt in CHP 3x660 MW, KTPS, Koradi.</v>
      </c>
      <c r="C2991" s="188" t="str">
        <f t="shared" si="1940"/>
        <v>MERC/CAPEX/MSPGCL/2024-25/0252</v>
      </c>
      <c r="D2991" s="189">
        <f t="shared" si="1944"/>
        <v>45400</v>
      </c>
      <c r="E2991" s="38">
        <f t="shared" si="1941"/>
        <v>1.18</v>
      </c>
      <c r="F2991" s="104">
        <f t="shared" si="1942"/>
        <v>1.18</v>
      </c>
      <c r="G2991" s="104">
        <f t="shared" si="1945"/>
        <v>1.18</v>
      </c>
      <c r="H2991" s="104">
        <f t="shared" si="1936"/>
        <v>0</v>
      </c>
      <c r="I2991" s="38">
        <f>'F4.2'!AA129</f>
        <v>0</v>
      </c>
      <c r="J2991" s="38">
        <f>'F4.2'!AZ129</f>
        <v>0</v>
      </c>
      <c r="K2991" s="104"/>
      <c r="L2991" s="104"/>
      <c r="M2991" s="104">
        <f t="shared" si="1937"/>
        <v>0</v>
      </c>
      <c r="N2991" s="197">
        <f t="shared" si="1938"/>
        <v>0</v>
      </c>
      <c r="O2991" s="202">
        <f t="shared" si="1946"/>
        <v>0</v>
      </c>
      <c r="P2991" s="203">
        <f t="shared" si="1947"/>
        <v>0</v>
      </c>
    </row>
    <row r="2992" spans="1:16" ht="31.5" outlineLevel="1" x14ac:dyDescent="0.25">
      <c r="A2992" s="98">
        <f t="shared" si="1939"/>
        <v>19.8</v>
      </c>
      <c r="B2992" s="182" t="str">
        <f t="shared" si="1943"/>
        <v>Sch-8: Procurement of 5 Nos of Bulldozers BD 155 at CHP 3X660 MW Koradi Thermal Power station.</v>
      </c>
      <c r="C2992" s="188" t="str">
        <f t="shared" si="1940"/>
        <v>MERC/CAPEX/MSPGCL/2024-25/0252</v>
      </c>
      <c r="D2992" s="189">
        <f t="shared" si="1944"/>
        <v>45400</v>
      </c>
      <c r="E2992" s="38">
        <f t="shared" si="1941"/>
        <v>12.83</v>
      </c>
      <c r="F2992" s="104">
        <f t="shared" si="1942"/>
        <v>12.83</v>
      </c>
      <c r="G2992" s="104">
        <f t="shared" si="1945"/>
        <v>12.83</v>
      </c>
      <c r="H2992" s="104">
        <f t="shared" si="1936"/>
        <v>0</v>
      </c>
      <c r="I2992" s="38">
        <f>'F4.2'!AA130</f>
        <v>0</v>
      </c>
      <c r="J2992" s="38">
        <f>'F4.2'!AZ130</f>
        <v>0</v>
      </c>
      <c r="K2992" s="104"/>
      <c r="L2992" s="104"/>
      <c r="M2992" s="104">
        <f t="shared" si="1937"/>
        <v>0</v>
      </c>
      <c r="N2992" s="197">
        <f t="shared" si="1938"/>
        <v>0</v>
      </c>
      <c r="O2992" s="202">
        <f t="shared" si="1946"/>
        <v>0</v>
      </c>
      <c r="P2992" s="203">
        <f t="shared" si="1947"/>
        <v>0</v>
      </c>
    </row>
    <row r="2993" spans="1:16" ht="31.5" outlineLevel="1" x14ac:dyDescent="0.25">
      <c r="A2993" s="206">
        <f t="shared" si="1939"/>
        <v>19.899999999999999</v>
      </c>
      <c r="B2993" s="182" t="str">
        <f t="shared" si="1943"/>
        <v>Sch-9:-  Procurement of 02 nos. of Wheel loaders at CHP 3X660 MW, KTPS, Koradi.</v>
      </c>
      <c r="C2993" s="188" t="str">
        <f t="shared" si="1940"/>
        <v>MERC/CAPEX/MSPGCL/2024-25/0252</v>
      </c>
      <c r="D2993" s="189">
        <f t="shared" si="1944"/>
        <v>45400</v>
      </c>
      <c r="E2993" s="38">
        <f t="shared" si="1941"/>
        <v>3.07</v>
      </c>
      <c r="F2993" s="104">
        <f t="shared" si="1942"/>
        <v>3.07</v>
      </c>
      <c r="G2993" s="104">
        <f t="shared" si="1945"/>
        <v>3.07</v>
      </c>
      <c r="H2993" s="104">
        <f t="shared" si="1936"/>
        <v>0</v>
      </c>
      <c r="I2993" s="38">
        <f>'F4.2'!AA131</f>
        <v>0</v>
      </c>
      <c r="J2993" s="38">
        <f>'F4.2'!AZ131</f>
        <v>0</v>
      </c>
      <c r="K2993" s="104"/>
      <c r="L2993" s="104"/>
      <c r="M2993" s="104">
        <f t="shared" si="1937"/>
        <v>0</v>
      </c>
      <c r="N2993" s="197">
        <f t="shared" si="1938"/>
        <v>0</v>
      </c>
      <c r="O2993" s="202">
        <f t="shared" si="1946"/>
        <v>0</v>
      </c>
      <c r="P2993" s="203">
        <f t="shared" si="1947"/>
        <v>0</v>
      </c>
    </row>
    <row r="2994" spans="1:16" ht="30" outlineLevel="1" x14ac:dyDescent="0.25">
      <c r="A2994" s="98">
        <f t="shared" si="1939"/>
        <v>19.100000000000001</v>
      </c>
      <c r="B2994" s="182" t="str">
        <f t="shared" si="1943"/>
        <v>Sch-10:-  Procurement of 15 Ton &amp; 20 Ton capacity hydraulic Cranes at CHP 3X660 MW, KTPS, Koradi.</v>
      </c>
      <c r="C2994" s="188" t="str">
        <f t="shared" si="1940"/>
        <v>MERC/CAPEX/MSPGCL/2024-25/0252</v>
      </c>
      <c r="D2994" s="189">
        <f t="shared" si="1944"/>
        <v>45400</v>
      </c>
      <c r="E2994" s="38">
        <f t="shared" si="1941"/>
        <v>0.69</v>
      </c>
      <c r="F2994" s="104">
        <f t="shared" si="1942"/>
        <v>0.69</v>
      </c>
      <c r="G2994" s="104">
        <f t="shared" si="1945"/>
        <v>0.69</v>
      </c>
      <c r="H2994" s="104">
        <f t="shared" si="1936"/>
        <v>0</v>
      </c>
      <c r="I2994" s="38">
        <f>'F4.2'!AA132</f>
        <v>0</v>
      </c>
      <c r="J2994" s="38">
        <f>'F4.2'!AZ132</f>
        <v>0</v>
      </c>
      <c r="K2994" s="104"/>
      <c r="L2994" s="104"/>
      <c r="M2994" s="104">
        <f t="shared" si="1937"/>
        <v>0</v>
      </c>
      <c r="N2994" s="197">
        <f t="shared" si="1938"/>
        <v>0</v>
      </c>
      <c r="O2994" s="202">
        <f t="shared" si="1946"/>
        <v>0</v>
      </c>
      <c r="P2994" s="203">
        <f t="shared" si="1947"/>
        <v>0</v>
      </c>
    </row>
    <row r="2995" spans="1:16" ht="31.5" outlineLevel="1" x14ac:dyDescent="0.25">
      <c r="A2995" s="174">
        <f t="shared" si="1939"/>
        <v>0</v>
      </c>
      <c r="B2995" s="175" t="str">
        <f t="shared" si="1943"/>
        <v>IDC</v>
      </c>
      <c r="C2995" s="188" t="str">
        <f t="shared" si="1940"/>
        <v>MERC/CAPEX/MSPGCL/2024-25/0252</v>
      </c>
      <c r="D2995" s="189">
        <f t="shared" si="1944"/>
        <v>45400</v>
      </c>
      <c r="E2995" s="38">
        <f t="shared" si="1941"/>
        <v>0.64</v>
      </c>
      <c r="F2995" s="104">
        <f t="shared" si="1942"/>
        <v>0</v>
      </c>
      <c r="G2995" s="104">
        <f t="shared" si="1945"/>
        <v>0</v>
      </c>
      <c r="H2995" s="104">
        <f t="shared" si="1936"/>
        <v>0</v>
      </c>
      <c r="I2995" s="38">
        <f>'F4.2'!AA133</f>
        <v>0</v>
      </c>
      <c r="J2995" s="38">
        <f>'F4.2'!AZ133</f>
        <v>0</v>
      </c>
      <c r="K2995" s="104"/>
      <c r="L2995" s="104"/>
      <c r="M2995" s="104">
        <f t="shared" si="1937"/>
        <v>0</v>
      </c>
      <c r="N2995" s="197">
        <f t="shared" si="1938"/>
        <v>0</v>
      </c>
      <c r="O2995" s="202">
        <f t="shared" si="1946"/>
        <v>0</v>
      </c>
      <c r="P2995" s="203">
        <f t="shared" si="1947"/>
        <v>0</v>
      </c>
    </row>
    <row r="2996" spans="1:16" ht="31.5" outlineLevel="1" x14ac:dyDescent="0.25">
      <c r="A2996" s="98">
        <f t="shared" si="1939"/>
        <v>20</v>
      </c>
      <c r="B2996" s="129" t="str">
        <f t="shared" si="1943"/>
        <v>Construction of bridge cum bandhara across Pond No. 3 and allied works at Pond No. 3 at Koradi TPS</v>
      </c>
      <c r="C2996" s="188" t="str">
        <f t="shared" si="1940"/>
        <v>MERC/CAPEX/2024-25/MSPGCL/0250</v>
      </c>
      <c r="D2996" s="189">
        <f t="shared" si="1944"/>
        <v>45400</v>
      </c>
      <c r="E2996" s="38">
        <f t="shared" si="1941"/>
        <v>33.116000000000007</v>
      </c>
      <c r="F2996" s="104">
        <f t="shared" si="1942"/>
        <v>0</v>
      </c>
      <c r="G2996" s="104">
        <f t="shared" si="1945"/>
        <v>0</v>
      </c>
      <c r="H2996" s="104">
        <f t="shared" si="1936"/>
        <v>0</v>
      </c>
      <c r="I2996" s="38">
        <f>'F4.2'!AA134</f>
        <v>0</v>
      </c>
      <c r="J2996" s="38">
        <f>'F4.2'!AZ134</f>
        <v>0</v>
      </c>
      <c r="K2996" s="104"/>
      <c r="L2996" s="104"/>
      <c r="M2996" s="104">
        <f t="shared" si="1937"/>
        <v>0</v>
      </c>
      <c r="N2996" s="197">
        <f t="shared" si="1938"/>
        <v>0</v>
      </c>
      <c r="O2996" s="202">
        <f t="shared" si="1946"/>
        <v>0</v>
      </c>
      <c r="P2996" s="203">
        <f t="shared" si="1947"/>
        <v>0</v>
      </c>
    </row>
    <row r="2997" spans="1:16" ht="47.25" outlineLevel="1" x14ac:dyDescent="0.25">
      <c r="A2997" s="98">
        <f t="shared" ref="A2997:A3028" si="1948">A2520</f>
        <v>20.100000000000001</v>
      </c>
      <c r="B2997" s="129" t="str">
        <f t="shared" si="1943"/>
        <v>Construction of cement concrete bridge cum bandhara alongwith gated arrangement.</v>
      </c>
      <c r="C2997" s="188" t="str">
        <f t="shared" ref="C2997:C3028" si="1949">C2520</f>
        <v>MERC/CAPEX/2024-25/MSPGCL/0250</v>
      </c>
      <c r="D2997" s="189">
        <f t="shared" si="1944"/>
        <v>45400</v>
      </c>
      <c r="E2997" s="38">
        <f t="shared" ref="E2997:E3028" si="1950">E2520</f>
        <v>14.75</v>
      </c>
      <c r="F2997" s="104">
        <f t="shared" ref="F2997:F3028" si="1951">F2520+I2520</f>
        <v>14.75</v>
      </c>
      <c r="G2997" s="104">
        <f t="shared" si="1945"/>
        <v>14.75</v>
      </c>
      <c r="H2997" s="104">
        <f t="shared" si="1936"/>
        <v>0</v>
      </c>
      <c r="I2997" s="38">
        <f>'F4.2'!AA135</f>
        <v>0</v>
      </c>
      <c r="J2997" s="38">
        <f>'F4.2'!AZ135</f>
        <v>0</v>
      </c>
      <c r="K2997" s="104"/>
      <c r="L2997" s="104"/>
      <c r="M2997" s="104">
        <f t="shared" si="1937"/>
        <v>0</v>
      </c>
      <c r="N2997" s="197">
        <f t="shared" si="1938"/>
        <v>0</v>
      </c>
      <c r="O2997" s="202">
        <f t="shared" si="1946"/>
        <v>0</v>
      </c>
      <c r="P2997" s="203">
        <f t="shared" si="1947"/>
        <v>0</v>
      </c>
    </row>
    <row r="2998" spans="1:16" ht="47.25" outlineLevel="1" x14ac:dyDescent="0.25">
      <c r="A2998" s="98">
        <f t="shared" si="1948"/>
        <v>20.2</v>
      </c>
      <c r="B2998" s="129" t="str">
        <f t="shared" ref="B2998:B3029" si="1952">B2521</f>
        <v>Construction of earthen embankment connecting bridge cum bandhara on both side of embankment by excavating soil / typha / silt from Pond No.3 &amp; tree plantation.</v>
      </c>
      <c r="C2998" s="188" t="str">
        <f t="shared" si="1949"/>
        <v>MERC/CAPEX/2024-25/MSPGCL/0250</v>
      </c>
      <c r="D2998" s="189">
        <f t="shared" ref="D2998:D3029" si="1953">D2521</f>
        <v>45400</v>
      </c>
      <c r="E2998" s="38">
        <f t="shared" si="1950"/>
        <v>14.325200000000001</v>
      </c>
      <c r="F2998" s="104">
        <f t="shared" si="1951"/>
        <v>14.325200000000001</v>
      </c>
      <c r="G2998" s="104">
        <f t="shared" ref="G2998:G3029" si="1954">G2521+M2521</f>
        <v>14.325200000000001</v>
      </c>
      <c r="H2998" s="104">
        <f t="shared" ref="H2998:H3061" si="1955">F2998-G2998</f>
        <v>0</v>
      </c>
      <c r="I2998" s="38">
        <f>'F4.2'!AA136</f>
        <v>0</v>
      </c>
      <c r="J2998" s="38">
        <f>'F4.2'!AZ136</f>
        <v>0</v>
      </c>
      <c r="K2998" s="104"/>
      <c r="L2998" s="104"/>
      <c r="M2998" s="104">
        <f t="shared" ref="M2998:M3252" si="1956">SUM(J2998:L2998)</f>
        <v>0</v>
      </c>
      <c r="N2998" s="197">
        <f t="shared" ref="N2998:N3061" si="1957">H2998+I2998-M2998</f>
        <v>0</v>
      </c>
      <c r="O2998" s="202"/>
      <c r="P2998" s="203"/>
    </row>
    <row r="2999" spans="1:16" ht="30" outlineLevel="1" x14ac:dyDescent="0.25">
      <c r="A2999" s="98">
        <f t="shared" si="1948"/>
        <v>20.3</v>
      </c>
      <c r="B2999" s="129" t="str">
        <f t="shared" si="1952"/>
        <v>Providing structural steel pathway on the existing waste weir (west side of the Pond No.3) and roads connecting to bridge behind Pond No.3 and bridge cum bandhara.</v>
      </c>
      <c r="C2999" s="188" t="str">
        <f t="shared" si="1949"/>
        <v>MERC/CAPEX/2024-25/MSPGCL/0250</v>
      </c>
      <c r="D2999" s="189">
        <f t="shared" si="1953"/>
        <v>45400</v>
      </c>
      <c r="E2999" s="38">
        <f t="shared" si="1950"/>
        <v>2.4308000000000001</v>
      </c>
      <c r="F2999" s="104">
        <f t="shared" si="1951"/>
        <v>2.4308000000000001</v>
      </c>
      <c r="G2999" s="104">
        <f t="shared" si="1954"/>
        <v>2.4308000000000001</v>
      </c>
      <c r="H2999" s="104">
        <f t="shared" si="1955"/>
        <v>0</v>
      </c>
      <c r="I2999" s="38">
        <f>'F4.2'!AA137</f>
        <v>0</v>
      </c>
      <c r="J2999" s="38">
        <f>'F4.2'!AZ137</f>
        <v>0</v>
      </c>
      <c r="K2999" s="104"/>
      <c r="L2999" s="104"/>
      <c r="M2999" s="104">
        <f t="shared" si="1956"/>
        <v>0</v>
      </c>
      <c r="N2999" s="197">
        <f t="shared" si="1957"/>
        <v>0</v>
      </c>
    </row>
    <row r="3000" spans="1:16" ht="47.25" outlineLevel="1" x14ac:dyDescent="0.25">
      <c r="A3000" s="453">
        <f t="shared" si="1948"/>
        <v>0</v>
      </c>
      <c r="B3000" s="454" t="str">
        <f t="shared" si="1952"/>
        <v>IDC</v>
      </c>
      <c r="C3000" s="188" t="str">
        <f t="shared" si="1949"/>
        <v>MERC/CAPEX/2024-25/MSPGCL/0250</v>
      </c>
      <c r="D3000" s="189">
        <f t="shared" si="1953"/>
        <v>45400</v>
      </c>
      <c r="E3000" s="38">
        <f t="shared" si="1950"/>
        <v>1.61</v>
      </c>
      <c r="F3000" s="104">
        <f t="shared" si="1951"/>
        <v>0</v>
      </c>
      <c r="G3000" s="104">
        <f t="shared" si="1954"/>
        <v>0</v>
      </c>
      <c r="H3000" s="104">
        <f t="shared" si="1955"/>
        <v>0</v>
      </c>
      <c r="I3000" s="38">
        <f>'F4.2'!AA138</f>
        <v>0</v>
      </c>
      <c r="J3000" s="38">
        <f>'F4.2'!AZ138</f>
        <v>0</v>
      </c>
      <c r="K3000" s="104"/>
      <c r="L3000" s="104"/>
      <c r="M3000" s="104">
        <f t="shared" si="1956"/>
        <v>0</v>
      </c>
      <c r="N3000" s="197">
        <f t="shared" si="1957"/>
        <v>0</v>
      </c>
    </row>
    <row r="3001" spans="1:16" ht="47.25" outlineLevel="1" x14ac:dyDescent="0.25">
      <c r="A3001" s="453">
        <f t="shared" si="1948"/>
        <v>6</v>
      </c>
      <c r="B3001" s="473" t="str">
        <f t="shared" si="1952"/>
        <v>Procurement &amp; replacement of Superheater Pass Economizer Coils (Modified Design) for Unit 8, 9 &amp; 10 at 3x660MW KTPS, Koradi</v>
      </c>
      <c r="C3001" s="188" t="str">
        <f t="shared" si="1949"/>
        <v>Not Approved</v>
      </c>
      <c r="D3001" s="189" t="str">
        <f t="shared" si="1953"/>
        <v>-</v>
      </c>
      <c r="E3001" s="38">
        <f t="shared" si="1950"/>
        <v>0</v>
      </c>
      <c r="F3001" s="104">
        <f t="shared" si="1951"/>
        <v>0</v>
      </c>
      <c r="G3001" s="104">
        <f t="shared" si="1954"/>
        <v>0</v>
      </c>
      <c r="H3001" s="104">
        <f t="shared" si="1955"/>
        <v>0</v>
      </c>
      <c r="I3001" s="38">
        <f>'F4.2'!AA139</f>
        <v>0</v>
      </c>
      <c r="J3001" s="38">
        <f>'F4.2'!AZ139</f>
        <v>0</v>
      </c>
      <c r="K3001" s="104"/>
      <c r="L3001" s="104"/>
      <c r="M3001" s="104">
        <f t="shared" si="1956"/>
        <v>0</v>
      </c>
      <c r="N3001" s="197">
        <f t="shared" si="1957"/>
        <v>0</v>
      </c>
    </row>
    <row r="3002" spans="1:16" ht="15.75" outlineLevel="1" x14ac:dyDescent="0.25">
      <c r="A3002" s="453">
        <f t="shared" si="1948"/>
        <v>6.1</v>
      </c>
      <c r="B3002" s="477" t="str">
        <f t="shared" si="1952"/>
        <v>Procurement &amp; replacement of Superheater Pass Economizer Coils (Modified Design) for Unit 8, 9 &amp; 10 at 3x660MW KTPS, Koradi</v>
      </c>
      <c r="C3002" s="188" t="str">
        <f t="shared" si="1949"/>
        <v>Not Approved</v>
      </c>
      <c r="D3002" s="189" t="str">
        <f t="shared" si="1953"/>
        <v>-</v>
      </c>
      <c r="E3002" s="38">
        <f t="shared" si="1950"/>
        <v>0</v>
      </c>
      <c r="F3002" s="104">
        <f t="shared" si="1951"/>
        <v>144.42000000000002</v>
      </c>
      <c r="G3002" s="104">
        <f t="shared" si="1954"/>
        <v>144.42000000000002</v>
      </c>
      <c r="H3002" s="104">
        <f t="shared" si="1955"/>
        <v>0</v>
      </c>
      <c r="I3002" s="38">
        <f>'F4.2'!AA140</f>
        <v>0</v>
      </c>
      <c r="J3002" s="38">
        <f>'F4.2'!AZ140</f>
        <v>0</v>
      </c>
      <c r="K3002" s="104"/>
      <c r="L3002" s="104"/>
      <c r="M3002" s="104">
        <f t="shared" si="1956"/>
        <v>0</v>
      </c>
      <c r="N3002" s="197">
        <f t="shared" si="1957"/>
        <v>0</v>
      </c>
    </row>
    <row r="3003" spans="1:16" ht="31.5" outlineLevel="1" x14ac:dyDescent="0.25">
      <c r="A3003" s="453">
        <f t="shared" si="1948"/>
        <v>0</v>
      </c>
      <c r="B3003" s="454" t="str">
        <f t="shared" si="1952"/>
        <v>IDC</v>
      </c>
      <c r="C3003" s="188" t="str">
        <f t="shared" si="1949"/>
        <v>Not Approved</v>
      </c>
      <c r="D3003" s="189" t="str">
        <f t="shared" si="1953"/>
        <v>-</v>
      </c>
      <c r="E3003" s="38">
        <f t="shared" si="1950"/>
        <v>0</v>
      </c>
      <c r="F3003" s="104">
        <f t="shared" si="1951"/>
        <v>0</v>
      </c>
      <c r="G3003" s="104">
        <f t="shared" si="1954"/>
        <v>0</v>
      </c>
      <c r="H3003" s="104">
        <f t="shared" si="1955"/>
        <v>0</v>
      </c>
      <c r="I3003" s="38">
        <f>'F4.2'!AA141</f>
        <v>0</v>
      </c>
      <c r="J3003" s="38">
        <f>'F4.2'!AZ141</f>
        <v>0</v>
      </c>
      <c r="K3003" s="104"/>
      <c r="L3003" s="104"/>
      <c r="M3003" s="104">
        <f t="shared" si="1956"/>
        <v>0</v>
      </c>
      <c r="N3003" s="197">
        <f t="shared" si="1957"/>
        <v>0</v>
      </c>
    </row>
    <row r="3004" spans="1:16" ht="31.5" outlineLevel="1" x14ac:dyDescent="0.25">
      <c r="A3004" s="453">
        <f t="shared" si="1948"/>
        <v>7</v>
      </c>
      <c r="B3004" s="473" t="str">
        <f t="shared" si="1952"/>
        <v>Improvement in Boiler Performance at U-8,9 &amp; 10 KTPS, Koradi</v>
      </c>
      <c r="C3004" s="188" t="str">
        <f t="shared" si="1949"/>
        <v>MERC/CAPEX/MSPGCL/2023-24/0638</v>
      </c>
      <c r="D3004" s="189" t="str">
        <f t="shared" si="1953"/>
        <v>-</v>
      </c>
      <c r="E3004" s="38">
        <f t="shared" si="1950"/>
        <v>62.928999999999995</v>
      </c>
      <c r="F3004" s="104">
        <f t="shared" si="1951"/>
        <v>0</v>
      </c>
      <c r="G3004" s="104">
        <f t="shared" si="1954"/>
        <v>0</v>
      </c>
      <c r="H3004" s="104">
        <f t="shared" si="1955"/>
        <v>0</v>
      </c>
      <c r="I3004" s="38">
        <f>'F4.2'!AA142</f>
        <v>0</v>
      </c>
      <c r="J3004" s="38">
        <f>'F4.2'!AZ142</f>
        <v>0</v>
      </c>
      <c r="K3004" s="104"/>
      <c r="L3004" s="104"/>
      <c r="M3004" s="104">
        <f t="shared" si="1956"/>
        <v>0</v>
      </c>
      <c r="N3004" s="197">
        <f t="shared" si="1957"/>
        <v>0</v>
      </c>
    </row>
    <row r="3005" spans="1:16" ht="31.5" outlineLevel="1" x14ac:dyDescent="0.25">
      <c r="A3005" s="453">
        <f t="shared" si="1948"/>
        <v>7.1</v>
      </c>
      <c r="B3005" s="473" t="str">
        <f t="shared" si="1952"/>
        <v>Scheme-1: Procurement of Blade Sets for ID, FD &amp; PA Fans at 3x660MW Units.</v>
      </c>
      <c r="C3005" s="188" t="str">
        <f t="shared" si="1949"/>
        <v>MERC/CAPEX/MSPGCL/2023-24/0638</v>
      </c>
      <c r="D3005" s="189" t="str">
        <f t="shared" si="1953"/>
        <v>-</v>
      </c>
      <c r="E3005" s="38">
        <f t="shared" si="1950"/>
        <v>11.34</v>
      </c>
      <c r="F3005" s="104">
        <f t="shared" si="1951"/>
        <v>11.34</v>
      </c>
      <c r="G3005" s="104">
        <f t="shared" si="1954"/>
        <v>11.34</v>
      </c>
      <c r="H3005" s="104">
        <f t="shared" si="1955"/>
        <v>0</v>
      </c>
      <c r="I3005" s="38">
        <f>'F4.2'!AA143</f>
        <v>0</v>
      </c>
      <c r="J3005" s="38">
        <f>'F4.2'!AZ143</f>
        <v>0</v>
      </c>
      <c r="K3005" s="104"/>
      <c r="L3005" s="104"/>
      <c r="M3005" s="104">
        <f t="shared" si="1956"/>
        <v>0</v>
      </c>
      <c r="N3005" s="197">
        <f t="shared" si="1957"/>
        <v>0</v>
      </c>
    </row>
    <row r="3006" spans="1:16" ht="31.5" outlineLevel="1" x14ac:dyDescent="0.25">
      <c r="A3006" s="453">
        <f t="shared" si="1948"/>
        <v>7.2</v>
      </c>
      <c r="B3006" s="473" t="str">
        <f t="shared" si="1952"/>
        <v>Scheme-2: Procurement of RAPH Bottom Support Bearing Assembly at 3X660MW Units.</v>
      </c>
      <c r="C3006" s="188" t="str">
        <f t="shared" si="1949"/>
        <v>MERC/CAPEX/MSPGCL/2023-24/0638</v>
      </c>
      <c r="D3006" s="189" t="str">
        <f t="shared" si="1953"/>
        <v>-</v>
      </c>
      <c r="E3006" s="38">
        <f t="shared" si="1950"/>
        <v>2.4780000000000002</v>
      </c>
      <c r="F3006" s="104">
        <f t="shared" si="1951"/>
        <v>2.4780000000000002</v>
      </c>
      <c r="G3006" s="104">
        <f t="shared" si="1954"/>
        <v>2.4780000000000002</v>
      </c>
      <c r="H3006" s="104">
        <f t="shared" si="1955"/>
        <v>0</v>
      </c>
      <c r="I3006" s="38">
        <f>'F4.2'!AA144</f>
        <v>0</v>
      </c>
      <c r="J3006" s="38">
        <f>'F4.2'!AZ144</f>
        <v>0</v>
      </c>
      <c r="K3006" s="104"/>
      <c r="L3006" s="104"/>
      <c r="M3006" s="104">
        <f t="shared" si="1956"/>
        <v>0</v>
      </c>
      <c r="N3006" s="197">
        <f t="shared" si="1957"/>
        <v>0</v>
      </c>
    </row>
    <row r="3007" spans="1:16" ht="30" outlineLevel="1" x14ac:dyDescent="0.25">
      <c r="A3007" s="453">
        <f t="shared" si="1948"/>
        <v>7.3</v>
      </c>
      <c r="B3007" s="473" t="str">
        <f t="shared" si="1952"/>
        <v>Scheme-3: Procurement of RAPH Top Guide Bearing Assembly at 3x660MW Units.</v>
      </c>
      <c r="C3007" s="188" t="str">
        <f t="shared" si="1949"/>
        <v>MERC/CAPEX/MSPGCL/2023-24/0638</v>
      </c>
      <c r="D3007" s="189" t="str">
        <f t="shared" si="1953"/>
        <v>-</v>
      </c>
      <c r="E3007" s="38">
        <f t="shared" si="1950"/>
        <v>0.68400000000000005</v>
      </c>
      <c r="F3007" s="104">
        <f t="shared" si="1951"/>
        <v>0.68400000000000005</v>
      </c>
      <c r="G3007" s="104">
        <f t="shared" si="1954"/>
        <v>0.68400000000000005</v>
      </c>
      <c r="H3007" s="104">
        <f t="shared" si="1955"/>
        <v>0</v>
      </c>
      <c r="I3007" s="38">
        <f>'F4.2'!AA145</f>
        <v>0</v>
      </c>
      <c r="J3007" s="38">
        <f>'F4.2'!AZ145</f>
        <v>0</v>
      </c>
      <c r="K3007" s="104"/>
      <c r="L3007" s="104"/>
      <c r="M3007" s="104">
        <f t="shared" si="1956"/>
        <v>0</v>
      </c>
      <c r="N3007" s="197">
        <f t="shared" si="1957"/>
        <v>0</v>
      </c>
    </row>
    <row r="3008" spans="1:16" ht="30" outlineLevel="1" x14ac:dyDescent="0.25">
      <c r="A3008" s="453">
        <f t="shared" si="1948"/>
        <v>7.4</v>
      </c>
      <c r="B3008" s="473" t="str">
        <f t="shared" si="1952"/>
        <v>Scheme-4: Procurement of RAPH Gear Box at 3x660MW Units.</v>
      </c>
      <c r="C3008" s="188" t="str">
        <f t="shared" si="1949"/>
        <v>MERC/CAPEX/MSPGCL/2023-24/0638</v>
      </c>
      <c r="D3008" s="189" t="str">
        <f t="shared" si="1953"/>
        <v>-</v>
      </c>
      <c r="E3008" s="38">
        <f t="shared" si="1950"/>
        <v>3.44</v>
      </c>
      <c r="F3008" s="104">
        <f t="shared" si="1951"/>
        <v>3.44</v>
      </c>
      <c r="G3008" s="104">
        <f t="shared" si="1954"/>
        <v>3.44</v>
      </c>
      <c r="H3008" s="104">
        <f t="shared" si="1955"/>
        <v>0</v>
      </c>
      <c r="I3008" s="38">
        <f>'F4.2'!AA146</f>
        <v>0</v>
      </c>
      <c r="J3008" s="38">
        <f>'F4.2'!AZ146</f>
        <v>0</v>
      </c>
      <c r="K3008" s="104"/>
      <c r="L3008" s="104"/>
      <c r="M3008" s="104">
        <f t="shared" si="1956"/>
        <v>0</v>
      </c>
      <c r="N3008" s="197">
        <f t="shared" si="1957"/>
        <v>0</v>
      </c>
    </row>
    <row r="3009" spans="1:14" ht="31.5" outlineLevel="1" x14ac:dyDescent="0.25">
      <c r="A3009" s="453">
        <f t="shared" si="1948"/>
        <v>7.5</v>
      </c>
      <c r="B3009" s="473" t="str">
        <f t="shared" si="1952"/>
        <v>Scheme-5: Procurement of RAPH Spares at 3x660MW Units.</v>
      </c>
      <c r="C3009" s="188" t="str">
        <f t="shared" si="1949"/>
        <v>MERC/CAPEX/MSPGCL/2023-24/0638</v>
      </c>
      <c r="D3009" s="189" t="str">
        <f t="shared" si="1953"/>
        <v>-</v>
      </c>
      <c r="E3009" s="38">
        <f t="shared" si="1950"/>
        <v>1.1299999999999999</v>
      </c>
      <c r="F3009" s="104">
        <f t="shared" si="1951"/>
        <v>1.1299999999999999</v>
      </c>
      <c r="G3009" s="104">
        <f t="shared" si="1954"/>
        <v>1.1299999999999999</v>
      </c>
      <c r="H3009" s="104">
        <f t="shared" si="1955"/>
        <v>0</v>
      </c>
      <c r="I3009" s="38">
        <f>'F4.2'!AA147</f>
        <v>0</v>
      </c>
      <c r="J3009" s="38">
        <f>'F4.2'!AZ147</f>
        <v>0</v>
      </c>
      <c r="K3009" s="104"/>
      <c r="L3009" s="104"/>
      <c r="M3009" s="104">
        <f t="shared" si="1956"/>
        <v>0</v>
      </c>
      <c r="N3009" s="197">
        <f t="shared" si="1957"/>
        <v>0</v>
      </c>
    </row>
    <row r="3010" spans="1:14" ht="31.5" outlineLevel="1" x14ac:dyDescent="0.25">
      <c r="A3010" s="453">
        <f t="shared" si="1948"/>
        <v>7.6</v>
      </c>
      <c r="B3010" s="473" t="str">
        <f t="shared" si="1952"/>
        <v>Scheme-6: Procurement of Coal Burner Assembly with windbox air nozzles for Unit 8 &amp; 9 at 3x660MW.</v>
      </c>
      <c r="C3010" s="188" t="str">
        <f t="shared" si="1949"/>
        <v>MERC/CAPEX/MSPGCL/2023-24/0638</v>
      </c>
      <c r="D3010" s="189" t="str">
        <f t="shared" si="1953"/>
        <v>-</v>
      </c>
      <c r="E3010" s="38">
        <f t="shared" si="1950"/>
        <v>15.407</v>
      </c>
      <c r="F3010" s="104">
        <f t="shared" si="1951"/>
        <v>15.407</v>
      </c>
      <c r="G3010" s="104">
        <f t="shared" si="1954"/>
        <v>15.407</v>
      </c>
      <c r="H3010" s="104">
        <f t="shared" si="1955"/>
        <v>0</v>
      </c>
      <c r="I3010" s="38">
        <f>'F4.2'!AA148</f>
        <v>0</v>
      </c>
      <c r="J3010" s="38">
        <f>'F4.2'!AZ148</f>
        <v>0</v>
      </c>
      <c r="K3010" s="104"/>
      <c r="L3010" s="104"/>
      <c r="M3010" s="104">
        <f t="shared" si="1956"/>
        <v>0</v>
      </c>
      <c r="N3010" s="197">
        <f t="shared" si="1957"/>
        <v>0</v>
      </c>
    </row>
    <row r="3011" spans="1:14" ht="31.5" outlineLevel="1" x14ac:dyDescent="0.25">
      <c r="A3011" s="453">
        <f t="shared" si="1948"/>
        <v>7.7</v>
      </c>
      <c r="B3011" s="473" t="str">
        <f t="shared" si="1952"/>
        <v>Scheme-7: Procurement of Boiler Circulation Pump (BCP) with Impeller &amp; Diffuser at 3x660MW Units.</v>
      </c>
      <c r="C3011" s="188" t="str">
        <f t="shared" si="1949"/>
        <v>MERC/CAPEX/MSPGCL/2023-24/0638</v>
      </c>
      <c r="D3011" s="189" t="str">
        <f t="shared" si="1953"/>
        <v>-</v>
      </c>
      <c r="E3011" s="38">
        <f t="shared" si="1950"/>
        <v>11.12</v>
      </c>
      <c r="F3011" s="104">
        <f t="shared" si="1951"/>
        <v>11.12</v>
      </c>
      <c r="G3011" s="104">
        <f t="shared" si="1954"/>
        <v>11.12</v>
      </c>
      <c r="H3011" s="104">
        <f t="shared" si="1955"/>
        <v>0</v>
      </c>
      <c r="I3011" s="38">
        <f>'F4.2'!AA149</f>
        <v>0</v>
      </c>
      <c r="J3011" s="38">
        <f>'F4.2'!AZ149</f>
        <v>0</v>
      </c>
      <c r="K3011" s="104"/>
      <c r="L3011" s="104"/>
      <c r="M3011" s="104">
        <f t="shared" si="1956"/>
        <v>0</v>
      </c>
      <c r="N3011" s="197">
        <f t="shared" si="1957"/>
        <v>0</v>
      </c>
    </row>
    <row r="3012" spans="1:14" ht="30" outlineLevel="1" x14ac:dyDescent="0.25">
      <c r="A3012" s="453">
        <f t="shared" si="1948"/>
        <v>7.8</v>
      </c>
      <c r="B3012" s="477" t="str">
        <f t="shared" si="1952"/>
        <v>Scheme-8: Procurement and Replacement of Heating Elements for RAPH Installed for Unit 8 at 3x660MW.</v>
      </c>
      <c r="C3012" s="188" t="str">
        <f t="shared" si="1949"/>
        <v>MERC/CAPEX/MSPGCL/2023-24/0638</v>
      </c>
      <c r="D3012" s="189" t="str">
        <f t="shared" si="1953"/>
        <v>-</v>
      </c>
      <c r="E3012" s="38">
        <f t="shared" si="1950"/>
        <v>15.96</v>
      </c>
      <c r="F3012" s="104">
        <f t="shared" si="1951"/>
        <v>15.96</v>
      </c>
      <c r="G3012" s="104">
        <f t="shared" si="1954"/>
        <v>15.96</v>
      </c>
      <c r="H3012" s="104">
        <f t="shared" si="1955"/>
        <v>0</v>
      </c>
      <c r="I3012" s="38">
        <f>'F4.2'!AA150</f>
        <v>0</v>
      </c>
      <c r="J3012" s="38">
        <f>'F4.2'!AZ150</f>
        <v>0</v>
      </c>
      <c r="K3012" s="104"/>
      <c r="L3012" s="104"/>
      <c r="M3012" s="104">
        <f t="shared" si="1956"/>
        <v>0</v>
      </c>
      <c r="N3012" s="197">
        <f t="shared" si="1957"/>
        <v>0</v>
      </c>
    </row>
    <row r="3013" spans="1:14" ht="63" outlineLevel="1" x14ac:dyDescent="0.25">
      <c r="A3013" s="174">
        <f t="shared" si="1948"/>
        <v>0</v>
      </c>
      <c r="B3013" s="175" t="str">
        <f t="shared" si="1952"/>
        <v>IDC</v>
      </c>
      <c r="C3013" s="188" t="str">
        <f t="shared" si="1949"/>
        <v>MERC/CAPEX/MSPGCL/2023-24/0638</v>
      </c>
      <c r="D3013" s="189" t="str">
        <f t="shared" si="1953"/>
        <v>-</v>
      </c>
      <c r="E3013" s="38">
        <f t="shared" si="1950"/>
        <v>1.37</v>
      </c>
      <c r="F3013" s="104">
        <f t="shared" si="1951"/>
        <v>0</v>
      </c>
      <c r="G3013" s="104">
        <f t="shared" si="1954"/>
        <v>0</v>
      </c>
      <c r="H3013" s="104">
        <f t="shared" si="1955"/>
        <v>0</v>
      </c>
      <c r="I3013" s="38">
        <f>'F4.2'!AA151</f>
        <v>0</v>
      </c>
      <c r="J3013" s="38">
        <f>'F4.2'!AZ151</f>
        <v>0</v>
      </c>
      <c r="K3013" s="104"/>
      <c r="L3013" s="104"/>
      <c r="M3013" s="104">
        <f t="shared" si="1956"/>
        <v>0</v>
      </c>
      <c r="N3013" s="197">
        <f t="shared" si="1957"/>
        <v>0</v>
      </c>
    </row>
    <row r="3014" spans="1:14" ht="47.25" outlineLevel="1" x14ac:dyDescent="0.25">
      <c r="A3014" s="181">
        <f t="shared" si="1948"/>
        <v>23</v>
      </c>
      <c r="B3014" s="182" t="str">
        <f t="shared" si="1952"/>
        <v>Design, Engineering, Supply, Installation, Testing, Commissioning including all civil works for Natural resource treatment and Laboratory equipment with mandatory spares at Koradi TPS, 3 X 660 MW</v>
      </c>
      <c r="C3014" s="188" t="str">
        <f t="shared" si="1949"/>
        <v>MERC/CAPEX/MSPGCL/2023-24/0177</v>
      </c>
      <c r="D3014" s="189">
        <f t="shared" si="1953"/>
        <v>45362</v>
      </c>
      <c r="E3014" s="38">
        <f t="shared" si="1950"/>
        <v>49.06</v>
      </c>
      <c r="F3014" s="104">
        <f t="shared" si="1951"/>
        <v>0</v>
      </c>
      <c r="G3014" s="104">
        <f t="shared" si="1954"/>
        <v>0</v>
      </c>
      <c r="H3014" s="104">
        <f t="shared" si="1955"/>
        <v>0</v>
      </c>
      <c r="I3014" s="38">
        <f>'F4.2'!AA152</f>
        <v>0</v>
      </c>
      <c r="J3014" s="38">
        <f>'F4.2'!AZ152</f>
        <v>0</v>
      </c>
      <c r="K3014" s="104"/>
      <c r="L3014" s="104"/>
      <c r="M3014" s="104">
        <f t="shared" si="1956"/>
        <v>0</v>
      </c>
      <c r="N3014" s="197">
        <f t="shared" si="1957"/>
        <v>0</v>
      </c>
    </row>
    <row r="3015" spans="1:14" ht="30" outlineLevel="1" x14ac:dyDescent="0.25">
      <c r="A3015" s="181">
        <f t="shared" si="1948"/>
        <v>23.1</v>
      </c>
      <c r="B3015" s="182" t="str">
        <f t="shared" si="1952"/>
        <v>Supply of Natural resource treatment and lab equipment for Water, Coal, Oil, Meteorology with supporting AI computing, all auxiliaries, and accessories.</v>
      </c>
      <c r="C3015" s="188" t="str">
        <f t="shared" si="1949"/>
        <v>MERC/CAPEX/MSPGCL/2023-24/0177</v>
      </c>
      <c r="D3015" s="189">
        <f t="shared" si="1953"/>
        <v>45362</v>
      </c>
      <c r="E3015" s="38">
        <f t="shared" si="1950"/>
        <v>35.28</v>
      </c>
      <c r="F3015" s="104">
        <f t="shared" si="1951"/>
        <v>42.574399999999997</v>
      </c>
      <c r="G3015" s="104">
        <f t="shared" si="1954"/>
        <v>42.574399999999997</v>
      </c>
      <c r="H3015" s="104">
        <f t="shared" si="1955"/>
        <v>0</v>
      </c>
      <c r="I3015" s="38">
        <f>'F4.2'!AA153</f>
        <v>0</v>
      </c>
      <c r="J3015" s="38">
        <f>'F4.2'!AZ153</f>
        <v>0</v>
      </c>
      <c r="K3015" s="104"/>
      <c r="L3015" s="104"/>
      <c r="M3015" s="104">
        <f t="shared" si="1956"/>
        <v>0</v>
      </c>
      <c r="N3015" s="197">
        <f t="shared" si="1957"/>
        <v>0</v>
      </c>
    </row>
    <row r="3016" spans="1:14" ht="30" outlineLevel="1" x14ac:dyDescent="0.25">
      <c r="A3016" s="181">
        <f t="shared" si="1948"/>
        <v>23.2</v>
      </c>
      <c r="B3016" s="182" t="str">
        <f t="shared" si="1952"/>
        <v>Supply of Mandatory spares on lump-sum basis.</v>
      </c>
      <c r="C3016" s="188" t="str">
        <f t="shared" si="1949"/>
        <v>MERC/CAPEX/MSPGCL/2023-24/0177</v>
      </c>
      <c r="D3016" s="189">
        <f t="shared" si="1953"/>
        <v>45362</v>
      </c>
      <c r="E3016" s="38">
        <f t="shared" si="1950"/>
        <v>0.8</v>
      </c>
      <c r="F3016" s="104">
        <f t="shared" si="1951"/>
        <v>0.94399999999999995</v>
      </c>
      <c r="G3016" s="104">
        <f t="shared" si="1954"/>
        <v>0.94399999999999995</v>
      </c>
      <c r="H3016" s="104">
        <f t="shared" si="1955"/>
        <v>0</v>
      </c>
      <c r="I3016" s="38">
        <f>'F4.2'!AA154</f>
        <v>0</v>
      </c>
      <c r="J3016" s="38">
        <f>'F4.2'!AZ154</f>
        <v>0</v>
      </c>
      <c r="K3016" s="104"/>
      <c r="L3016" s="104"/>
      <c r="M3016" s="104">
        <f t="shared" si="1956"/>
        <v>0</v>
      </c>
      <c r="N3016" s="197">
        <f t="shared" si="1957"/>
        <v>0</v>
      </c>
    </row>
    <row r="3017" spans="1:14" ht="31.5" outlineLevel="1" x14ac:dyDescent="0.25">
      <c r="A3017" s="181">
        <f t="shared" si="1948"/>
        <v>23.3</v>
      </c>
      <c r="B3017" s="182" t="str">
        <f t="shared" si="1952"/>
        <v>Supply of Tools and Tackles on lump-sum basis.</v>
      </c>
      <c r="C3017" s="188" t="str">
        <f t="shared" si="1949"/>
        <v>MERC/CAPEX/MSPGCL/2023-24/0177</v>
      </c>
      <c r="D3017" s="189">
        <f t="shared" si="1953"/>
        <v>45362</v>
      </c>
      <c r="E3017" s="38">
        <f t="shared" si="1950"/>
        <v>0.15</v>
      </c>
      <c r="F3017" s="104">
        <f t="shared" si="1951"/>
        <v>0.17699999999999999</v>
      </c>
      <c r="G3017" s="104">
        <f t="shared" si="1954"/>
        <v>0.17699999999999999</v>
      </c>
      <c r="H3017" s="104">
        <f t="shared" si="1955"/>
        <v>0</v>
      </c>
      <c r="I3017" s="38">
        <f>'F4.2'!AA155</f>
        <v>0</v>
      </c>
      <c r="J3017" s="38">
        <f>'F4.2'!AZ155</f>
        <v>0</v>
      </c>
      <c r="K3017" s="104"/>
      <c r="L3017" s="104"/>
      <c r="M3017" s="104">
        <f t="shared" si="1956"/>
        <v>0</v>
      </c>
      <c r="N3017" s="197">
        <f t="shared" si="1957"/>
        <v>0</v>
      </c>
    </row>
    <row r="3018" spans="1:14" ht="31.5" outlineLevel="1" x14ac:dyDescent="0.25">
      <c r="A3018" s="181">
        <f t="shared" si="1948"/>
        <v>23.4</v>
      </c>
      <c r="B3018" s="182" t="str">
        <f t="shared" si="1952"/>
        <v>Complete Civil Work with 10 KLD ETP/ STP on lump-sum basis.</v>
      </c>
      <c r="C3018" s="188" t="str">
        <f t="shared" si="1949"/>
        <v>MERC/CAPEX/MSPGCL/2023-24/0177</v>
      </c>
      <c r="D3018" s="189">
        <f t="shared" si="1953"/>
        <v>45362</v>
      </c>
      <c r="E3018" s="38">
        <f t="shared" si="1950"/>
        <v>3.6</v>
      </c>
      <c r="F3018" s="104">
        <f t="shared" si="1951"/>
        <v>4.25</v>
      </c>
      <c r="G3018" s="104">
        <f t="shared" si="1954"/>
        <v>4.25</v>
      </c>
      <c r="H3018" s="104">
        <f t="shared" si="1955"/>
        <v>0</v>
      </c>
      <c r="I3018" s="38">
        <f>'F4.2'!AA156</f>
        <v>0</v>
      </c>
      <c r="J3018" s="38">
        <f>'F4.2'!AZ156</f>
        <v>0</v>
      </c>
      <c r="K3018" s="104"/>
      <c r="L3018" s="104"/>
      <c r="M3018" s="104">
        <f t="shared" si="1956"/>
        <v>0</v>
      </c>
      <c r="N3018" s="197">
        <f t="shared" si="1957"/>
        <v>0</v>
      </c>
    </row>
    <row r="3019" spans="1:14" ht="31.5" outlineLevel="1" x14ac:dyDescent="0.25">
      <c r="A3019" s="181">
        <f t="shared" si="1948"/>
        <v>23.5</v>
      </c>
      <c r="B3019" s="182" t="str">
        <f t="shared" si="1952"/>
        <v>Services - Charges of Inland transport of plant and equipment on lump-sum basis.</v>
      </c>
      <c r="C3019" s="188" t="str">
        <f t="shared" si="1949"/>
        <v>MERC/CAPEX/MSPGCL/2023-24/0177</v>
      </c>
      <c r="D3019" s="189">
        <f t="shared" si="1953"/>
        <v>45362</v>
      </c>
      <c r="E3019" s="38">
        <f t="shared" si="1950"/>
        <v>0.2</v>
      </c>
      <c r="F3019" s="104">
        <f t="shared" si="1951"/>
        <v>0.23599999999999999</v>
      </c>
      <c r="G3019" s="104">
        <f t="shared" si="1954"/>
        <v>0.23599999999999999</v>
      </c>
      <c r="H3019" s="104">
        <f t="shared" si="1955"/>
        <v>0</v>
      </c>
      <c r="I3019" s="38">
        <f>'F4.2'!AA157</f>
        <v>0</v>
      </c>
      <c r="J3019" s="38">
        <f>'F4.2'!AZ157</f>
        <v>0</v>
      </c>
      <c r="K3019" s="104"/>
      <c r="L3019" s="104"/>
      <c r="M3019" s="104">
        <f t="shared" si="1956"/>
        <v>0</v>
      </c>
      <c r="N3019" s="197">
        <f t="shared" si="1957"/>
        <v>0</v>
      </c>
    </row>
    <row r="3020" spans="1:14" ht="30" outlineLevel="1" x14ac:dyDescent="0.25">
      <c r="A3020" s="98">
        <f t="shared" si="1948"/>
        <v>23.6</v>
      </c>
      <c r="B3020" s="182" t="str">
        <f t="shared" si="1952"/>
        <v>Charges for Testing, Commissioning and PG Test of plant and equipment.</v>
      </c>
      <c r="C3020" s="188" t="str">
        <f t="shared" si="1949"/>
        <v>MERC/CAPEX/MSPGCL/2023-24/0177</v>
      </c>
      <c r="D3020" s="189">
        <f t="shared" si="1953"/>
        <v>45362</v>
      </c>
      <c r="E3020" s="38">
        <f t="shared" si="1950"/>
        <v>0.05</v>
      </c>
      <c r="F3020" s="104">
        <f t="shared" si="1951"/>
        <v>5.8999999999999997E-2</v>
      </c>
      <c r="G3020" s="104">
        <f t="shared" si="1954"/>
        <v>5.8999999999999997E-2</v>
      </c>
      <c r="H3020" s="104">
        <f t="shared" si="1955"/>
        <v>0</v>
      </c>
      <c r="I3020" s="38">
        <f>'F4.2'!AA158</f>
        <v>0</v>
      </c>
      <c r="J3020" s="38">
        <f>'F4.2'!AZ158</f>
        <v>0</v>
      </c>
      <c r="K3020" s="104"/>
      <c r="L3020" s="104"/>
      <c r="M3020" s="104">
        <f t="shared" si="1956"/>
        <v>0</v>
      </c>
      <c r="N3020" s="197">
        <f t="shared" si="1957"/>
        <v>0</v>
      </c>
    </row>
    <row r="3021" spans="1:14" ht="31.5" outlineLevel="1" x14ac:dyDescent="0.25">
      <c r="A3021" s="174">
        <f t="shared" si="1948"/>
        <v>0</v>
      </c>
      <c r="B3021" s="175" t="str">
        <f t="shared" si="1952"/>
        <v>IDC</v>
      </c>
      <c r="C3021" s="188" t="str">
        <f t="shared" si="1949"/>
        <v>MERC/CAPEX/MSPGCL/2023-24/0177</v>
      </c>
      <c r="D3021" s="189">
        <f t="shared" si="1953"/>
        <v>45362</v>
      </c>
      <c r="E3021" s="38">
        <f t="shared" si="1950"/>
        <v>0.82</v>
      </c>
      <c r="F3021" s="104">
        <f t="shared" si="1951"/>
        <v>0</v>
      </c>
      <c r="G3021" s="104">
        <f t="shared" si="1954"/>
        <v>0</v>
      </c>
      <c r="H3021" s="104">
        <f t="shared" si="1955"/>
        <v>0</v>
      </c>
      <c r="I3021" s="38">
        <f>'F4.2'!AA159</f>
        <v>0</v>
      </c>
      <c r="J3021" s="38">
        <f>'F4.2'!AZ159</f>
        <v>0</v>
      </c>
      <c r="K3021" s="104"/>
      <c r="L3021" s="104"/>
      <c r="M3021" s="104">
        <f t="shared" si="1956"/>
        <v>0</v>
      </c>
      <c r="N3021" s="197">
        <f t="shared" si="1957"/>
        <v>0</v>
      </c>
    </row>
    <row r="3022" spans="1:14" ht="31.5" outlineLevel="1" x14ac:dyDescent="0.25">
      <c r="A3022" s="98">
        <f t="shared" si="1948"/>
        <v>24</v>
      </c>
      <c r="B3022" s="182" t="str">
        <f t="shared" si="1952"/>
        <v>Improvement in Regenerative Air Preheater Performance &amp; Complete Replacement of NDCT fills at Unit # 10, Koradi TPS</v>
      </c>
      <c r="C3022" s="188" t="str">
        <f t="shared" si="1949"/>
        <v>MERC/CAPEX/MSPGCL/2023-24/0249</v>
      </c>
      <c r="D3022" s="189">
        <f t="shared" si="1953"/>
        <v>45400</v>
      </c>
      <c r="E3022" s="38">
        <f t="shared" si="1950"/>
        <v>25.45</v>
      </c>
      <c r="F3022" s="104">
        <f t="shared" si="1951"/>
        <v>0</v>
      </c>
      <c r="G3022" s="104">
        <f t="shared" si="1954"/>
        <v>0</v>
      </c>
      <c r="H3022" s="104">
        <f t="shared" si="1955"/>
        <v>0</v>
      </c>
      <c r="I3022" s="38">
        <f>'F4.2'!AA160</f>
        <v>0</v>
      </c>
      <c r="J3022" s="38">
        <f>'F4.2'!AZ160</f>
        <v>0</v>
      </c>
      <c r="K3022" s="104"/>
      <c r="L3022" s="104"/>
      <c r="M3022" s="104">
        <f t="shared" si="1956"/>
        <v>0</v>
      </c>
      <c r="N3022" s="197">
        <f t="shared" si="1957"/>
        <v>0</v>
      </c>
    </row>
    <row r="3023" spans="1:14" ht="30" outlineLevel="1" x14ac:dyDescent="0.25">
      <c r="A3023" s="98">
        <f t="shared" si="1948"/>
        <v>24.1</v>
      </c>
      <c r="B3023" s="182" t="str">
        <f t="shared" si="1952"/>
        <v>Procurement of heating elements for RAPH installed in Unit 10 (660MW) at KTPS Koradi through OEM</v>
      </c>
      <c r="C3023" s="188" t="str">
        <f t="shared" si="1949"/>
        <v>MERC/CAPEX/MSPGCL/2023-24/0249</v>
      </c>
      <c r="D3023" s="189">
        <f t="shared" si="1953"/>
        <v>45400</v>
      </c>
      <c r="E3023" s="38">
        <f t="shared" si="1950"/>
        <v>12.23</v>
      </c>
      <c r="F3023" s="104">
        <f t="shared" si="1951"/>
        <v>14.521007312</v>
      </c>
      <c r="G3023" s="104">
        <f t="shared" si="1954"/>
        <v>14.521007312</v>
      </c>
      <c r="H3023" s="104">
        <f t="shared" si="1955"/>
        <v>0</v>
      </c>
      <c r="I3023" s="38">
        <f>'F4.2'!AA161</f>
        <v>0</v>
      </c>
      <c r="J3023" s="38">
        <f>'F4.2'!AZ161</f>
        <v>0</v>
      </c>
      <c r="K3023" s="104"/>
      <c r="L3023" s="104"/>
      <c r="M3023" s="104">
        <f t="shared" si="1956"/>
        <v>0</v>
      </c>
      <c r="N3023" s="197">
        <f t="shared" si="1957"/>
        <v>0</v>
      </c>
    </row>
    <row r="3024" spans="1:14" ht="30" outlineLevel="1" x14ac:dyDescent="0.25">
      <c r="A3024" s="98">
        <f t="shared" si="1948"/>
        <v>24.2</v>
      </c>
      <c r="B3024" s="182" t="str">
        <f t="shared" si="1952"/>
        <v>Complete Supply &amp; Replacement of NDCT fills of U#10.</v>
      </c>
      <c r="C3024" s="188" t="str">
        <f t="shared" si="1949"/>
        <v>MERC/CAPEX/MSPGCL/2023-24/0249</v>
      </c>
      <c r="D3024" s="189">
        <f t="shared" si="1953"/>
        <v>45400</v>
      </c>
      <c r="E3024" s="38">
        <f t="shared" si="1950"/>
        <v>13</v>
      </c>
      <c r="F3024" s="104">
        <f t="shared" si="1951"/>
        <v>13</v>
      </c>
      <c r="G3024" s="104">
        <f t="shared" si="1954"/>
        <v>13</v>
      </c>
      <c r="H3024" s="104">
        <f t="shared" si="1955"/>
        <v>0</v>
      </c>
      <c r="I3024" s="38">
        <f>'F4.2'!AA162</f>
        <v>0</v>
      </c>
      <c r="J3024" s="38">
        <f>'F4.2'!AZ162</f>
        <v>0</v>
      </c>
      <c r="K3024" s="104"/>
      <c r="L3024" s="104"/>
      <c r="M3024" s="104">
        <f t="shared" si="1956"/>
        <v>0</v>
      </c>
      <c r="N3024" s="197">
        <f t="shared" si="1957"/>
        <v>0</v>
      </c>
    </row>
    <row r="3025" spans="1:14" ht="31.5" outlineLevel="1" x14ac:dyDescent="0.25">
      <c r="A3025" s="207">
        <f t="shared" si="1948"/>
        <v>0</v>
      </c>
      <c r="B3025" s="208" t="str">
        <f t="shared" si="1952"/>
        <v>IDC</v>
      </c>
      <c r="C3025" s="188" t="str">
        <f t="shared" si="1949"/>
        <v>MERC/CAPEX/MSPGCL/2023-24/0249</v>
      </c>
      <c r="D3025" s="189">
        <f t="shared" si="1953"/>
        <v>45400</v>
      </c>
      <c r="E3025" s="38">
        <f t="shared" si="1950"/>
        <v>0.22</v>
      </c>
      <c r="F3025" s="104">
        <f t="shared" si="1951"/>
        <v>0</v>
      </c>
      <c r="G3025" s="104">
        <f t="shared" si="1954"/>
        <v>0</v>
      </c>
      <c r="H3025" s="104">
        <f t="shared" si="1955"/>
        <v>0</v>
      </c>
      <c r="I3025" s="38">
        <f>'F4.2'!AA163</f>
        <v>0</v>
      </c>
      <c r="J3025" s="38">
        <f>'F4.2'!AZ163</f>
        <v>0</v>
      </c>
      <c r="K3025" s="104"/>
      <c r="L3025" s="104"/>
      <c r="M3025" s="104">
        <f t="shared" si="1956"/>
        <v>0</v>
      </c>
      <c r="N3025" s="197">
        <f t="shared" si="1957"/>
        <v>0</v>
      </c>
    </row>
    <row r="3026" spans="1:14" ht="47.25" outlineLevel="1" x14ac:dyDescent="0.25">
      <c r="A3026" s="98" t="str">
        <f t="shared" si="1948"/>
        <v>HO
DPR 14</v>
      </c>
      <c r="B3026" s="209" t="str">
        <f t="shared" si="1952"/>
        <v>Centralized Monitoring Solution</v>
      </c>
      <c r="C3026" s="188" t="str">
        <f t="shared" si="1949"/>
        <v>MERC/CAPEX/MSPGCL/2023-24/0576</v>
      </c>
      <c r="D3026" s="189">
        <f t="shared" si="1953"/>
        <v>45232</v>
      </c>
      <c r="E3026" s="38">
        <f t="shared" si="1950"/>
        <v>69.308999999999997</v>
      </c>
      <c r="F3026" s="104">
        <f t="shared" si="1951"/>
        <v>0</v>
      </c>
      <c r="G3026" s="104">
        <f t="shared" si="1954"/>
        <v>0</v>
      </c>
      <c r="H3026" s="104">
        <f t="shared" si="1955"/>
        <v>0</v>
      </c>
      <c r="I3026" s="38">
        <f>'F4.2'!AA164</f>
        <v>0</v>
      </c>
      <c r="J3026" s="38">
        <f>'F4.2'!AZ164</f>
        <v>0</v>
      </c>
      <c r="K3026" s="104"/>
      <c r="L3026" s="104"/>
      <c r="M3026" s="104">
        <f t="shared" si="1956"/>
        <v>0</v>
      </c>
      <c r="N3026" s="197">
        <f t="shared" si="1957"/>
        <v>0</v>
      </c>
    </row>
    <row r="3027" spans="1:14" ht="30" outlineLevel="1" x14ac:dyDescent="0.25">
      <c r="A3027" s="183" t="str">
        <f t="shared" si="1948"/>
        <v>HO DPR 14.1</v>
      </c>
      <c r="B3027" s="209" t="str">
        <f t="shared" si="1952"/>
        <v>Centralized Monitoring Solution</v>
      </c>
      <c r="C3027" s="188" t="str">
        <f t="shared" si="1949"/>
        <v>MERC/CAPEX/MSPGCL/2023-24/0576</v>
      </c>
      <c r="D3027" s="189">
        <f t="shared" si="1953"/>
        <v>45232</v>
      </c>
      <c r="E3027" s="38">
        <f t="shared" si="1950"/>
        <v>66.009</v>
      </c>
      <c r="F3027" s="104">
        <f t="shared" si="1951"/>
        <v>10.9939524</v>
      </c>
      <c r="G3027" s="104">
        <f t="shared" si="1954"/>
        <v>10.9939524</v>
      </c>
      <c r="H3027" s="104">
        <f t="shared" si="1955"/>
        <v>0</v>
      </c>
      <c r="I3027" s="38">
        <f>'F4.2'!AA165</f>
        <v>0</v>
      </c>
      <c r="J3027" s="38">
        <f>'F4.2'!AZ165</f>
        <v>0</v>
      </c>
      <c r="K3027" s="104"/>
      <c r="L3027" s="104"/>
      <c r="M3027" s="104">
        <f t="shared" si="1956"/>
        <v>0</v>
      </c>
      <c r="N3027" s="197">
        <f t="shared" si="1957"/>
        <v>0</v>
      </c>
    </row>
    <row r="3028" spans="1:14" ht="78.75" outlineLevel="1" x14ac:dyDescent="0.25">
      <c r="A3028" s="207">
        <f t="shared" si="1948"/>
        <v>0</v>
      </c>
      <c r="B3028" s="208" t="str">
        <f t="shared" si="1952"/>
        <v>IDC</v>
      </c>
      <c r="C3028" s="188" t="str">
        <f t="shared" si="1949"/>
        <v>MERC/CAPEX/MSPGCL/2023-24/0576</v>
      </c>
      <c r="D3028" s="189">
        <f t="shared" si="1953"/>
        <v>45232</v>
      </c>
      <c r="E3028" s="38">
        <f t="shared" si="1950"/>
        <v>3.3</v>
      </c>
      <c r="F3028" s="104">
        <f t="shared" si="1951"/>
        <v>0</v>
      </c>
      <c r="G3028" s="104">
        <f t="shared" si="1954"/>
        <v>0</v>
      </c>
      <c r="H3028" s="104">
        <f t="shared" si="1955"/>
        <v>0</v>
      </c>
      <c r="I3028" s="38">
        <f>'F4.2'!AA166</f>
        <v>0</v>
      </c>
      <c r="J3028" s="38">
        <f>'F4.2'!AZ166</f>
        <v>0</v>
      </c>
      <c r="K3028" s="104"/>
      <c r="L3028" s="104"/>
      <c r="M3028" s="104">
        <f t="shared" si="1956"/>
        <v>0</v>
      </c>
      <c r="N3028" s="197">
        <f t="shared" si="1957"/>
        <v>0</v>
      </c>
    </row>
    <row r="3029" spans="1:14" ht="78.75" outlineLevel="1" x14ac:dyDescent="0.25">
      <c r="A3029" s="98" t="str">
        <f t="shared" ref="A3029:A3034" si="1958">A2552</f>
        <v>HO
DPR 15</v>
      </c>
      <c r="B3029" s="209" t="str">
        <f t="shared" si="1952"/>
        <v>HMI (Human Machine Interface) Upgradation of ‘SSPA-T3000’ DCS (Distribution Control System), Rockwell make PLC System installed at 3x660MW Unit No. 8, 9 &amp; 10 at Koradi TPS and HMI (Human Machine Interface) Upgradation of MaxDNA DCS System at Unit 8-9, CSTPS, Chandrapur</v>
      </c>
      <c r="C3029" s="188" t="str">
        <f t="shared" ref="C3029:C3034" si="1959">C2552</f>
        <v>MERC/CAPEX/2023-2024/MSPGCL/0515</v>
      </c>
      <c r="D3029" s="189">
        <f t="shared" si="1953"/>
        <v>45208</v>
      </c>
      <c r="E3029" s="38">
        <f t="shared" ref="E3029:E3034" si="1960">E2552</f>
        <v>55.609999999999992</v>
      </c>
      <c r="F3029" s="104">
        <f t="shared" ref="F3029:F3034" si="1961">F2552+I2552</f>
        <v>0</v>
      </c>
      <c r="G3029" s="104">
        <f t="shared" si="1954"/>
        <v>0</v>
      </c>
      <c r="H3029" s="104">
        <f t="shared" si="1955"/>
        <v>0</v>
      </c>
      <c r="I3029" s="38">
        <f>'F4.2'!AA167</f>
        <v>0</v>
      </c>
      <c r="J3029" s="38">
        <f>'F4.2'!AZ167</f>
        <v>0</v>
      </c>
      <c r="K3029" s="104"/>
      <c r="L3029" s="104"/>
      <c r="M3029" s="104">
        <f t="shared" si="1956"/>
        <v>0</v>
      </c>
      <c r="N3029" s="197">
        <f t="shared" si="1957"/>
        <v>0</v>
      </c>
    </row>
    <row r="3030" spans="1:14" ht="47.25" outlineLevel="1" x14ac:dyDescent="0.25">
      <c r="A3030" s="98" t="str">
        <f t="shared" si="1958"/>
        <v>HO DPR 15.1</v>
      </c>
      <c r="B3030" s="209" t="str">
        <f t="shared" ref="B3030:B3034" si="1962">B2553</f>
        <v>Supply: HMI (Human machine Interface) up gradation of maxDNA DCS system at Unit – 8 &amp; 9, CSTPS, Chandrapur.</v>
      </c>
      <c r="C3030" s="188" t="str">
        <f t="shared" si="1959"/>
        <v>MERC/CAPEX/2023-2024/MSPGCL/0515</v>
      </c>
      <c r="D3030" s="189">
        <f t="shared" ref="D3030:D3034" si="1963">D2553</f>
        <v>45208</v>
      </c>
      <c r="E3030" s="38">
        <f t="shared" si="1960"/>
        <v>10.52</v>
      </c>
      <c r="F3030" s="104">
        <f t="shared" si="1961"/>
        <v>0</v>
      </c>
      <c r="G3030" s="104">
        <f t="shared" ref="G3030:G3034" si="1964">G2553+M2553</f>
        <v>0</v>
      </c>
      <c r="H3030" s="104">
        <f t="shared" si="1955"/>
        <v>0</v>
      </c>
      <c r="I3030" s="38">
        <f>'F4.2'!AA168</f>
        <v>0</v>
      </c>
      <c r="J3030" s="38">
        <f>'F4.2'!AZ168</f>
        <v>0</v>
      </c>
      <c r="K3030" s="104"/>
      <c r="L3030" s="104"/>
      <c r="M3030" s="104">
        <f t="shared" si="1956"/>
        <v>0</v>
      </c>
      <c r="N3030" s="197">
        <f t="shared" si="1957"/>
        <v>0</v>
      </c>
    </row>
    <row r="3031" spans="1:14" ht="47.25" outlineLevel="1" x14ac:dyDescent="0.25">
      <c r="A3031" s="98" t="str">
        <f t="shared" si="1958"/>
        <v>HO DPR 15.2</v>
      </c>
      <c r="B3031" s="209" t="str">
        <f t="shared" si="1962"/>
        <v>Works: HMI (Human machine Interface) up gradation of maxDNA DCS system at Unit – 8 &amp; 9, CSTPS, Chandrapur.</v>
      </c>
      <c r="C3031" s="188" t="str">
        <f t="shared" si="1959"/>
        <v>MERC/CAPEX/2023-2024/MSPGCL/0515</v>
      </c>
      <c r="D3031" s="189">
        <f t="shared" si="1963"/>
        <v>45208</v>
      </c>
      <c r="E3031" s="38">
        <f t="shared" si="1960"/>
        <v>0.41</v>
      </c>
      <c r="F3031" s="104">
        <f t="shared" si="1961"/>
        <v>0</v>
      </c>
      <c r="G3031" s="104">
        <f t="shared" si="1964"/>
        <v>0</v>
      </c>
      <c r="H3031" s="104">
        <f t="shared" si="1955"/>
        <v>0</v>
      </c>
      <c r="I3031" s="38">
        <f>'F4.2'!AA169</f>
        <v>0</v>
      </c>
      <c r="J3031" s="38">
        <f>'F4.2'!AZ169</f>
        <v>0</v>
      </c>
      <c r="K3031" s="104"/>
      <c r="L3031" s="104"/>
      <c r="M3031" s="104">
        <f t="shared" si="1956"/>
        <v>0</v>
      </c>
      <c r="N3031" s="197">
        <f t="shared" si="1957"/>
        <v>0</v>
      </c>
    </row>
    <row r="3032" spans="1:14" ht="63" outlineLevel="1" x14ac:dyDescent="0.25">
      <c r="A3032" s="98">
        <f t="shared" si="1958"/>
        <v>15.3</v>
      </c>
      <c r="B3032" s="209" t="str">
        <f t="shared" si="1962"/>
        <v>HMI (Human Machine Interface) Upgradation of ‘SPPA-T3000’ DCS (Distributed Control System) installed at 3x660MW Unit- 8, 9 &amp; 10 at Koradi TPS to match with the external aspects and process improvement</v>
      </c>
      <c r="C3032" s="188" t="str">
        <f t="shared" si="1959"/>
        <v>MERC/CAPEX/2023-2024/MSPGCL/0515</v>
      </c>
      <c r="D3032" s="189">
        <f t="shared" si="1963"/>
        <v>45208</v>
      </c>
      <c r="E3032" s="38">
        <f t="shared" si="1960"/>
        <v>24.33</v>
      </c>
      <c r="F3032" s="104">
        <f t="shared" si="1961"/>
        <v>24.33</v>
      </c>
      <c r="G3032" s="104">
        <f t="shared" si="1964"/>
        <v>24.33</v>
      </c>
      <c r="H3032" s="104">
        <f t="shared" si="1955"/>
        <v>0</v>
      </c>
      <c r="I3032" s="38">
        <f>'F4.2'!AA170</f>
        <v>0</v>
      </c>
      <c r="J3032" s="38">
        <f>'F4.2'!AZ170</f>
        <v>0</v>
      </c>
      <c r="K3032" s="104"/>
      <c r="L3032" s="104"/>
      <c r="M3032" s="104">
        <f t="shared" si="1956"/>
        <v>0</v>
      </c>
      <c r="N3032" s="197">
        <f t="shared" si="1957"/>
        <v>0</v>
      </c>
    </row>
    <row r="3033" spans="1:14" ht="30" outlineLevel="1" x14ac:dyDescent="0.25">
      <c r="A3033" s="212">
        <f t="shared" si="1958"/>
        <v>15.4</v>
      </c>
      <c r="B3033" s="213" t="str">
        <f t="shared" si="1962"/>
        <v xml:space="preserve">Upgradation of Rockwell Make PLC System installed at 3x660MW  ,Koradi TPS to match with the external aspects and process improvement.(C&amp;I)
</v>
      </c>
      <c r="C3033" s="188" t="str">
        <f t="shared" si="1959"/>
        <v>MERC/CAPEX/2023-2024/MSPGCL/0515</v>
      </c>
      <c r="D3033" s="189">
        <f t="shared" si="1963"/>
        <v>45208</v>
      </c>
      <c r="E3033" s="38">
        <f t="shared" si="1960"/>
        <v>20.2</v>
      </c>
      <c r="F3033" s="104">
        <f t="shared" si="1961"/>
        <v>20.2</v>
      </c>
      <c r="G3033" s="104">
        <f t="shared" si="1964"/>
        <v>20.2</v>
      </c>
      <c r="H3033" s="104">
        <f t="shared" si="1955"/>
        <v>0</v>
      </c>
      <c r="I3033" s="38">
        <f>'F4.2'!AA171</f>
        <v>0</v>
      </c>
      <c r="J3033" s="38">
        <f>'F4.2'!AZ171</f>
        <v>0</v>
      </c>
      <c r="K3033" s="104"/>
      <c r="L3033" s="104"/>
      <c r="M3033" s="104">
        <f t="shared" si="1956"/>
        <v>0</v>
      </c>
      <c r="N3033" s="197">
        <f t="shared" si="1957"/>
        <v>0</v>
      </c>
    </row>
    <row r="3034" spans="1:14" ht="63" outlineLevel="1" x14ac:dyDescent="0.25">
      <c r="A3034" s="98">
        <f t="shared" si="1958"/>
        <v>0</v>
      </c>
      <c r="B3034" s="209" t="str">
        <f t="shared" si="1962"/>
        <v>IDC</v>
      </c>
      <c r="C3034" s="188" t="str">
        <f t="shared" si="1959"/>
        <v>MERC/CAPEX/2023-2024/MSPGCL/0515</v>
      </c>
      <c r="D3034" s="189">
        <f t="shared" si="1963"/>
        <v>45208</v>
      </c>
      <c r="E3034" s="38">
        <f t="shared" si="1960"/>
        <v>0.15</v>
      </c>
      <c r="F3034" s="104">
        <f t="shared" si="1961"/>
        <v>0</v>
      </c>
      <c r="G3034" s="104">
        <f t="shared" si="1964"/>
        <v>0</v>
      </c>
      <c r="H3034" s="104">
        <f t="shared" si="1955"/>
        <v>0</v>
      </c>
      <c r="I3034" s="38">
        <f>'F4.2'!AA172</f>
        <v>0</v>
      </c>
      <c r="J3034" s="38">
        <f>'F4.2'!AZ172</f>
        <v>0</v>
      </c>
      <c r="K3034" s="104"/>
      <c r="L3034" s="104"/>
      <c r="M3034" s="104">
        <f t="shared" si="1956"/>
        <v>0</v>
      </c>
      <c r="N3034" s="197">
        <f t="shared" si="1957"/>
        <v>0</v>
      </c>
    </row>
    <row r="3035" spans="1:14" ht="63" outlineLevel="1" x14ac:dyDescent="0.25">
      <c r="A3035" s="134">
        <f t="shared" ref="A3035:E3035" si="1965">A2558</f>
        <v>0</v>
      </c>
      <c r="B3035" s="134" t="str">
        <f t="shared" si="1965"/>
        <v>Work of provision of platform beside railway siding at backside of chord cabin for loading of fly ash in railway wagon for ash
utilization at 3x660 MW TPS, Koradi</v>
      </c>
      <c r="C3035" s="188">
        <f t="shared" si="1965"/>
        <v>0</v>
      </c>
      <c r="D3035" s="189" t="str">
        <f t="shared" si="1965"/>
        <v>-</v>
      </c>
      <c r="E3035" s="38">
        <f t="shared" si="1965"/>
        <v>0</v>
      </c>
      <c r="F3035" s="104">
        <f t="shared" ref="F3035:F3098" si="1966">F2558+I2558</f>
        <v>3.8355539999999078E-3</v>
      </c>
      <c r="G3035" s="104">
        <f t="shared" ref="G3035:G3098" si="1967">G2558+M2558</f>
        <v>3.8355539999999078E-3</v>
      </c>
      <c r="H3035" s="104">
        <f t="shared" si="1955"/>
        <v>0</v>
      </c>
      <c r="I3035" s="38">
        <f>'F4.2'!AA173</f>
        <v>0</v>
      </c>
      <c r="J3035" s="38">
        <f>'F4.2'!AZ173</f>
        <v>0</v>
      </c>
      <c r="K3035" s="104"/>
      <c r="L3035" s="104"/>
      <c r="M3035" s="104">
        <f t="shared" si="1956"/>
        <v>0</v>
      </c>
      <c r="N3035" s="197">
        <f t="shared" si="1957"/>
        <v>0</v>
      </c>
    </row>
    <row r="3036" spans="1:14" ht="15.75" outlineLevel="1" x14ac:dyDescent="0.25">
      <c r="A3036" s="98">
        <f t="shared" ref="A3036:E3036" si="1968">A2559</f>
        <v>13</v>
      </c>
      <c r="B3036" s="364" t="str">
        <f t="shared" si="1968"/>
        <v xml:space="preserve">Capital Exenditure schemes for in-principle clearance regarding "EPC contract for the wok of construction of quarters and development of KTPS colony at Koradi" under CAPEX scheme </v>
      </c>
      <c r="C3036" s="188" t="str">
        <f t="shared" si="1968"/>
        <v>MERC/CAPEX/MSPGCL/2024-12/0569 DTD.13.09.2024</v>
      </c>
      <c r="D3036" s="189">
        <f t="shared" si="1968"/>
        <v>45548</v>
      </c>
      <c r="E3036" s="38">
        <f t="shared" si="1968"/>
        <v>210.48</v>
      </c>
      <c r="F3036" s="104">
        <f t="shared" si="1966"/>
        <v>210.48</v>
      </c>
      <c r="G3036" s="104">
        <f t="shared" si="1967"/>
        <v>210.48</v>
      </c>
      <c r="H3036" s="104">
        <f t="shared" si="1955"/>
        <v>0</v>
      </c>
      <c r="I3036" s="38">
        <f>'F4.2'!AA174</f>
        <v>0</v>
      </c>
      <c r="J3036" s="38">
        <f>'F4.2'!AZ174</f>
        <v>0</v>
      </c>
      <c r="K3036" s="104"/>
      <c r="L3036" s="104"/>
      <c r="M3036" s="104">
        <f t="shared" si="1956"/>
        <v>0</v>
      </c>
      <c r="N3036" s="197">
        <f t="shared" si="1957"/>
        <v>0</v>
      </c>
    </row>
    <row r="3037" spans="1:14" ht="31.5" outlineLevel="1" x14ac:dyDescent="0.25">
      <c r="A3037" s="368">
        <f t="shared" ref="A3037:E3037" si="1969">A2560</f>
        <v>0</v>
      </c>
      <c r="B3037" s="369" t="str">
        <f t="shared" si="1969"/>
        <v>IDC</v>
      </c>
      <c r="C3037" s="188">
        <f t="shared" si="1969"/>
        <v>0</v>
      </c>
      <c r="D3037" s="189" t="str">
        <f t="shared" si="1969"/>
        <v>-</v>
      </c>
      <c r="E3037" s="38">
        <f t="shared" si="1969"/>
        <v>0</v>
      </c>
      <c r="F3037" s="104">
        <f t="shared" si="1966"/>
        <v>0</v>
      </c>
      <c r="G3037" s="104">
        <f t="shared" si="1967"/>
        <v>0</v>
      </c>
      <c r="H3037" s="104">
        <f t="shared" si="1955"/>
        <v>0</v>
      </c>
      <c r="I3037" s="38">
        <f>'F4.2'!AA175</f>
        <v>0</v>
      </c>
      <c r="J3037" s="38">
        <f>'F4.2'!AZ175</f>
        <v>0</v>
      </c>
      <c r="K3037" s="104"/>
      <c r="L3037" s="104"/>
      <c r="M3037" s="104">
        <f t="shared" si="1956"/>
        <v>0</v>
      </c>
      <c r="N3037" s="197">
        <f t="shared" si="1957"/>
        <v>0</v>
      </c>
    </row>
    <row r="3038" spans="1:14" ht="31.5" outlineLevel="1" x14ac:dyDescent="0.25">
      <c r="A3038" s="380">
        <f t="shared" ref="A3038:E3038" si="1970">A2561</f>
        <v>3</v>
      </c>
      <c r="B3038" s="381" t="str">
        <f t="shared" si="1970"/>
        <v xml:space="preserve">Procurement of spares for L&amp;T-MHI make Turbine for COH work of Turbine at KTPS, 3x660MW units Koradi  </v>
      </c>
      <c r="C3038" s="188" t="str">
        <f t="shared" si="1970"/>
        <v>MERC/CAPEX/MSPGCL/2023-24/0639</v>
      </c>
      <c r="D3038" s="189" t="str">
        <f t="shared" si="1970"/>
        <v>-</v>
      </c>
      <c r="E3038" s="38">
        <f t="shared" si="1970"/>
        <v>0</v>
      </c>
      <c r="F3038" s="104">
        <f t="shared" si="1966"/>
        <v>0</v>
      </c>
      <c r="G3038" s="104">
        <f t="shared" si="1967"/>
        <v>0</v>
      </c>
      <c r="H3038" s="104">
        <f t="shared" si="1955"/>
        <v>0</v>
      </c>
      <c r="I3038" s="38">
        <f>'F4.2'!AA176</f>
        <v>0</v>
      </c>
      <c r="J3038" s="38">
        <f>'F4.2'!AZ176</f>
        <v>0</v>
      </c>
      <c r="K3038" s="104"/>
      <c r="L3038" s="104"/>
      <c r="M3038" s="104">
        <f t="shared" si="1956"/>
        <v>0</v>
      </c>
      <c r="N3038" s="197">
        <f t="shared" si="1957"/>
        <v>0</v>
      </c>
    </row>
    <row r="3039" spans="1:14" ht="31.5" outlineLevel="1" x14ac:dyDescent="0.25">
      <c r="A3039" s="380">
        <f t="shared" ref="A3039:E3039" si="1971">A2562</f>
        <v>3.1</v>
      </c>
      <c r="B3039" s="381" t="str">
        <f t="shared" si="1971"/>
        <v>Procurement of spares for L&amp;T-MHI make Turbine for COH work of Turbine at KTPS, 3x660MW units Koradi</v>
      </c>
      <c r="C3039" s="188" t="str">
        <f t="shared" si="1971"/>
        <v>MERC/CAPEX/MSPGCL/2023-24/0639</v>
      </c>
      <c r="D3039" s="189" t="str">
        <f t="shared" si="1971"/>
        <v>-</v>
      </c>
      <c r="E3039" s="38">
        <f t="shared" si="1971"/>
        <v>0</v>
      </c>
      <c r="F3039" s="104">
        <f t="shared" si="1966"/>
        <v>31.635799999999996</v>
      </c>
      <c r="G3039" s="104">
        <f t="shared" si="1967"/>
        <v>31.635799999999996</v>
      </c>
      <c r="H3039" s="104">
        <f t="shared" si="1955"/>
        <v>0</v>
      </c>
      <c r="I3039" s="38">
        <f>'F4.2'!AA177</f>
        <v>0</v>
      </c>
      <c r="J3039" s="38">
        <f>'F4.2'!AZ177</f>
        <v>0</v>
      </c>
      <c r="K3039" s="104"/>
      <c r="L3039" s="104"/>
      <c r="M3039" s="104">
        <f t="shared" si="1956"/>
        <v>0</v>
      </c>
      <c r="N3039" s="197">
        <f t="shared" si="1957"/>
        <v>0</v>
      </c>
    </row>
    <row r="3040" spans="1:14" ht="15.75" outlineLevel="1" x14ac:dyDescent="0.25">
      <c r="A3040" s="98">
        <f t="shared" ref="A3040:E3040" si="1972">A2563</f>
        <v>3.2</v>
      </c>
      <c r="B3040" s="175" t="str">
        <f t="shared" si="1972"/>
        <v>Procurement of HP Nozzle assembly for L&amp;T-MHI Make Turbine installed at 3x660MW Units Koradi</v>
      </c>
      <c r="C3040" s="188" t="str">
        <f t="shared" si="1972"/>
        <v>MERC/CAPEX/MSPGCL/2023-24/0639</v>
      </c>
      <c r="D3040" s="189" t="str">
        <f t="shared" si="1972"/>
        <v>-</v>
      </c>
      <c r="E3040" s="38">
        <f t="shared" si="1972"/>
        <v>0</v>
      </c>
      <c r="F3040" s="104">
        <f t="shared" si="1966"/>
        <v>4.1889999999999992</v>
      </c>
      <c r="G3040" s="104">
        <f t="shared" si="1967"/>
        <v>4.1889999999999992</v>
      </c>
      <c r="H3040" s="104">
        <f t="shared" si="1955"/>
        <v>0</v>
      </c>
      <c r="I3040" s="38">
        <f>'F4.2'!AA178</f>
        <v>0</v>
      </c>
      <c r="J3040" s="38">
        <f>'F4.2'!AZ178</f>
        <v>0</v>
      </c>
      <c r="K3040" s="104"/>
      <c r="L3040" s="104"/>
      <c r="M3040" s="104">
        <f t="shared" si="1956"/>
        <v>0</v>
      </c>
      <c r="N3040" s="197">
        <f t="shared" si="1957"/>
        <v>0</v>
      </c>
    </row>
    <row r="3041" spans="1:14" ht="21" outlineLevel="1" x14ac:dyDescent="0.25">
      <c r="A3041" s="344">
        <f t="shared" ref="A3041:E3041" si="1973">A2564</f>
        <v>0</v>
      </c>
      <c r="B3041" s="118">
        <f t="shared" si="1973"/>
        <v>0</v>
      </c>
      <c r="C3041" s="188">
        <f t="shared" si="1973"/>
        <v>0</v>
      </c>
      <c r="D3041" s="189" t="str">
        <f t="shared" si="1973"/>
        <v>-</v>
      </c>
      <c r="E3041" s="38">
        <f t="shared" si="1973"/>
        <v>0</v>
      </c>
      <c r="F3041" s="104">
        <f t="shared" si="1966"/>
        <v>0</v>
      </c>
      <c r="G3041" s="104">
        <f t="shared" si="1967"/>
        <v>0</v>
      </c>
      <c r="H3041" s="104">
        <f t="shared" si="1955"/>
        <v>0</v>
      </c>
      <c r="I3041" s="38">
        <f>'F4.2'!AA179</f>
        <v>0</v>
      </c>
      <c r="J3041" s="38">
        <f>'F4.2'!AZ179</f>
        <v>0</v>
      </c>
      <c r="K3041" s="104"/>
      <c r="L3041" s="104"/>
      <c r="M3041" s="104">
        <f t="shared" si="1956"/>
        <v>0</v>
      </c>
      <c r="N3041" s="197">
        <f t="shared" si="1957"/>
        <v>0</v>
      </c>
    </row>
    <row r="3042" spans="1:14" ht="63" outlineLevel="1" x14ac:dyDescent="0.25">
      <c r="A3042" s="369">
        <f t="shared" ref="A3042:E3042" si="1974">A2565</f>
        <v>0</v>
      </c>
      <c r="B3042" s="369" t="str">
        <f t="shared" si="1974"/>
        <v>C) DPRs Yet to be submitted to MERC</v>
      </c>
      <c r="C3042" s="188">
        <f t="shared" si="1974"/>
        <v>0</v>
      </c>
      <c r="D3042" s="189" t="str">
        <f t="shared" si="1974"/>
        <v>-</v>
      </c>
      <c r="E3042" s="38">
        <f t="shared" si="1974"/>
        <v>0</v>
      </c>
      <c r="F3042" s="104">
        <f t="shared" si="1966"/>
        <v>0</v>
      </c>
      <c r="G3042" s="104">
        <f t="shared" si="1967"/>
        <v>0</v>
      </c>
      <c r="H3042" s="104">
        <f t="shared" si="1955"/>
        <v>0</v>
      </c>
      <c r="I3042" s="38">
        <f>'F4.2'!AA180</f>
        <v>0</v>
      </c>
      <c r="J3042" s="38">
        <f>'F4.2'!AZ180</f>
        <v>0</v>
      </c>
      <c r="K3042" s="104"/>
      <c r="L3042" s="104"/>
      <c r="M3042" s="104">
        <f t="shared" si="1956"/>
        <v>0</v>
      </c>
      <c r="N3042" s="197">
        <f t="shared" si="1957"/>
        <v>0</v>
      </c>
    </row>
    <row r="3043" spans="1:14" ht="15.75" outlineLevel="1" x14ac:dyDescent="0.25">
      <c r="A3043" s="89">
        <f t="shared" ref="A3043:E3043" si="1975">A2566</f>
        <v>2</v>
      </c>
      <c r="B3043" s="389" t="str">
        <f t="shared" si="1975"/>
        <v>Control &amp; instrumentation related Various  Upgradation schemes viz.Emission Monitoring &amp; Water Quality Analysers ,Vibration Monitoring Schemes,Water Flow Monitoring etc. at 3X660MW, KTPS, Koradi</v>
      </c>
      <c r="C3043" s="188">
        <f t="shared" si="1975"/>
        <v>0</v>
      </c>
      <c r="D3043" s="189" t="str">
        <f t="shared" si="1975"/>
        <v>-</v>
      </c>
      <c r="E3043" s="38">
        <f t="shared" si="1975"/>
        <v>0</v>
      </c>
      <c r="F3043" s="104">
        <f t="shared" si="1966"/>
        <v>0</v>
      </c>
      <c r="G3043" s="104">
        <f t="shared" si="1967"/>
        <v>0</v>
      </c>
      <c r="H3043" s="104">
        <f t="shared" si="1955"/>
        <v>0</v>
      </c>
      <c r="I3043" s="38">
        <f>'F4.2'!AA181</f>
        <v>0</v>
      </c>
      <c r="J3043" s="38">
        <f>'F4.2'!AZ181</f>
        <v>0</v>
      </c>
      <c r="K3043" s="104"/>
      <c r="L3043" s="104"/>
      <c r="M3043" s="104">
        <f t="shared" si="1956"/>
        <v>0</v>
      </c>
      <c r="N3043" s="197">
        <f t="shared" si="1957"/>
        <v>0</v>
      </c>
    </row>
    <row r="3044" spans="1:14" ht="15.75" outlineLevel="1" x14ac:dyDescent="0.25">
      <c r="A3044" s="89">
        <f t="shared" ref="A3044:E3044" si="1976">A2567</f>
        <v>2.1</v>
      </c>
      <c r="B3044" s="389" t="str">
        <f t="shared" si="1976"/>
        <v xml:space="preserve">Upgradation of Emission Monitoring Analysers </v>
      </c>
      <c r="C3044" s="188">
        <f t="shared" si="1976"/>
        <v>0</v>
      </c>
      <c r="D3044" s="189" t="str">
        <f t="shared" si="1976"/>
        <v>-</v>
      </c>
      <c r="E3044" s="38">
        <f t="shared" si="1976"/>
        <v>0</v>
      </c>
      <c r="F3044" s="104">
        <f t="shared" si="1966"/>
        <v>9.58</v>
      </c>
      <c r="G3044" s="104">
        <f t="shared" si="1967"/>
        <v>9.58</v>
      </c>
      <c r="H3044" s="104">
        <f t="shared" si="1955"/>
        <v>0</v>
      </c>
      <c r="I3044" s="38">
        <f>'F4.2'!AA182</f>
        <v>0</v>
      </c>
      <c r="J3044" s="38">
        <f>'F4.2'!AZ182</f>
        <v>0</v>
      </c>
      <c r="K3044" s="104"/>
      <c r="L3044" s="104"/>
      <c r="M3044" s="104">
        <f t="shared" si="1956"/>
        <v>0</v>
      </c>
      <c r="N3044" s="197">
        <f t="shared" si="1957"/>
        <v>0</v>
      </c>
    </row>
    <row r="3045" spans="1:14" ht="31.5" outlineLevel="1" x14ac:dyDescent="0.25">
      <c r="A3045" s="89">
        <f t="shared" ref="A3045:E3045" si="1977">A2568</f>
        <v>2.2000000000000002</v>
      </c>
      <c r="B3045" s="389" t="str">
        <f t="shared" si="1977"/>
        <v xml:space="preserve">Upgradation of Water Quality Analysers </v>
      </c>
      <c r="C3045" s="188">
        <f t="shared" si="1977"/>
        <v>0</v>
      </c>
      <c r="D3045" s="189" t="str">
        <f t="shared" si="1977"/>
        <v>-</v>
      </c>
      <c r="E3045" s="38">
        <f t="shared" si="1977"/>
        <v>0</v>
      </c>
      <c r="F3045" s="104">
        <f t="shared" si="1966"/>
        <v>5.33</v>
      </c>
      <c r="G3045" s="104">
        <f t="shared" si="1967"/>
        <v>5.33</v>
      </c>
      <c r="H3045" s="104">
        <f t="shared" si="1955"/>
        <v>0</v>
      </c>
      <c r="I3045" s="38">
        <f>'F4.2'!AA183</f>
        <v>0</v>
      </c>
      <c r="J3045" s="38">
        <f>'F4.2'!AZ183</f>
        <v>0</v>
      </c>
      <c r="K3045" s="104"/>
      <c r="L3045" s="104"/>
      <c r="M3045" s="104">
        <f t="shared" si="1956"/>
        <v>0</v>
      </c>
      <c r="N3045" s="197">
        <f t="shared" si="1957"/>
        <v>0</v>
      </c>
    </row>
    <row r="3046" spans="1:14" ht="31.5" outlineLevel="1" x14ac:dyDescent="0.25">
      <c r="A3046" s="89">
        <f t="shared" ref="A3046:E3046" si="1978">A2569</f>
        <v>2.2999999999999998</v>
      </c>
      <c r="B3046" s="389" t="str">
        <f t="shared" si="1978"/>
        <v xml:space="preserve">Revamping &amp; Supply Of Upgraded VM7B Version of Vibration Monitoring Rack </v>
      </c>
      <c r="C3046" s="188">
        <f t="shared" si="1978"/>
        <v>0</v>
      </c>
      <c r="D3046" s="189" t="str">
        <f t="shared" si="1978"/>
        <v>-</v>
      </c>
      <c r="E3046" s="38">
        <f t="shared" si="1978"/>
        <v>0</v>
      </c>
      <c r="F3046" s="104">
        <f t="shared" si="1966"/>
        <v>4.84</v>
      </c>
      <c r="G3046" s="104">
        <f t="shared" si="1967"/>
        <v>4.84</v>
      </c>
      <c r="H3046" s="104">
        <f t="shared" si="1955"/>
        <v>0</v>
      </c>
      <c r="I3046" s="38">
        <f>'F4.2'!AA184</f>
        <v>0</v>
      </c>
      <c r="J3046" s="38">
        <f>'F4.2'!AZ184</f>
        <v>0</v>
      </c>
      <c r="K3046" s="104"/>
      <c r="L3046" s="104"/>
      <c r="M3046" s="104">
        <f t="shared" si="1956"/>
        <v>0</v>
      </c>
      <c r="N3046" s="197">
        <f t="shared" si="1957"/>
        <v>0</v>
      </c>
    </row>
    <row r="3047" spans="1:14" ht="31.5" outlineLevel="1" x14ac:dyDescent="0.25">
      <c r="A3047" s="369">
        <f t="shared" ref="A3047:E3047" si="1979">A2570</f>
        <v>2.4</v>
      </c>
      <c r="B3047" s="369" t="str">
        <f t="shared" si="1979"/>
        <v>Implementation of ‘Flow Monitoring System’ at 3x660MW Balance of Plant (BOP) Unit- 8, 9 &amp; 10 at Koradi TPS</v>
      </c>
      <c r="C3047" s="188">
        <f t="shared" si="1979"/>
        <v>0</v>
      </c>
      <c r="D3047" s="189" t="str">
        <f t="shared" si="1979"/>
        <v>-</v>
      </c>
      <c r="E3047" s="38">
        <f t="shared" si="1979"/>
        <v>0</v>
      </c>
      <c r="F3047" s="104">
        <f t="shared" si="1966"/>
        <v>6.87</v>
      </c>
      <c r="G3047" s="104">
        <f t="shared" si="1967"/>
        <v>6.87</v>
      </c>
      <c r="H3047" s="104">
        <f t="shared" si="1955"/>
        <v>0</v>
      </c>
      <c r="I3047" s="38">
        <f>'F4.2'!AA185</f>
        <v>0</v>
      </c>
      <c r="J3047" s="38">
        <f>'F4.2'!AZ185</f>
        <v>0</v>
      </c>
      <c r="K3047" s="104"/>
      <c r="L3047" s="104"/>
      <c r="M3047" s="104">
        <f t="shared" si="1956"/>
        <v>0</v>
      </c>
      <c r="N3047" s="197">
        <f t="shared" si="1957"/>
        <v>0</v>
      </c>
    </row>
    <row r="3048" spans="1:14" ht="31.5" outlineLevel="1" x14ac:dyDescent="0.25">
      <c r="A3048" s="89">
        <f t="shared" ref="A3048:E3048" si="1980">A2571</f>
        <v>3</v>
      </c>
      <c r="B3048" s="389" t="str">
        <f t="shared" si="1980"/>
        <v xml:space="preserve">     CHP Improvement Scheme-I</v>
      </c>
      <c r="C3048" s="188">
        <f t="shared" si="1980"/>
        <v>0</v>
      </c>
      <c r="D3048" s="189" t="str">
        <f t="shared" si="1980"/>
        <v>-</v>
      </c>
      <c r="E3048" s="38">
        <f t="shared" si="1980"/>
        <v>0</v>
      </c>
      <c r="F3048" s="104">
        <f t="shared" si="1966"/>
        <v>0</v>
      </c>
      <c r="G3048" s="104">
        <f t="shared" si="1967"/>
        <v>0</v>
      </c>
      <c r="H3048" s="104">
        <f t="shared" si="1955"/>
        <v>0</v>
      </c>
      <c r="I3048" s="38">
        <f>'F4.2'!AA186</f>
        <v>0</v>
      </c>
      <c r="J3048" s="38">
        <f>'F4.2'!AZ186</f>
        <v>0</v>
      </c>
      <c r="K3048" s="104"/>
      <c r="L3048" s="104"/>
      <c r="M3048" s="104">
        <f t="shared" si="1956"/>
        <v>0</v>
      </c>
      <c r="N3048" s="197">
        <f t="shared" si="1957"/>
        <v>0</v>
      </c>
    </row>
    <row r="3049" spans="1:14" ht="31.5" outlineLevel="1" x14ac:dyDescent="0.25">
      <c r="A3049" s="89">
        <f t="shared" ref="A3049:E3049" si="1981">A2572</f>
        <v>3.1</v>
      </c>
      <c r="B3049" s="389" t="str">
        <f t="shared" si="1981"/>
        <v>Supply, Erection, Commissioning of set of Internals for Wagon Tipplers at CHP 3X660MW, KTPS, Koradi.</v>
      </c>
      <c r="C3049" s="188">
        <f t="shared" si="1981"/>
        <v>0</v>
      </c>
      <c r="D3049" s="189" t="str">
        <f t="shared" si="1981"/>
        <v>-</v>
      </c>
      <c r="E3049" s="38">
        <f t="shared" si="1981"/>
        <v>0</v>
      </c>
      <c r="F3049" s="104">
        <f t="shared" si="1966"/>
        <v>10.96</v>
      </c>
      <c r="G3049" s="104">
        <f t="shared" si="1967"/>
        <v>10.96</v>
      </c>
      <c r="H3049" s="104">
        <f t="shared" si="1955"/>
        <v>0</v>
      </c>
      <c r="I3049" s="38">
        <f>'F4.2'!AA187</f>
        <v>0</v>
      </c>
      <c r="J3049" s="38">
        <f>'F4.2'!AZ187</f>
        <v>0</v>
      </c>
      <c r="K3049" s="104"/>
      <c r="L3049" s="104"/>
      <c r="M3049" s="104">
        <f t="shared" si="1956"/>
        <v>0</v>
      </c>
      <c r="N3049" s="197">
        <f t="shared" si="1957"/>
        <v>0</v>
      </c>
    </row>
    <row r="3050" spans="1:14" ht="31.5" outlineLevel="1" x14ac:dyDescent="0.25">
      <c r="A3050" s="89">
        <f t="shared" ref="A3050:E3050" si="1982">A2573</f>
        <v>3.2</v>
      </c>
      <c r="B3050" s="389" t="str">
        <f t="shared" si="1982"/>
        <v xml:space="preserve">Supply, Erection, Commissioning of set of Internals for Side Arm Chargers at CHP 3X660MW, KTPS, Koradi. </v>
      </c>
      <c r="C3050" s="188">
        <f t="shared" si="1982"/>
        <v>0</v>
      </c>
      <c r="D3050" s="189" t="str">
        <f t="shared" si="1982"/>
        <v>-</v>
      </c>
      <c r="E3050" s="38">
        <f t="shared" si="1982"/>
        <v>0</v>
      </c>
      <c r="F3050" s="104">
        <f t="shared" si="1966"/>
        <v>3.54</v>
      </c>
      <c r="G3050" s="104">
        <f t="shared" si="1967"/>
        <v>3.54</v>
      </c>
      <c r="H3050" s="104">
        <f t="shared" si="1955"/>
        <v>0</v>
      </c>
      <c r="I3050" s="38">
        <f>'F4.2'!AA188</f>
        <v>0</v>
      </c>
      <c r="J3050" s="38">
        <f>'F4.2'!AZ188</f>
        <v>0</v>
      </c>
      <c r="K3050" s="104"/>
      <c r="L3050" s="104"/>
      <c r="M3050" s="104">
        <f t="shared" si="1956"/>
        <v>0</v>
      </c>
      <c r="N3050" s="197">
        <f t="shared" si="1957"/>
        <v>0</v>
      </c>
    </row>
    <row r="3051" spans="1:14" ht="31.5" outlineLevel="1" x14ac:dyDescent="0.25">
      <c r="A3051" s="89">
        <f t="shared" ref="A3051:E3051" si="1983">A2574</f>
        <v>3.3</v>
      </c>
      <c r="B3051" s="389" t="str">
        <f t="shared" si="1983"/>
        <v>Supply, Erection, Commissioning of set of Internals for Wobbler Feeders at CHP 3X660MW, KTPS, Koradi.</v>
      </c>
      <c r="C3051" s="188">
        <f t="shared" si="1983"/>
        <v>0</v>
      </c>
      <c r="D3051" s="189" t="str">
        <f t="shared" si="1983"/>
        <v>-</v>
      </c>
      <c r="E3051" s="38">
        <f t="shared" si="1983"/>
        <v>0</v>
      </c>
      <c r="F3051" s="104">
        <f t="shared" si="1966"/>
        <v>4.96</v>
      </c>
      <c r="G3051" s="104">
        <f t="shared" si="1967"/>
        <v>4.96</v>
      </c>
      <c r="H3051" s="104">
        <f t="shared" si="1955"/>
        <v>0</v>
      </c>
      <c r="I3051" s="38">
        <f>'F4.2'!AA189</f>
        <v>0</v>
      </c>
      <c r="J3051" s="38">
        <f>'F4.2'!AZ189</f>
        <v>0</v>
      </c>
      <c r="K3051" s="104"/>
      <c r="L3051" s="104"/>
      <c r="M3051" s="104">
        <f t="shared" si="1956"/>
        <v>0</v>
      </c>
      <c r="N3051" s="197">
        <f t="shared" si="1957"/>
        <v>0</v>
      </c>
    </row>
    <row r="3052" spans="1:14" ht="31.5" outlineLevel="1" x14ac:dyDescent="0.25">
      <c r="A3052" s="89">
        <f t="shared" ref="A3052:E3052" si="1984">A2575</f>
        <v>3.4</v>
      </c>
      <c r="B3052" s="389" t="str">
        <f t="shared" si="1984"/>
        <v>Supply, Erection, Commissioning of set of Internals for Apron Feeders at CHP 3X660MW, KTPS, Koradi.</v>
      </c>
      <c r="C3052" s="188">
        <f t="shared" si="1984"/>
        <v>0</v>
      </c>
      <c r="D3052" s="189" t="str">
        <f t="shared" si="1984"/>
        <v>-</v>
      </c>
      <c r="E3052" s="38">
        <f t="shared" si="1984"/>
        <v>0</v>
      </c>
      <c r="F3052" s="104">
        <f t="shared" si="1966"/>
        <v>15.55</v>
      </c>
      <c r="G3052" s="104">
        <f t="shared" si="1967"/>
        <v>15.55</v>
      </c>
      <c r="H3052" s="104">
        <f t="shared" si="1955"/>
        <v>0</v>
      </c>
      <c r="I3052" s="38">
        <f>'F4.2'!AA190</f>
        <v>0</v>
      </c>
      <c r="J3052" s="38">
        <f>'F4.2'!AZ190</f>
        <v>0</v>
      </c>
      <c r="K3052" s="104"/>
      <c r="L3052" s="104"/>
      <c r="M3052" s="104">
        <f t="shared" si="1956"/>
        <v>0</v>
      </c>
      <c r="N3052" s="197">
        <f t="shared" si="1957"/>
        <v>0</v>
      </c>
    </row>
    <row r="3053" spans="1:14" ht="31.5" outlineLevel="1" x14ac:dyDescent="0.25">
      <c r="A3053" s="89">
        <f t="shared" ref="A3053:E3053" si="1985">A2576</f>
        <v>3.5</v>
      </c>
      <c r="B3053" s="389" t="str">
        <f t="shared" si="1985"/>
        <v>Supply, Erection, Commissioning of set of Internals for Impact Crushers at CHP 3X660MW, KTPS, Koradi.</v>
      </c>
      <c r="C3053" s="188">
        <f t="shared" si="1985"/>
        <v>0</v>
      </c>
      <c r="D3053" s="189" t="str">
        <f t="shared" si="1985"/>
        <v>-</v>
      </c>
      <c r="E3053" s="38">
        <f t="shared" si="1985"/>
        <v>0</v>
      </c>
      <c r="F3053" s="104">
        <f t="shared" si="1966"/>
        <v>9.6300000000000008</v>
      </c>
      <c r="G3053" s="104">
        <f t="shared" si="1967"/>
        <v>9.6300000000000008</v>
      </c>
      <c r="H3053" s="104">
        <f t="shared" si="1955"/>
        <v>0</v>
      </c>
      <c r="I3053" s="38">
        <f>'F4.2'!AA191</f>
        <v>0</v>
      </c>
      <c r="J3053" s="38">
        <f>'F4.2'!AZ191</f>
        <v>0</v>
      </c>
      <c r="K3053" s="104"/>
      <c r="L3053" s="104"/>
      <c r="M3053" s="104">
        <f t="shared" si="1956"/>
        <v>0</v>
      </c>
      <c r="N3053" s="197">
        <f t="shared" si="1957"/>
        <v>0</v>
      </c>
    </row>
    <row r="3054" spans="1:14" ht="31.5" outlineLevel="1" x14ac:dyDescent="0.25">
      <c r="A3054" s="364">
        <f t="shared" ref="A3054:E3054" si="1986">A2577</f>
        <v>3.6</v>
      </c>
      <c r="B3054" s="364" t="str">
        <f t="shared" si="1986"/>
        <v>Supply, Erection, Commissioning of set of Internals for Stacker cum Reclaimers at CHP 3X660MW, KTPS, Koradi.</v>
      </c>
      <c r="C3054" s="188">
        <f t="shared" si="1986"/>
        <v>0</v>
      </c>
      <c r="D3054" s="189" t="str">
        <f t="shared" si="1986"/>
        <v>-</v>
      </c>
      <c r="E3054" s="38">
        <f t="shared" si="1986"/>
        <v>0</v>
      </c>
      <c r="F3054" s="104">
        <f t="shared" si="1966"/>
        <v>6.26</v>
      </c>
      <c r="G3054" s="104">
        <f t="shared" si="1967"/>
        <v>6.26</v>
      </c>
      <c r="H3054" s="104">
        <f t="shared" si="1955"/>
        <v>0</v>
      </c>
      <c r="I3054" s="38">
        <f>'F4.2'!AA192</f>
        <v>0</v>
      </c>
      <c r="J3054" s="38">
        <f>'F4.2'!AZ192</f>
        <v>0</v>
      </c>
      <c r="K3054" s="104"/>
      <c r="L3054" s="104"/>
      <c r="M3054" s="104">
        <f t="shared" si="1956"/>
        <v>0</v>
      </c>
      <c r="N3054" s="197">
        <f t="shared" si="1957"/>
        <v>0</v>
      </c>
    </row>
    <row r="3055" spans="1:14" ht="31.5" outlineLevel="1" x14ac:dyDescent="0.25">
      <c r="A3055" s="89">
        <f t="shared" ref="A3055:E3055" si="1987">A2578</f>
        <v>4</v>
      </c>
      <c r="B3055" s="389" t="str">
        <f t="shared" si="1987"/>
        <v>Performance improvement and availability of various Auxiliaries of TG at 3x660MW KTPS Koradi.</v>
      </c>
      <c r="C3055" s="188">
        <f t="shared" si="1987"/>
        <v>0</v>
      </c>
      <c r="D3055" s="189" t="str">
        <f t="shared" si="1987"/>
        <v>-</v>
      </c>
      <c r="E3055" s="38">
        <f t="shared" si="1987"/>
        <v>0</v>
      </c>
      <c r="F3055" s="104">
        <f t="shared" si="1966"/>
        <v>0</v>
      </c>
      <c r="G3055" s="104">
        <f t="shared" si="1967"/>
        <v>0</v>
      </c>
      <c r="H3055" s="104">
        <f t="shared" si="1955"/>
        <v>0</v>
      </c>
      <c r="I3055" s="38">
        <f>'F4.2'!AA193</f>
        <v>0</v>
      </c>
      <c r="J3055" s="38">
        <f>'F4.2'!AZ193</f>
        <v>0</v>
      </c>
      <c r="K3055" s="104"/>
      <c r="L3055" s="104"/>
      <c r="M3055" s="104">
        <f t="shared" si="1956"/>
        <v>0</v>
      </c>
      <c r="N3055" s="197">
        <f t="shared" si="1957"/>
        <v>0</v>
      </c>
    </row>
    <row r="3056" spans="1:14" ht="31.5" outlineLevel="1" x14ac:dyDescent="0.25">
      <c r="A3056" s="89">
        <f t="shared" ref="A3056:E3056" si="1988">A2579</f>
        <v>4.0999999999999996</v>
      </c>
      <c r="B3056" s="389" t="str">
        <f t="shared" si="1988"/>
        <v>Performance improvement and availability of various Auxiliaries for Oil Systems of Main Turbine.</v>
      </c>
      <c r="C3056" s="188">
        <f t="shared" si="1988"/>
        <v>0</v>
      </c>
      <c r="D3056" s="189" t="str">
        <f t="shared" si="1988"/>
        <v>-</v>
      </c>
      <c r="E3056" s="38">
        <f t="shared" si="1988"/>
        <v>0</v>
      </c>
      <c r="F3056" s="104">
        <f t="shared" si="1966"/>
        <v>3.26</v>
      </c>
      <c r="G3056" s="104">
        <f t="shared" si="1967"/>
        <v>3.26</v>
      </c>
      <c r="H3056" s="104">
        <f t="shared" si="1955"/>
        <v>0</v>
      </c>
      <c r="I3056" s="38">
        <f>'F4.2'!AA194</f>
        <v>0</v>
      </c>
      <c r="J3056" s="38">
        <f>'F4.2'!AZ194</f>
        <v>0</v>
      </c>
      <c r="K3056" s="104"/>
      <c r="L3056" s="104"/>
      <c r="M3056" s="104">
        <f t="shared" si="1956"/>
        <v>0</v>
      </c>
      <c r="N3056" s="197">
        <f t="shared" si="1957"/>
        <v>0</v>
      </c>
    </row>
    <row r="3057" spans="1:14" ht="31.5" outlineLevel="1" x14ac:dyDescent="0.25">
      <c r="A3057" s="89">
        <f t="shared" ref="A3057:E3057" si="1989">A2580</f>
        <v>4.2</v>
      </c>
      <c r="B3057" s="389" t="str">
        <f t="shared" si="1989"/>
        <v>Performance improvement and availability of various Auxiliaries of Generator System.</v>
      </c>
      <c r="C3057" s="188">
        <f t="shared" si="1989"/>
        <v>0</v>
      </c>
      <c r="D3057" s="189" t="str">
        <f t="shared" si="1989"/>
        <v>-</v>
      </c>
      <c r="E3057" s="38">
        <f t="shared" si="1989"/>
        <v>0</v>
      </c>
      <c r="F3057" s="104">
        <f t="shared" si="1966"/>
        <v>7.31</v>
      </c>
      <c r="G3057" s="104">
        <f t="shared" si="1967"/>
        <v>7.31</v>
      </c>
      <c r="H3057" s="104">
        <f t="shared" si="1955"/>
        <v>0</v>
      </c>
      <c r="I3057" s="38">
        <f>'F4.2'!AA195</f>
        <v>0</v>
      </c>
      <c r="J3057" s="38">
        <f>'F4.2'!AZ195</f>
        <v>0</v>
      </c>
      <c r="K3057" s="104"/>
      <c r="L3057" s="104"/>
      <c r="M3057" s="104">
        <f t="shared" si="1956"/>
        <v>0</v>
      </c>
      <c r="N3057" s="197">
        <f t="shared" si="1957"/>
        <v>0</v>
      </c>
    </row>
    <row r="3058" spans="1:14" ht="15.75" outlineLevel="1" x14ac:dyDescent="0.25">
      <c r="A3058" s="89">
        <f t="shared" ref="A3058:E3058" si="1990">A2581</f>
        <v>4.3</v>
      </c>
      <c r="B3058" s="389" t="str">
        <f t="shared" si="1990"/>
        <v>Performance improvement and availability of Feed Water System.</v>
      </c>
      <c r="C3058" s="188">
        <f t="shared" si="1990"/>
        <v>0</v>
      </c>
      <c r="D3058" s="189" t="str">
        <f t="shared" si="1990"/>
        <v>-</v>
      </c>
      <c r="E3058" s="38">
        <f t="shared" si="1990"/>
        <v>0</v>
      </c>
      <c r="F3058" s="104">
        <f t="shared" si="1966"/>
        <v>10.54</v>
      </c>
      <c r="G3058" s="104">
        <f t="shared" si="1967"/>
        <v>10.54</v>
      </c>
      <c r="H3058" s="104">
        <f t="shared" si="1955"/>
        <v>0</v>
      </c>
      <c r="I3058" s="38">
        <f>'F4.2'!AA196</f>
        <v>0</v>
      </c>
      <c r="J3058" s="38">
        <f>'F4.2'!AZ196</f>
        <v>0</v>
      </c>
      <c r="K3058" s="104"/>
      <c r="L3058" s="104"/>
      <c r="M3058" s="104">
        <f t="shared" si="1956"/>
        <v>0</v>
      </c>
      <c r="N3058" s="197">
        <f t="shared" si="1957"/>
        <v>0</v>
      </c>
    </row>
    <row r="3059" spans="1:14" ht="15.75" outlineLevel="1" x14ac:dyDescent="0.25">
      <c r="A3059" s="89">
        <f t="shared" ref="A3059:E3059" si="1991">A2582</f>
        <v>4.4000000000000004</v>
      </c>
      <c r="B3059" s="389" t="str">
        <f t="shared" si="1991"/>
        <v>Performance improvement and availability of Vacuum System.</v>
      </c>
      <c r="C3059" s="188">
        <f t="shared" si="1991"/>
        <v>0</v>
      </c>
      <c r="D3059" s="189" t="str">
        <f t="shared" si="1991"/>
        <v>-</v>
      </c>
      <c r="E3059" s="38">
        <f t="shared" si="1991"/>
        <v>0</v>
      </c>
      <c r="F3059" s="104">
        <f t="shared" si="1966"/>
        <v>2.2799999999999998</v>
      </c>
      <c r="G3059" s="104">
        <f t="shared" si="1967"/>
        <v>2.2799999999999998</v>
      </c>
      <c r="H3059" s="104">
        <f t="shared" si="1955"/>
        <v>0</v>
      </c>
      <c r="I3059" s="38">
        <f>'F4.2'!AA197</f>
        <v>0</v>
      </c>
      <c r="J3059" s="38">
        <f>'F4.2'!AZ197</f>
        <v>0</v>
      </c>
      <c r="K3059" s="104"/>
      <c r="L3059" s="104"/>
      <c r="M3059" s="104">
        <f t="shared" si="1956"/>
        <v>0</v>
      </c>
      <c r="N3059" s="197">
        <f t="shared" si="1957"/>
        <v>0</v>
      </c>
    </row>
    <row r="3060" spans="1:14" ht="31.5" outlineLevel="1" x14ac:dyDescent="0.25">
      <c r="A3060" s="89">
        <f t="shared" ref="A3060:E3060" si="1992">A2583</f>
        <v>4.5</v>
      </c>
      <c r="B3060" s="389" t="str">
        <f t="shared" si="1992"/>
        <v>Performance improvement and availability of CEP System.</v>
      </c>
      <c r="C3060" s="188">
        <f t="shared" si="1992"/>
        <v>0</v>
      </c>
      <c r="D3060" s="189" t="str">
        <f t="shared" si="1992"/>
        <v>-</v>
      </c>
      <c r="E3060" s="38">
        <f t="shared" si="1992"/>
        <v>0</v>
      </c>
      <c r="F3060" s="104">
        <f t="shared" si="1966"/>
        <v>7.83</v>
      </c>
      <c r="G3060" s="104">
        <f t="shared" si="1967"/>
        <v>7.83</v>
      </c>
      <c r="H3060" s="104">
        <f t="shared" si="1955"/>
        <v>0</v>
      </c>
      <c r="I3060" s="38">
        <f>'F4.2'!AA198</f>
        <v>0</v>
      </c>
      <c r="J3060" s="38">
        <f>'F4.2'!AZ198</f>
        <v>0</v>
      </c>
      <c r="K3060" s="104"/>
      <c r="L3060" s="104"/>
      <c r="M3060" s="104">
        <f t="shared" si="1956"/>
        <v>0</v>
      </c>
      <c r="N3060" s="197">
        <f t="shared" si="1957"/>
        <v>0</v>
      </c>
    </row>
    <row r="3061" spans="1:14" ht="31.5" outlineLevel="1" x14ac:dyDescent="0.25">
      <c r="A3061" s="89">
        <f t="shared" ref="A3061:E3061" si="1993">A2584</f>
        <v>4.5999999999999996</v>
      </c>
      <c r="B3061" s="389" t="str">
        <f t="shared" si="1993"/>
        <v>Procurement of Complete Pull out Assembly along with Impeller and wear ring of Cooling Water Pump.</v>
      </c>
      <c r="C3061" s="188">
        <f t="shared" si="1993"/>
        <v>0</v>
      </c>
      <c r="D3061" s="189" t="str">
        <f t="shared" si="1993"/>
        <v>-</v>
      </c>
      <c r="E3061" s="38">
        <f t="shared" si="1993"/>
        <v>0</v>
      </c>
      <c r="F3061" s="104">
        <f t="shared" si="1966"/>
        <v>14.87</v>
      </c>
      <c r="G3061" s="104">
        <f t="shared" si="1967"/>
        <v>14.87</v>
      </c>
      <c r="H3061" s="104">
        <f t="shared" si="1955"/>
        <v>0</v>
      </c>
      <c r="I3061" s="38">
        <f>'F4.2'!AA199</f>
        <v>0</v>
      </c>
      <c r="J3061" s="38">
        <f>'F4.2'!AZ199</f>
        <v>0</v>
      </c>
      <c r="K3061" s="104"/>
      <c r="L3061" s="104"/>
      <c r="M3061" s="104">
        <f t="shared" si="1956"/>
        <v>0</v>
      </c>
      <c r="N3061" s="197">
        <f t="shared" si="1957"/>
        <v>0</v>
      </c>
    </row>
    <row r="3062" spans="1:14" ht="31.5" outlineLevel="1" x14ac:dyDescent="0.25">
      <c r="A3062" s="364">
        <f t="shared" ref="A3062:E3062" si="1994">A2585</f>
        <v>4.7</v>
      </c>
      <c r="B3062" s="364" t="str">
        <f t="shared" si="1994"/>
        <v>Procurement of complete assembly of HP and LP Elements for Atlas Copco make Compressors.</v>
      </c>
      <c r="C3062" s="188">
        <f t="shared" si="1994"/>
        <v>0</v>
      </c>
      <c r="D3062" s="189" t="str">
        <f t="shared" si="1994"/>
        <v>-</v>
      </c>
      <c r="E3062" s="38">
        <f t="shared" si="1994"/>
        <v>0</v>
      </c>
      <c r="F3062" s="104">
        <f t="shared" si="1966"/>
        <v>4.1900000000000004</v>
      </c>
      <c r="G3062" s="104">
        <f t="shared" si="1967"/>
        <v>4.1900000000000004</v>
      </c>
      <c r="H3062" s="104">
        <f t="shared" ref="H3062:H3125" si="1995">F3062-G3062</f>
        <v>0</v>
      </c>
      <c r="I3062" s="38">
        <f>'F4.2'!AA200</f>
        <v>0</v>
      </c>
      <c r="J3062" s="38">
        <f>'F4.2'!AZ200</f>
        <v>0</v>
      </c>
      <c r="K3062" s="104"/>
      <c r="L3062" s="104"/>
      <c r="M3062" s="104">
        <f t="shared" si="1956"/>
        <v>0</v>
      </c>
      <c r="N3062" s="197">
        <f t="shared" ref="N3062:N3125" si="1996">H3062+I3062-M3062</f>
        <v>0</v>
      </c>
    </row>
    <row r="3063" spans="1:14" ht="47.25" outlineLevel="1" x14ac:dyDescent="0.25">
      <c r="A3063" s="89">
        <f t="shared" ref="A3063:E3063" si="1997">A2586</f>
        <v>5</v>
      </c>
      <c r="B3063" s="389" t="str">
        <f t="shared" si="1997"/>
        <v>Improvement in Wet ash evacuation system at 3x660MW Units, KTPS, Koradi</v>
      </c>
      <c r="C3063" s="188">
        <f t="shared" si="1997"/>
        <v>0</v>
      </c>
      <c r="D3063" s="189" t="str">
        <f t="shared" si="1997"/>
        <v>-</v>
      </c>
      <c r="E3063" s="38">
        <f t="shared" si="1997"/>
        <v>0</v>
      </c>
      <c r="F3063" s="104">
        <f t="shared" si="1966"/>
        <v>0</v>
      </c>
      <c r="G3063" s="104">
        <f t="shared" si="1967"/>
        <v>0</v>
      </c>
      <c r="H3063" s="104">
        <f t="shared" si="1995"/>
        <v>0</v>
      </c>
      <c r="I3063" s="38">
        <f>'F4.2'!AA201</f>
        <v>0</v>
      </c>
      <c r="J3063" s="38">
        <f>'F4.2'!AZ201</f>
        <v>0</v>
      </c>
      <c r="K3063" s="104"/>
      <c r="L3063" s="104"/>
      <c r="M3063" s="104">
        <f t="shared" si="1956"/>
        <v>0</v>
      </c>
      <c r="N3063" s="197">
        <f t="shared" si="1996"/>
        <v>0</v>
      </c>
    </row>
    <row r="3064" spans="1:14" ht="63" outlineLevel="1" x14ac:dyDescent="0.25">
      <c r="A3064" s="89">
        <f t="shared" ref="A3064:E3064" si="1998">A2587</f>
        <v>5.0999999999999996</v>
      </c>
      <c r="B3064" s="389" t="str">
        <f t="shared" si="1998"/>
        <v>Procurement &amp; installation of Ash Slurry Series Pump Assembly with modified metallurgy and Critical Wet End Sub Assembly to enhance the performance &amp; slurry disposal capacity.</v>
      </c>
      <c r="C3064" s="188">
        <f t="shared" si="1998"/>
        <v>0</v>
      </c>
      <c r="D3064" s="189" t="str">
        <f t="shared" si="1998"/>
        <v>-</v>
      </c>
      <c r="E3064" s="38">
        <f t="shared" si="1998"/>
        <v>0</v>
      </c>
      <c r="F3064" s="104">
        <f t="shared" si="1966"/>
        <v>7.53</v>
      </c>
      <c r="G3064" s="104">
        <f t="shared" si="1967"/>
        <v>7.53</v>
      </c>
      <c r="H3064" s="104">
        <f t="shared" si="1995"/>
        <v>0</v>
      </c>
      <c r="I3064" s="38">
        <f>'F4.2'!AA202</f>
        <v>0</v>
      </c>
      <c r="J3064" s="38">
        <f>'F4.2'!AZ202</f>
        <v>0</v>
      </c>
      <c r="K3064" s="104"/>
      <c r="L3064" s="104"/>
      <c r="M3064" s="104">
        <f t="shared" si="1956"/>
        <v>0</v>
      </c>
      <c r="N3064" s="197">
        <f t="shared" si="1996"/>
        <v>0</v>
      </c>
    </row>
    <row r="3065" spans="1:14" ht="63" outlineLevel="1" x14ac:dyDescent="0.25">
      <c r="A3065" s="89">
        <f t="shared" ref="A3065:E3065" si="1999">A2588</f>
        <v>5.2</v>
      </c>
      <c r="B3065" s="389" t="str">
        <f t="shared" si="1999"/>
        <v>Procurement &amp; installation of Ash Slurry Series Pump Assembly with modified metallurgy along with Gear Box, Fluid Coupling &amp; Motor (4’th Series) and Critical Wet End Sub Assembly to enhance the performance &amp; slurry disposal capacity.</v>
      </c>
      <c r="C3065" s="188">
        <f t="shared" si="1999"/>
        <v>0</v>
      </c>
      <c r="D3065" s="189" t="str">
        <f t="shared" si="1999"/>
        <v>-</v>
      </c>
      <c r="E3065" s="38">
        <f t="shared" si="1999"/>
        <v>0</v>
      </c>
      <c r="F3065" s="104">
        <f t="shared" si="1966"/>
        <v>2.5099999999999998</v>
      </c>
      <c r="G3065" s="104">
        <f t="shared" si="1967"/>
        <v>2.5099999999999998</v>
      </c>
      <c r="H3065" s="104">
        <f t="shared" si="1995"/>
        <v>0</v>
      </c>
      <c r="I3065" s="38">
        <f>'F4.2'!AA203</f>
        <v>0</v>
      </c>
      <c r="J3065" s="38">
        <f>'F4.2'!AZ203</f>
        <v>0</v>
      </c>
      <c r="K3065" s="104"/>
      <c r="L3065" s="104"/>
      <c r="M3065" s="104">
        <f t="shared" si="1956"/>
        <v>0</v>
      </c>
      <c r="N3065" s="197">
        <f t="shared" si="1996"/>
        <v>0</v>
      </c>
    </row>
    <row r="3066" spans="1:14" ht="78.75" outlineLevel="1" x14ac:dyDescent="0.25">
      <c r="A3066" s="89">
        <f t="shared" ref="A3066:E3066" si="2000">A2589</f>
        <v>5.3</v>
      </c>
      <c r="B3066" s="389" t="str">
        <f t="shared" si="2000"/>
        <v>Procurement &amp; installation of Overflow Transfer Pump Assembly with upgradation in metallurgy and Critical Wet End Sub Assembly to enhance the performance.</v>
      </c>
      <c r="C3066" s="188">
        <f t="shared" si="2000"/>
        <v>0</v>
      </c>
      <c r="D3066" s="189" t="str">
        <f t="shared" si="2000"/>
        <v>-</v>
      </c>
      <c r="E3066" s="38">
        <f t="shared" si="2000"/>
        <v>0</v>
      </c>
      <c r="F3066" s="104">
        <f t="shared" si="1966"/>
        <v>3.59</v>
      </c>
      <c r="G3066" s="104">
        <f t="shared" si="1967"/>
        <v>3.59</v>
      </c>
      <c r="H3066" s="104">
        <f t="shared" si="1995"/>
        <v>0</v>
      </c>
      <c r="I3066" s="38">
        <f>'F4.2'!AA204</f>
        <v>0</v>
      </c>
      <c r="J3066" s="38">
        <f>'F4.2'!AZ204</f>
        <v>0</v>
      </c>
      <c r="K3066" s="104"/>
      <c r="L3066" s="104"/>
      <c r="M3066" s="104">
        <f t="shared" si="1956"/>
        <v>0</v>
      </c>
      <c r="N3066" s="197">
        <f t="shared" si="1996"/>
        <v>0</v>
      </c>
    </row>
    <row r="3067" spans="1:14" ht="78.75" outlineLevel="1" x14ac:dyDescent="0.25">
      <c r="A3067" s="364">
        <f t="shared" ref="A3067:E3067" si="2001">A2590</f>
        <v>5.4</v>
      </c>
      <c r="B3067" s="364" t="str">
        <f t="shared" si="2001"/>
        <v>Procurement &amp; installation of IAC Compressor Assembly: Model –ZR110 STD 7.5 IMD Atlas Copco Make Oil free water cooled screw air compressor with inbuilt atlas copco make heat of compression single drum rotator air dryer to enhance the performance.</v>
      </c>
      <c r="C3067" s="188">
        <f t="shared" si="2001"/>
        <v>0</v>
      </c>
      <c r="D3067" s="189" t="str">
        <f t="shared" si="2001"/>
        <v>-</v>
      </c>
      <c r="E3067" s="38">
        <f t="shared" si="2001"/>
        <v>0</v>
      </c>
      <c r="F3067" s="104">
        <f t="shared" si="1966"/>
        <v>7.56</v>
      </c>
      <c r="G3067" s="104">
        <f t="shared" si="1967"/>
        <v>7.56</v>
      </c>
      <c r="H3067" s="104">
        <f t="shared" si="1995"/>
        <v>0</v>
      </c>
      <c r="I3067" s="38">
        <f>'F4.2'!AA205</f>
        <v>0</v>
      </c>
      <c r="J3067" s="38">
        <f>'F4.2'!AZ205</f>
        <v>0</v>
      </c>
      <c r="K3067" s="104"/>
      <c r="L3067" s="104"/>
      <c r="M3067" s="104">
        <f t="shared" si="1956"/>
        <v>0</v>
      </c>
      <c r="N3067" s="197">
        <f t="shared" si="1996"/>
        <v>0</v>
      </c>
    </row>
    <row r="3068" spans="1:14" ht="31.5" outlineLevel="1" x14ac:dyDescent="0.25">
      <c r="A3068" s="89">
        <f t="shared" ref="A3068:E3068" si="2002">A2591</f>
        <v>6</v>
      </c>
      <c r="B3068" s="402" t="str">
        <f t="shared" si="2002"/>
        <v>HMI Upgradation of Diasys Netmation DCS at 3x660MW KTPS Koradi Units 8,9 &amp; 9</v>
      </c>
      <c r="C3068" s="188">
        <f t="shared" si="2002"/>
        <v>0</v>
      </c>
      <c r="D3068" s="189" t="str">
        <f t="shared" si="2002"/>
        <v>-</v>
      </c>
      <c r="E3068" s="38">
        <f t="shared" si="2002"/>
        <v>0</v>
      </c>
      <c r="F3068" s="104">
        <f t="shared" si="1966"/>
        <v>0</v>
      </c>
      <c r="G3068" s="104">
        <f t="shared" si="1967"/>
        <v>0</v>
      </c>
      <c r="H3068" s="104">
        <f t="shared" si="1995"/>
        <v>0</v>
      </c>
      <c r="I3068" s="38">
        <f>'F4.2'!AA206</f>
        <v>0</v>
      </c>
      <c r="J3068" s="38">
        <f>'F4.2'!AZ206</f>
        <v>0</v>
      </c>
      <c r="K3068" s="104"/>
      <c r="L3068" s="104"/>
      <c r="M3068" s="104">
        <f t="shared" si="1956"/>
        <v>0</v>
      </c>
      <c r="N3068" s="197">
        <f t="shared" si="1996"/>
        <v>0</v>
      </c>
    </row>
    <row r="3069" spans="1:14" ht="31.5" outlineLevel="1" x14ac:dyDescent="0.25">
      <c r="A3069" s="364">
        <f t="shared" ref="A3069:E3069" si="2003">A2592</f>
        <v>6.1</v>
      </c>
      <c r="B3069" s="364" t="str">
        <f t="shared" si="2003"/>
        <v>HMI Upgradation of Diasys Netmation DCS at 3x660MW KTPS Koradi Units 8,9 &amp; 10</v>
      </c>
      <c r="C3069" s="188">
        <f t="shared" si="2003"/>
        <v>0</v>
      </c>
      <c r="D3069" s="189" t="str">
        <f t="shared" si="2003"/>
        <v>-</v>
      </c>
      <c r="E3069" s="38">
        <f t="shared" si="2003"/>
        <v>0</v>
      </c>
      <c r="F3069" s="104">
        <f t="shared" si="1966"/>
        <v>77.150000000000006</v>
      </c>
      <c r="G3069" s="104">
        <f t="shared" si="1967"/>
        <v>77.150000000000006</v>
      </c>
      <c r="H3069" s="104">
        <f t="shared" si="1995"/>
        <v>0</v>
      </c>
      <c r="I3069" s="38">
        <f>'F4.2'!AA207</f>
        <v>0</v>
      </c>
      <c r="J3069" s="38">
        <f>'F4.2'!AZ207</f>
        <v>0</v>
      </c>
      <c r="K3069" s="104"/>
      <c r="L3069" s="104"/>
      <c r="M3069" s="104">
        <f t="shared" si="1956"/>
        <v>0</v>
      </c>
      <c r="N3069" s="197">
        <f t="shared" si="1996"/>
        <v>0</v>
      </c>
    </row>
    <row r="3070" spans="1:14" ht="47.25" outlineLevel="1" x14ac:dyDescent="0.25">
      <c r="A3070" s="89">
        <f t="shared" ref="A3070:E3070" si="2004">A2593</f>
        <v>7</v>
      </c>
      <c r="B3070" s="389" t="str">
        <f t="shared" si="2004"/>
        <v>Improvement in   Dry ash evacuation system at 3x660MW Units, KTPS, Koradi</v>
      </c>
      <c r="C3070" s="188">
        <f t="shared" si="2004"/>
        <v>0</v>
      </c>
      <c r="D3070" s="189" t="str">
        <f t="shared" si="2004"/>
        <v>-</v>
      </c>
      <c r="E3070" s="38">
        <f t="shared" si="2004"/>
        <v>0</v>
      </c>
      <c r="F3070" s="104">
        <f t="shared" si="1966"/>
        <v>0</v>
      </c>
      <c r="G3070" s="104">
        <f t="shared" si="1967"/>
        <v>0</v>
      </c>
      <c r="H3070" s="104">
        <f t="shared" si="1995"/>
        <v>0</v>
      </c>
      <c r="I3070" s="38">
        <f>'F4.2'!AA208</f>
        <v>0</v>
      </c>
      <c r="J3070" s="38">
        <f>'F4.2'!AZ208</f>
        <v>0</v>
      </c>
      <c r="K3070" s="104"/>
      <c r="L3070" s="104"/>
      <c r="M3070" s="104">
        <f t="shared" si="1956"/>
        <v>0</v>
      </c>
      <c r="N3070" s="197">
        <f t="shared" si="1996"/>
        <v>0</v>
      </c>
    </row>
    <row r="3071" spans="1:14" ht="15.75" outlineLevel="1" x14ac:dyDescent="0.25">
      <c r="A3071" s="364">
        <f t="shared" ref="A3071:E3071" si="2005">A2594</f>
        <v>7.1</v>
      </c>
      <c r="B3071" s="364" t="str">
        <f t="shared" si="2005"/>
        <v>Procurement of Ingersoll Rand Make Transport Air Compressors Critical/Non-Critical Spares sub-assembly for performance improvement.</v>
      </c>
      <c r="C3071" s="188">
        <f t="shared" si="2005"/>
        <v>0</v>
      </c>
      <c r="D3071" s="189" t="str">
        <f t="shared" si="2005"/>
        <v>-</v>
      </c>
      <c r="E3071" s="38">
        <f t="shared" si="2005"/>
        <v>0</v>
      </c>
      <c r="F3071" s="104">
        <f t="shared" si="1966"/>
        <v>29.57</v>
      </c>
      <c r="G3071" s="104">
        <f t="shared" si="1967"/>
        <v>29.57</v>
      </c>
      <c r="H3071" s="104">
        <f t="shared" si="1995"/>
        <v>0</v>
      </c>
      <c r="I3071" s="38">
        <f>'F4.2'!AA209</f>
        <v>0</v>
      </c>
      <c r="J3071" s="38">
        <f>'F4.2'!AZ209</f>
        <v>0</v>
      </c>
      <c r="K3071" s="104"/>
      <c r="L3071" s="104"/>
      <c r="M3071" s="104">
        <f t="shared" si="1956"/>
        <v>0</v>
      </c>
      <c r="N3071" s="197">
        <f t="shared" si="1996"/>
        <v>0</v>
      </c>
    </row>
    <row r="3072" spans="1:14" ht="47.25" outlineLevel="1" x14ac:dyDescent="0.25">
      <c r="A3072" s="89">
        <f t="shared" ref="A3072:E3072" si="2006">A2595</f>
        <v>8</v>
      </c>
      <c r="B3072" s="389" t="str">
        <f t="shared" si="2006"/>
        <v>MSERW Pipes for Garlanding arrangement</v>
      </c>
      <c r="C3072" s="188">
        <f t="shared" si="2006"/>
        <v>0</v>
      </c>
      <c r="D3072" s="189" t="str">
        <f t="shared" si="2006"/>
        <v>-</v>
      </c>
      <c r="E3072" s="38">
        <f t="shared" si="2006"/>
        <v>0</v>
      </c>
      <c r="F3072" s="104">
        <f t="shared" si="1966"/>
        <v>0</v>
      </c>
      <c r="G3072" s="104">
        <f t="shared" si="1967"/>
        <v>0</v>
      </c>
      <c r="H3072" s="104">
        <f t="shared" si="1995"/>
        <v>0</v>
      </c>
      <c r="I3072" s="38">
        <f>'F4.2'!AA210</f>
        <v>0</v>
      </c>
      <c r="J3072" s="38">
        <f>'F4.2'!AZ210</f>
        <v>0</v>
      </c>
      <c r="K3072" s="104"/>
      <c r="L3072" s="104"/>
      <c r="M3072" s="104">
        <f t="shared" si="1956"/>
        <v>0</v>
      </c>
      <c r="N3072" s="197">
        <f t="shared" si="1996"/>
        <v>0</v>
      </c>
    </row>
    <row r="3073" spans="1:14" ht="31.5" outlineLevel="1" x14ac:dyDescent="0.25">
      <c r="A3073" s="364">
        <f t="shared" ref="A3073:E3073" si="2007">A2596</f>
        <v>8.1</v>
      </c>
      <c r="B3073" s="364" t="str">
        <f t="shared" si="2007"/>
        <v>Work of Garlanding arrangement to changeover ash slurry feed points for even filling of pond by providing MSERW Pipes along the periphery of Ash Bund Dyke Wall at Khasara Ash Bund.</v>
      </c>
      <c r="C3073" s="188">
        <f t="shared" si="2007"/>
        <v>0</v>
      </c>
      <c r="D3073" s="189" t="str">
        <f t="shared" si="2007"/>
        <v>-</v>
      </c>
      <c r="E3073" s="38">
        <f t="shared" si="2007"/>
        <v>0</v>
      </c>
      <c r="F3073" s="104">
        <f t="shared" si="1966"/>
        <v>98.83</v>
      </c>
      <c r="G3073" s="104">
        <f t="shared" si="1967"/>
        <v>98.83</v>
      </c>
      <c r="H3073" s="104">
        <f t="shared" si="1995"/>
        <v>0</v>
      </c>
      <c r="I3073" s="38">
        <f>'F4.2'!AA211</f>
        <v>0</v>
      </c>
      <c r="J3073" s="38">
        <f>'F4.2'!AZ211</f>
        <v>0</v>
      </c>
      <c r="K3073" s="104"/>
      <c r="L3073" s="104"/>
      <c r="M3073" s="104">
        <f t="shared" si="1956"/>
        <v>0</v>
      </c>
      <c r="N3073" s="197">
        <f t="shared" si="1996"/>
        <v>0</v>
      </c>
    </row>
    <row r="3074" spans="1:14" ht="31.5" outlineLevel="1" x14ac:dyDescent="0.25">
      <c r="A3074" s="89">
        <f t="shared" ref="A3074:E3074" si="2008">A2597</f>
        <v>9</v>
      </c>
      <c r="B3074" s="389" t="str">
        <f t="shared" si="2008"/>
        <v>Capacity Enhancement &amp; Performance optimization at WTP 3X660MW,KTPS,Koradi</v>
      </c>
      <c r="C3074" s="188">
        <f t="shared" si="2008"/>
        <v>0</v>
      </c>
      <c r="D3074" s="189" t="str">
        <f t="shared" si="2008"/>
        <v>-</v>
      </c>
      <c r="E3074" s="38">
        <f t="shared" si="2008"/>
        <v>0</v>
      </c>
      <c r="F3074" s="104">
        <f t="shared" si="1966"/>
        <v>0</v>
      </c>
      <c r="G3074" s="104">
        <f t="shared" si="1967"/>
        <v>0</v>
      </c>
      <c r="H3074" s="104">
        <f t="shared" si="1995"/>
        <v>0</v>
      </c>
      <c r="I3074" s="38">
        <f>'F4.2'!AA212</f>
        <v>0</v>
      </c>
      <c r="J3074" s="38">
        <f>'F4.2'!AZ212</f>
        <v>0</v>
      </c>
      <c r="K3074" s="104"/>
      <c r="L3074" s="104"/>
      <c r="M3074" s="104">
        <f t="shared" si="1956"/>
        <v>0</v>
      </c>
      <c r="N3074" s="197">
        <f t="shared" si="1996"/>
        <v>0</v>
      </c>
    </row>
    <row r="3075" spans="1:14" ht="31.5" outlineLevel="1" x14ac:dyDescent="0.25">
      <c r="A3075" s="89">
        <f t="shared" ref="A3075:E3075" si="2009">A2598</f>
        <v>9.1</v>
      </c>
      <c r="B3075" s="389" t="str">
        <f t="shared" si="2009"/>
        <v>Capacity enhancement of DM water stream in WTP at 3X660MW, KTPS, Koradi.</v>
      </c>
      <c r="C3075" s="188">
        <f t="shared" si="2009"/>
        <v>0</v>
      </c>
      <c r="D3075" s="189" t="str">
        <f t="shared" si="2009"/>
        <v>-</v>
      </c>
      <c r="E3075" s="38">
        <f t="shared" si="2009"/>
        <v>0</v>
      </c>
      <c r="F3075" s="104">
        <f t="shared" si="1966"/>
        <v>58.94</v>
      </c>
      <c r="G3075" s="104">
        <f t="shared" si="1967"/>
        <v>58.94</v>
      </c>
      <c r="H3075" s="104">
        <f t="shared" si="1995"/>
        <v>0</v>
      </c>
      <c r="I3075" s="38">
        <f>'F4.2'!AA213</f>
        <v>0</v>
      </c>
      <c r="J3075" s="38">
        <f>'F4.2'!AZ213</f>
        <v>0</v>
      </c>
      <c r="K3075" s="104"/>
      <c r="L3075" s="104"/>
      <c r="M3075" s="104">
        <f t="shared" si="1956"/>
        <v>0</v>
      </c>
      <c r="N3075" s="197">
        <f t="shared" si="1996"/>
        <v>0</v>
      </c>
    </row>
    <row r="3076" spans="1:14" ht="31.5" outlineLevel="1" x14ac:dyDescent="0.25">
      <c r="A3076" s="89">
        <f t="shared" ref="A3076:E3076" si="2010">A2599</f>
        <v>9.1999999999999993</v>
      </c>
      <c r="B3076" s="389" t="str">
        <f t="shared" si="2010"/>
        <v>Capacity enhancement Condensate polishing unit regeneration area in WTP at 3X660 MW, KTPS, Koradi</v>
      </c>
      <c r="C3076" s="188">
        <f t="shared" si="2010"/>
        <v>0</v>
      </c>
      <c r="D3076" s="189" t="str">
        <f t="shared" si="2010"/>
        <v>-</v>
      </c>
      <c r="E3076" s="38">
        <f t="shared" si="2010"/>
        <v>0</v>
      </c>
      <c r="F3076" s="104">
        <f t="shared" si="1966"/>
        <v>13.41</v>
      </c>
      <c r="G3076" s="104">
        <f t="shared" si="1967"/>
        <v>13.41</v>
      </c>
      <c r="H3076" s="104">
        <f t="shared" si="1995"/>
        <v>0</v>
      </c>
      <c r="I3076" s="38">
        <f>'F4.2'!AA214</f>
        <v>0</v>
      </c>
      <c r="J3076" s="38">
        <f>'F4.2'!AZ214</f>
        <v>0</v>
      </c>
      <c r="K3076" s="104"/>
      <c r="L3076" s="104"/>
      <c r="M3076" s="104">
        <f t="shared" si="1956"/>
        <v>0</v>
      </c>
      <c r="N3076" s="197">
        <f t="shared" si="1996"/>
        <v>0</v>
      </c>
    </row>
    <row r="3077" spans="1:14" ht="47.25" outlineLevel="1" x14ac:dyDescent="0.25">
      <c r="A3077" s="364">
        <f t="shared" ref="A3077:E3077" si="2011">A2600</f>
        <v>9.3000000000000007</v>
      </c>
      <c r="B3077" s="364" t="str">
        <f t="shared" si="2011"/>
        <v>Provision of Ozone generating plant of 1.0 Kg capacity in WTP at 3X660 MW, KTPS, Koradi</v>
      </c>
      <c r="C3077" s="188">
        <f t="shared" si="2011"/>
        <v>0</v>
      </c>
      <c r="D3077" s="189" t="str">
        <f t="shared" si="2011"/>
        <v>-</v>
      </c>
      <c r="E3077" s="38">
        <f t="shared" si="2011"/>
        <v>0</v>
      </c>
      <c r="F3077" s="104">
        <f t="shared" si="1966"/>
        <v>5.84</v>
      </c>
      <c r="G3077" s="104">
        <f t="shared" si="1967"/>
        <v>5.84</v>
      </c>
      <c r="H3077" s="104">
        <f t="shared" si="1995"/>
        <v>0</v>
      </c>
      <c r="I3077" s="38">
        <f>'F4.2'!AA215</f>
        <v>0</v>
      </c>
      <c r="J3077" s="38">
        <f>'F4.2'!AZ215</f>
        <v>0</v>
      </c>
      <c r="K3077" s="104"/>
      <c r="L3077" s="104"/>
      <c r="M3077" s="104">
        <f t="shared" si="1956"/>
        <v>0</v>
      </c>
      <c r="N3077" s="197">
        <f t="shared" si="1996"/>
        <v>0</v>
      </c>
    </row>
    <row r="3078" spans="1:14" ht="47.25" outlineLevel="1" x14ac:dyDescent="0.25">
      <c r="A3078" s="89">
        <f t="shared" ref="A3078:E3078" si="2012">A2601</f>
        <v>10</v>
      </c>
      <c r="B3078" s="389" t="str">
        <f t="shared" si="2012"/>
        <v>DPR for Construction of CC Road alongwith RCC Drain, CC platform for heavy machinery movement at 3x660  MW, TPS, Koradi</v>
      </c>
      <c r="C3078" s="188">
        <f t="shared" si="2012"/>
        <v>0</v>
      </c>
      <c r="D3078" s="189" t="str">
        <f t="shared" si="2012"/>
        <v>-</v>
      </c>
      <c r="E3078" s="38">
        <f t="shared" si="2012"/>
        <v>0</v>
      </c>
      <c r="F3078" s="104">
        <f t="shared" si="1966"/>
        <v>0</v>
      </c>
      <c r="G3078" s="104">
        <f t="shared" si="1967"/>
        <v>0</v>
      </c>
      <c r="H3078" s="104">
        <f t="shared" si="1995"/>
        <v>0</v>
      </c>
      <c r="I3078" s="38">
        <f>'F4.2'!AA216</f>
        <v>0</v>
      </c>
      <c r="J3078" s="38">
        <f>'F4.2'!AZ216</f>
        <v>0</v>
      </c>
      <c r="K3078" s="104"/>
      <c r="L3078" s="104"/>
      <c r="M3078" s="104">
        <f t="shared" si="1956"/>
        <v>0</v>
      </c>
      <c r="N3078" s="197">
        <f t="shared" si="1996"/>
        <v>0</v>
      </c>
    </row>
    <row r="3079" spans="1:14" ht="15.75" outlineLevel="1" x14ac:dyDescent="0.25">
      <c r="A3079" s="364">
        <f t="shared" ref="A3079:E3079" si="2013">A2602</f>
        <v>10.1</v>
      </c>
      <c r="B3079" s="364" t="str">
        <f t="shared" si="2013"/>
        <v>DPR for Construction of CC Road alongwith RCC Drain, CC platform for heavy machinery movement at 3x660  MW, TPS, Koradi</v>
      </c>
      <c r="C3079" s="188">
        <f t="shared" si="2013"/>
        <v>0</v>
      </c>
      <c r="D3079" s="189" t="str">
        <f t="shared" si="2013"/>
        <v>-</v>
      </c>
      <c r="E3079" s="38">
        <f t="shared" si="2013"/>
        <v>0</v>
      </c>
      <c r="F3079" s="104">
        <f t="shared" si="1966"/>
        <v>33.57</v>
      </c>
      <c r="G3079" s="104">
        <f t="shared" si="1967"/>
        <v>33.57</v>
      </c>
      <c r="H3079" s="104">
        <f t="shared" si="1995"/>
        <v>0</v>
      </c>
      <c r="I3079" s="38">
        <f>'F4.2'!AA217</f>
        <v>0</v>
      </c>
      <c r="J3079" s="38">
        <f>'F4.2'!AZ217</f>
        <v>0</v>
      </c>
      <c r="K3079" s="104"/>
      <c r="L3079" s="104"/>
      <c r="M3079" s="104">
        <f t="shared" si="1956"/>
        <v>0</v>
      </c>
      <c r="N3079" s="197">
        <f t="shared" si="1996"/>
        <v>0</v>
      </c>
    </row>
    <row r="3080" spans="1:14" ht="31.5" outlineLevel="1" x14ac:dyDescent="0.25">
      <c r="A3080" s="89">
        <f t="shared" ref="A3080:E3080" si="2014">A2603</f>
        <v>11</v>
      </c>
      <c r="B3080" s="389" t="str">
        <f t="shared" si="2014"/>
        <v>Improvement in Coal Mill Performance-I</v>
      </c>
      <c r="C3080" s="188">
        <f t="shared" si="2014"/>
        <v>0</v>
      </c>
      <c r="D3080" s="189" t="str">
        <f t="shared" si="2014"/>
        <v>-</v>
      </c>
      <c r="E3080" s="38">
        <f t="shared" si="2014"/>
        <v>0</v>
      </c>
      <c r="F3080" s="104">
        <f t="shared" si="1966"/>
        <v>0</v>
      </c>
      <c r="G3080" s="104">
        <f t="shared" si="1967"/>
        <v>0</v>
      </c>
      <c r="H3080" s="104">
        <f t="shared" si="1995"/>
        <v>0</v>
      </c>
      <c r="I3080" s="38">
        <f>'F4.2'!AA218</f>
        <v>0</v>
      </c>
      <c r="J3080" s="38">
        <f>'F4.2'!AZ218</f>
        <v>0</v>
      </c>
      <c r="K3080" s="104"/>
      <c r="L3080" s="104"/>
      <c r="M3080" s="104">
        <f t="shared" si="1956"/>
        <v>0</v>
      </c>
      <c r="N3080" s="197">
        <f t="shared" si="1996"/>
        <v>0</v>
      </c>
    </row>
    <row r="3081" spans="1:14" ht="31.5" outlineLevel="1" x14ac:dyDescent="0.25">
      <c r="A3081" s="89">
        <f t="shared" ref="A3081:E3081" si="2015">A2604</f>
        <v>11.1</v>
      </c>
      <c r="B3081" s="389" t="str">
        <f t="shared" si="2015"/>
        <v>Procurement of Roller journal Assembly set for coal mill MVM 32R at 3x660 MW Units at KTPS, Koradi through OEM.</v>
      </c>
      <c r="C3081" s="188">
        <f t="shared" si="2015"/>
        <v>0</v>
      </c>
      <c r="D3081" s="189" t="str">
        <f t="shared" si="2015"/>
        <v>-</v>
      </c>
      <c r="E3081" s="38">
        <f t="shared" si="2015"/>
        <v>0</v>
      </c>
      <c r="F3081" s="104">
        <f t="shared" si="1966"/>
        <v>6.15</v>
      </c>
      <c r="G3081" s="104">
        <f t="shared" si="1967"/>
        <v>6.15</v>
      </c>
      <c r="H3081" s="104">
        <f t="shared" si="1995"/>
        <v>0</v>
      </c>
      <c r="I3081" s="38">
        <f>'F4.2'!AA219</f>
        <v>0</v>
      </c>
      <c r="J3081" s="38">
        <f>'F4.2'!AZ219</f>
        <v>0</v>
      </c>
      <c r="K3081" s="104"/>
      <c r="L3081" s="104"/>
      <c r="M3081" s="104">
        <f t="shared" si="1956"/>
        <v>0</v>
      </c>
      <c r="N3081" s="197">
        <f t="shared" si="1996"/>
        <v>0</v>
      </c>
    </row>
    <row r="3082" spans="1:14" ht="47.25" outlineLevel="1" x14ac:dyDescent="0.25">
      <c r="A3082" s="89">
        <f t="shared" ref="A3082:E3082" si="2016">A2605</f>
        <v>11.2</v>
      </c>
      <c r="B3082" s="389" t="str">
        <f t="shared" si="2016"/>
        <v>Procurement of Mill Rotary Separator Blades for coal mill MVM 32R at 3x660 MW, KTPS, Koradi through open tender</v>
      </c>
      <c r="C3082" s="188">
        <f t="shared" si="2016"/>
        <v>0</v>
      </c>
      <c r="D3082" s="189" t="str">
        <f t="shared" si="2016"/>
        <v>-</v>
      </c>
      <c r="E3082" s="38">
        <f t="shared" si="2016"/>
        <v>0</v>
      </c>
      <c r="F3082" s="104">
        <f t="shared" si="1966"/>
        <v>4.01</v>
      </c>
      <c r="G3082" s="104">
        <f t="shared" si="1967"/>
        <v>4.01</v>
      </c>
      <c r="H3082" s="104">
        <f t="shared" si="1995"/>
        <v>0</v>
      </c>
      <c r="I3082" s="38">
        <f>'F4.2'!AA220</f>
        <v>0</v>
      </c>
      <c r="J3082" s="38">
        <f>'F4.2'!AZ220</f>
        <v>0</v>
      </c>
      <c r="K3082" s="104"/>
      <c r="L3082" s="104"/>
      <c r="M3082" s="104">
        <f t="shared" si="1956"/>
        <v>0</v>
      </c>
      <c r="N3082" s="197">
        <f t="shared" si="1996"/>
        <v>0</v>
      </c>
    </row>
    <row r="3083" spans="1:14" ht="47.25" outlineLevel="1" x14ac:dyDescent="0.25">
      <c r="A3083" s="89">
        <f t="shared" ref="A3083:E3083" si="2017">A2606</f>
        <v>11.3</v>
      </c>
      <c r="B3083" s="389" t="str">
        <f t="shared" si="2017"/>
        <v xml:space="preserve"> Procurement of SINTERCAST TABLE LINERS AND SINTERCAST ROLLER LINERS for coal mill MVM32R at 3x660 MW, KTPS, Koradi through OEM.</v>
      </c>
      <c r="C3083" s="188">
        <f t="shared" si="2017"/>
        <v>0</v>
      </c>
      <c r="D3083" s="189" t="str">
        <f t="shared" si="2017"/>
        <v>-</v>
      </c>
      <c r="E3083" s="38">
        <f t="shared" si="2017"/>
        <v>0</v>
      </c>
      <c r="F3083" s="104">
        <f t="shared" si="1966"/>
        <v>14.57</v>
      </c>
      <c r="G3083" s="104">
        <f t="shared" si="1967"/>
        <v>14.57</v>
      </c>
      <c r="H3083" s="104">
        <f t="shared" si="1995"/>
        <v>0</v>
      </c>
      <c r="I3083" s="38">
        <f>'F4.2'!AA221</f>
        <v>0</v>
      </c>
      <c r="J3083" s="38">
        <f>'F4.2'!AZ221</f>
        <v>0</v>
      </c>
      <c r="K3083" s="104"/>
      <c r="L3083" s="104"/>
      <c r="M3083" s="104">
        <f t="shared" si="1956"/>
        <v>0</v>
      </c>
      <c r="N3083" s="197">
        <f t="shared" si="1996"/>
        <v>0</v>
      </c>
    </row>
    <row r="3084" spans="1:14" ht="31.5" outlineLevel="1" x14ac:dyDescent="0.25">
      <c r="A3084" s="369">
        <f t="shared" ref="A3084:E3084" si="2018">A2607</f>
        <v>11.4</v>
      </c>
      <c r="B3084" s="369" t="str">
        <f t="shared" si="2018"/>
        <v>Procurement of Bearings for roller Journal Assembly &amp; Rotary Separator for coal mill MVM 32R at 3x660 MW, KTPS, Koradi through OEM</v>
      </c>
      <c r="C3084" s="188">
        <f t="shared" si="2018"/>
        <v>0</v>
      </c>
      <c r="D3084" s="189" t="str">
        <f t="shared" si="2018"/>
        <v>-</v>
      </c>
      <c r="E3084" s="38">
        <f t="shared" si="2018"/>
        <v>0</v>
      </c>
      <c r="F3084" s="104">
        <f t="shared" si="1966"/>
        <v>6.14</v>
      </c>
      <c r="G3084" s="104">
        <f t="shared" si="1967"/>
        <v>6.14</v>
      </c>
      <c r="H3084" s="104">
        <f t="shared" si="1995"/>
        <v>0</v>
      </c>
      <c r="I3084" s="38">
        <f>'F4.2'!AA222</f>
        <v>0</v>
      </c>
      <c r="J3084" s="38">
        <f>'F4.2'!AZ222</f>
        <v>0</v>
      </c>
      <c r="K3084" s="104"/>
      <c r="L3084" s="104"/>
      <c r="M3084" s="104">
        <f t="shared" si="1956"/>
        <v>0</v>
      </c>
      <c r="N3084" s="197">
        <f t="shared" si="1996"/>
        <v>0</v>
      </c>
    </row>
    <row r="3085" spans="1:14" ht="31.5" outlineLevel="1" x14ac:dyDescent="0.25">
      <c r="A3085" s="485">
        <f t="shared" ref="A3085:E3085" si="2019">A2608</f>
        <v>12</v>
      </c>
      <c r="B3085" s="402" t="str">
        <f t="shared" si="2019"/>
        <v>Improvement in Boiler performance-II at  3X660MW,KTPS,Koradi</v>
      </c>
      <c r="C3085" s="188">
        <f t="shared" si="2019"/>
        <v>0</v>
      </c>
      <c r="D3085" s="189" t="str">
        <f t="shared" si="2019"/>
        <v>-</v>
      </c>
      <c r="E3085" s="38">
        <f t="shared" si="2019"/>
        <v>0</v>
      </c>
      <c r="F3085" s="104">
        <f t="shared" si="1966"/>
        <v>0</v>
      </c>
      <c r="G3085" s="104">
        <f t="shared" si="1967"/>
        <v>0</v>
      </c>
      <c r="H3085" s="104">
        <f t="shared" si="1995"/>
        <v>0</v>
      </c>
      <c r="I3085" s="38">
        <f>'F4.2'!AA223</f>
        <v>0</v>
      </c>
      <c r="J3085" s="38">
        <f>'F4.2'!AZ223</f>
        <v>0</v>
      </c>
      <c r="K3085" s="104"/>
      <c r="L3085" s="104"/>
      <c r="M3085" s="104">
        <f t="shared" si="1956"/>
        <v>0</v>
      </c>
      <c r="N3085" s="197">
        <f t="shared" si="1996"/>
        <v>0</v>
      </c>
    </row>
    <row r="3086" spans="1:14" ht="31.5" outlineLevel="1" x14ac:dyDescent="0.25">
      <c r="A3086" s="485">
        <f t="shared" ref="A3086:E3086" si="2020">A2609</f>
        <v>12.1</v>
      </c>
      <c r="B3086" s="402" t="str">
        <f t="shared" si="2020"/>
        <v xml:space="preserve">Scheme1:Procurement of Coal compartment assembly for Unit8 at 3x660MW KTPS, Koradi </v>
      </c>
      <c r="C3086" s="188">
        <f t="shared" si="2020"/>
        <v>0</v>
      </c>
      <c r="D3086" s="189" t="str">
        <f t="shared" si="2020"/>
        <v>-</v>
      </c>
      <c r="E3086" s="38">
        <f t="shared" si="2020"/>
        <v>0</v>
      </c>
      <c r="F3086" s="104">
        <f t="shared" si="1966"/>
        <v>12.7</v>
      </c>
      <c r="G3086" s="104">
        <f t="shared" si="1967"/>
        <v>12.7</v>
      </c>
      <c r="H3086" s="104">
        <f t="shared" si="1995"/>
        <v>0</v>
      </c>
      <c r="I3086" s="38">
        <f>'F4.2'!AA224</f>
        <v>0</v>
      </c>
      <c r="J3086" s="38">
        <f>'F4.2'!AZ224</f>
        <v>0</v>
      </c>
      <c r="K3086" s="104"/>
      <c r="L3086" s="104"/>
      <c r="M3086" s="104">
        <f t="shared" si="1956"/>
        <v>0</v>
      </c>
      <c r="N3086" s="197">
        <f t="shared" si="1996"/>
        <v>0</v>
      </c>
    </row>
    <row r="3087" spans="1:14" ht="31.5" outlineLevel="1" x14ac:dyDescent="0.25">
      <c r="A3087" s="485">
        <f t="shared" ref="A3087:E3087" si="2021">A2610</f>
        <v>12.2</v>
      </c>
      <c r="B3087" s="402" t="str">
        <f t="shared" si="2021"/>
        <v>Scheme2:Procurement of blade sets for ID, FD &amp; PA Fan at 3x660 MW, Units at KTPS Koradi through OEM.</v>
      </c>
      <c r="C3087" s="188">
        <f t="shared" si="2021"/>
        <v>0</v>
      </c>
      <c r="D3087" s="189" t="str">
        <f t="shared" si="2021"/>
        <v>-</v>
      </c>
      <c r="E3087" s="38">
        <f t="shared" si="2021"/>
        <v>0</v>
      </c>
      <c r="F3087" s="104">
        <f t="shared" si="1966"/>
        <v>11.34</v>
      </c>
      <c r="G3087" s="104">
        <f t="shared" si="1967"/>
        <v>11.34</v>
      </c>
      <c r="H3087" s="104">
        <f t="shared" si="1995"/>
        <v>0</v>
      </c>
      <c r="I3087" s="38">
        <f>'F4.2'!AA225</f>
        <v>0</v>
      </c>
      <c r="J3087" s="38">
        <f>'F4.2'!AZ225</f>
        <v>0</v>
      </c>
      <c r="K3087" s="104"/>
      <c r="L3087" s="104"/>
      <c r="M3087" s="104">
        <f t="shared" si="1956"/>
        <v>0</v>
      </c>
      <c r="N3087" s="197">
        <f t="shared" si="1996"/>
        <v>0</v>
      </c>
    </row>
    <row r="3088" spans="1:14" ht="47.25" outlineLevel="1" x14ac:dyDescent="0.25">
      <c r="A3088" s="485">
        <f t="shared" ref="A3088:E3088" si="2022">A2611</f>
        <v>12.3</v>
      </c>
      <c r="B3088" s="402" t="str">
        <f t="shared" si="2022"/>
        <v>Scheme3:Procurement of  RAPH internal Spares  for 3X660MW units at KTPS Koradi through OEM (Qty- 6 Sets)</v>
      </c>
      <c r="C3088" s="188">
        <f t="shared" si="2022"/>
        <v>0</v>
      </c>
      <c r="D3088" s="189" t="str">
        <f t="shared" si="2022"/>
        <v>-</v>
      </c>
      <c r="E3088" s="38">
        <f t="shared" si="2022"/>
        <v>0</v>
      </c>
      <c r="F3088" s="104">
        <f t="shared" si="1966"/>
        <v>1.1299999999999999</v>
      </c>
      <c r="G3088" s="104">
        <f t="shared" si="1967"/>
        <v>1.1299999999999999</v>
      </c>
      <c r="H3088" s="104">
        <f t="shared" si="1995"/>
        <v>0</v>
      </c>
      <c r="I3088" s="38">
        <f>'F4.2'!AA226</f>
        <v>0</v>
      </c>
      <c r="J3088" s="38">
        <f>'F4.2'!AZ226</f>
        <v>0</v>
      </c>
      <c r="K3088" s="104"/>
      <c r="L3088" s="104"/>
      <c r="M3088" s="104">
        <f t="shared" si="1956"/>
        <v>0</v>
      </c>
      <c r="N3088" s="197">
        <f t="shared" si="1996"/>
        <v>0</v>
      </c>
    </row>
    <row r="3089" spans="1:14" ht="31.5" outlineLevel="1" x14ac:dyDescent="0.25">
      <c r="A3089" s="368">
        <f t="shared" ref="A3089:E3089" si="2023">A2612</f>
        <v>12.4</v>
      </c>
      <c r="B3089" s="388" t="str">
        <f t="shared" si="2023"/>
        <v>Scheme4:Procurement of RAPH Sector plate with Actuating mechanism assembly for Unit9 3 X 660MW Units at KTPS, Koradi.</v>
      </c>
      <c r="C3089" s="188">
        <f t="shared" si="2023"/>
        <v>0</v>
      </c>
      <c r="D3089" s="189" t="str">
        <f t="shared" si="2023"/>
        <v>-</v>
      </c>
      <c r="E3089" s="38">
        <f t="shared" si="2023"/>
        <v>0</v>
      </c>
      <c r="F3089" s="104">
        <f t="shared" si="1966"/>
        <v>7.2</v>
      </c>
      <c r="G3089" s="104">
        <f t="shared" si="1967"/>
        <v>7.2</v>
      </c>
      <c r="H3089" s="104">
        <f t="shared" si="1995"/>
        <v>0</v>
      </c>
      <c r="I3089" s="38">
        <f>'F4.2'!AA227</f>
        <v>0</v>
      </c>
      <c r="J3089" s="38">
        <f>'F4.2'!AZ227</f>
        <v>0</v>
      </c>
      <c r="K3089" s="104"/>
      <c r="L3089" s="104"/>
      <c r="M3089" s="104">
        <f t="shared" si="1956"/>
        <v>0</v>
      </c>
      <c r="N3089" s="197">
        <f t="shared" si="1996"/>
        <v>0</v>
      </c>
    </row>
    <row r="3090" spans="1:14" ht="47.25" outlineLevel="1" x14ac:dyDescent="0.25">
      <c r="A3090" s="485">
        <f t="shared" ref="A3090:E3090" si="2024">A2613</f>
        <v>13</v>
      </c>
      <c r="B3090" s="402" t="str">
        <f t="shared" si="2024"/>
        <v>Improvement in Coal Mill performance-II at  3X660MW,KTPS,Koradi</v>
      </c>
      <c r="C3090" s="188">
        <f t="shared" si="2024"/>
        <v>0</v>
      </c>
      <c r="D3090" s="189" t="str">
        <f t="shared" si="2024"/>
        <v>-</v>
      </c>
      <c r="E3090" s="38">
        <f t="shared" si="2024"/>
        <v>0</v>
      </c>
      <c r="F3090" s="104">
        <f t="shared" si="1966"/>
        <v>0</v>
      </c>
      <c r="G3090" s="104">
        <f t="shared" si="1967"/>
        <v>0</v>
      </c>
      <c r="H3090" s="104">
        <f t="shared" si="1995"/>
        <v>0</v>
      </c>
      <c r="I3090" s="38">
        <f>'F4.2'!AA228</f>
        <v>0</v>
      </c>
      <c r="J3090" s="38">
        <f>'F4.2'!AZ228</f>
        <v>0</v>
      </c>
      <c r="K3090" s="104"/>
      <c r="L3090" s="104"/>
      <c r="M3090" s="104">
        <f t="shared" si="1956"/>
        <v>0</v>
      </c>
      <c r="N3090" s="197">
        <f t="shared" si="1996"/>
        <v>0</v>
      </c>
    </row>
    <row r="3091" spans="1:14" ht="31.5" outlineLevel="1" x14ac:dyDescent="0.25">
      <c r="A3091" s="485">
        <f t="shared" ref="A3091:E3091" si="2025">A2614</f>
        <v>13.1</v>
      </c>
      <c r="B3091" s="402" t="str">
        <f t="shared" si="2025"/>
        <v>Procurement of FLENDER make Gearbox model kmp-450 along with motor for coal mill MVM32R at 3x660mw KTPS, koradi through OEM.</v>
      </c>
      <c r="C3091" s="188">
        <f t="shared" si="2025"/>
        <v>0</v>
      </c>
      <c r="D3091" s="189" t="str">
        <f t="shared" si="2025"/>
        <v>-</v>
      </c>
      <c r="E3091" s="38">
        <f t="shared" si="2025"/>
        <v>0</v>
      </c>
      <c r="F3091" s="104">
        <f t="shared" si="1966"/>
        <v>20.91</v>
      </c>
      <c r="G3091" s="104">
        <f t="shared" si="1967"/>
        <v>20.91</v>
      </c>
      <c r="H3091" s="104">
        <f t="shared" si="1995"/>
        <v>0</v>
      </c>
      <c r="I3091" s="38">
        <f>'F4.2'!AA229</f>
        <v>0</v>
      </c>
      <c r="J3091" s="38">
        <f>'F4.2'!AZ229</f>
        <v>0</v>
      </c>
      <c r="K3091" s="104"/>
      <c r="L3091" s="104"/>
      <c r="M3091" s="104">
        <f t="shared" si="1956"/>
        <v>0</v>
      </c>
      <c r="N3091" s="197">
        <f t="shared" si="1996"/>
        <v>0</v>
      </c>
    </row>
    <row r="3092" spans="1:14" ht="31.5" outlineLevel="1" x14ac:dyDescent="0.25">
      <c r="A3092" s="369">
        <f t="shared" ref="A3092:E3092" si="2026">A2615</f>
        <v>13.2</v>
      </c>
      <c r="B3092" s="369" t="str">
        <f t="shared" si="2026"/>
        <v>Procurement of complete set of couplings for PA, ID &amp; FD fans at 3X660MW units at KTPS Koradi through OEM</v>
      </c>
      <c r="C3092" s="188">
        <f t="shared" si="2026"/>
        <v>0</v>
      </c>
      <c r="D3092" s="189" t="str">
        <f t="shared" si="2026"/>
        <v>-</v>
      </c>
      <c r="E3092" s="38">
        <f t="shared" si="2026"/>
        <v>0</v>
      </c>
      <c r="F3092" s="104">
        <f t="shared" si="1966"/>
        <v>5.14</v>
      </c>
      <c r="G3092" s="104">
        <f t="shared" si="1967"/>
        <v>5.14</v>
      </c>
      <c r="H3092" s="104">
        <f t="shared" si="1995"/>
        <v>0</v>
      </c>
      <c r="I3092" s="38">
        <f>'F4.2'!AA230</f>
        <v>0</v>
      </c>
      <c r="J3092" s="38">
        <f>'F4.2'!AZ230</f>
        <v>0</v>
      </c>
      <c r="K3092" s="104"/>
      <c r="L3092" s="104"/>
      <c r="M3092" s="104">
        <f t="shared" si="1956"/>
        <v>0</v>
      </c>
      <c r="N3092" s="197">
        <f t="shared" si="1996"/>
        <v>0</v>
      </c>
    </row>
    <row r="3093" spans="1:14" ht="31.5" outlineLevel="1" x14ac:dyDescent="0.25">
      <c r="A3093" s="485">
        <f t="shared" ref="A3093:E3093" si="2027">A2616</f>
        <v>14</v>
      </c>
      <c r="B3093" s="413" t="str">
        <f t="shared" si="2027"/>
        <v>Improvement in Coal Mill performance-III at  3X660MW,KTPS,Koradi</v>
      </c>
      <c r="C3093" s="188">
        <f t="shared" si="2027"/>
        <v>0</v>
      </c>
      <c r="D3093" s="189" t="str">
        <f t="shared" si="2027"/>
        <v>-</v>
      </c>
      <c r="E3093" s="38">
        <f t="shared" si="2027"/>
        <v>0</v>
      </c>
      <c r="F3093" s="104">
        <f t="shared" si="1966"/>
        <v>0</v>
      </c>
      <c r="G3093" s="104">
        <f t="shared" si="1967"/>
        <v>0</v>
      </c>
      <c r="H3093" s="104">
        <f t="shared" si="1995"/>
        <v>0</v>
      </c>
      <c r="I3093" s="38">
        <f>'F4.2'!AA231</f>
        <v>0</v>
      </c>
      <c r="J3093" s="38">
        <f>'F4.2'!AZ231</f>
        <v>0</v>
      </c>
      <c r="K3093" s="104"/>
      <c r="L3093" s="104"/>
      <c r="M3093" s="104">
        <f t="shared" si="1956"/>
        <v>0</v>
      </c>
      <c r="N3093" s="197">
        <f t="shared" si="1996"/>
        <v>0</v>
      </c>
    </row>
    <row r="3094" spans="1:14" ht="47.25" outlineLevel="1" x14ac:dyDescent="0.25">
      <c r="A3094" s="485">
        <f t="shared" ref="A3094:E3094" si="2028">A2617</f>
        <v>14.1</v>
      </c>
      <c r="B3094" s="413" t="str">
        <f t="shared" si="2028"/>
        <v xml:space="preserve">Scheme1:Procurement of Roller journal Assembly set for coal mill MVM 32R at 3x660 MW Units at KTPS, Koradi </v>
      </c>
      <c r="C3094" s="188">
        <f t="shared" si="2028"/>
        <v>0</v>
      </c>
      <c r="D3094" s="189" t="str">
        <f t="shared" si="2028"/>
        <v>-</v>
      </c>
      <c r="E3094" s="38">
        <f t="shared" si="2028"/>
        <v>0</v>
      </c>
      <c r="F3094" s="104">
        <f t="shared" si="1966"/>
        <v>6.15</v>
      </c>
      <c r="G3094" s="104">
        <f t="shared" si="1967"/>
        <v>6.15</v>
      </c>
      <c r="H3094" s="104">
        <f t="shared" si="1995"/>
        <v>0</v>
      </c>
      <c r="I3094" s="38">
        <f>'F4.2'!AA232</f>
        <v>0</v>
      </c>
      <c r="J3094" s="38">
        <f>'F4.2'!AZ232</f>
        <v>0</v>
      </c>
      <c r="K3094" s="104"/>
      <c r="L3094" s="104"/>
      <c r="M3094" s="104">
        <f t="shared" si="1956"/>
        <v>0</v>
      </c>
      <c r="N3094" s="197">
        <f t="shared" si="1996"/>
        <v>0</v>
      </c>
    </row>
    <row r="3095" spans="1:14" ht="47.25" outlineLevel="1" x14ac:dyDescent="0.25">
      <c r="A3095" s="485">
        <f t="shared" ref="A3095:E3095" si="2029">A2618</f>
        <v>14.2</v>
      </c>
      <c r="B3095" s="413" t="str">
        <f t="shared" si="2029"/>
        <v>Scheme2:Procurement of SINTERCAST TABLE LINERS AND SINTERCAST ROLLER LINERS for coal mill MVM32R at 3x660 MW, KTPS, Koradi</v>
      </c>
      <c r="C3095" s="188">
        <f t="shared" si="2029"/>
        <v>0</v>
      </c>
      <c r="D3095" s="189" t="str">
        <f t="shared" si="2029"/>
        <v>-</v>
      </c>
      <c r="E3095" s="38">
        <f t="shared" si="2029"/>
        <v>0</v>
      </c>
      <c r="F3095" s="104">
        <f t="shared" si="1966"/>
        <v>14.57</v>
      </c>
      <c r="G3095" s="104">
        <f t="shared" si="1967"/>
        <v>14.57</v>
      </c>
      <c r="H3095" s="104">
        <f t="shared" si="1995"/>
        <v>0</v>
      </c>
      <c r="I3095" s="38">
        <f>'F4.2'!AA233</f>
        <v>0</v>
      </c>
      <c r="J3095" s="38">
        <f>'F4.2'!AZ233</f>
        <v>0</v>
      </c>
      <c r="K3095" s="104"/>
      <c r="L3095" s="104"/>
      <c r="M3095" s="104">
        <f t="shared" si="1956"/>
        <v>0</v>
      </c>
      <c r="N3095" s="197">
        <f t="shared" si="1996"/>
        <v>0</v>
      </c>
    </row>
    <row r="3096" spans="1:14" ht="31.5" outlineLevel="1" x14ac:dyDescent="0.25">
      <c r="A3096" s="485">
        <f t="shared" ref="A3096:E3096" si="2030">A2619</f>
        <v>14.3</v>
      </c>
      <c r="B3096" s="413" t="str">
        <f t="shared" si="2030"/>
        <v>Scheme3:Procurement of Bearings for roller Journal Assembly &amp; Rotary Separator for coal mill MVM 32R at 3x660 MW, KTPS, Koradi</v>
      </c>
      <c r="C3096" s="188">
        <f t="shared" si="2030"/>
        <v>0</v>
      </c>
      <c r="D3096" s="189" t="str">
        <f t="shared" si="2030"/>
        <v>-</v>
      </c>
      <c r="E3096" s="38">
        <f t="shared" si="2030"/>
        <v>0</v>
      </c>
      <c r="F3096" s="104">
        <f t="shared" si="1966"/>
        <v>6.14</v>
      </c>
      <c r="G3096" s="104">
        <f t="shared" si="1967"/>
        <v>6.14</v>
      </c>
      <c r="H3096" s="104">
        <f t="shared" si="1995"/>
        <v>0</v>
      </c>
      <c r="I3096" s="38">
        <f>'F4.2'!AA234</f>
        <v>0</v>
      </c>
      <c r="J3096" s="38">
        <f>'F4.2'!AZ234</f>
        <v>0</v>
      </c>
      <c r="K3096" s="104"/>
      <c r="L3096" s="104"/>
      <c r="M3096" s="104">
        <f t="shared" si="1956"/>
        <v>0</v>
      </c>
      <c r="N3096" s="197">
        <f t="shared" si="1996"/>
        <v>0</v>
      </c>
    </row>
    <row r="3097" spans="1:14" ht="31.5" outlineLevel="1" x14ac:dyDescent="0.25">
      <c r="A3097" s="485">
        <f t="shared" ref="A3097:E3097" si="2031">A2620</f>
        <v>14.4</v>
      </c>
      <c r="B3097" s="413" t="str">
        <f t="shared" si="2031"/>
        <v>Scheme4:Procurement of Coal Pipe Orifice for Unit10 at 3x660 MW, KTPS, Koradi</v>
      </c>
      <c r="C3097" s="188">
        <f t="shared" si="2031"/>
        <v>0</v>
      </c>
      <c r="D3097" s="189" t="str">
        <f t="shared" si="2031"/>
        <v>-</v>
      </c>
      <c r="E3097" s="38">
        <f t="shared" si="2031"/>
        <v>0</v>
      </c>
      <c r="F3097" s="104">
        <f t="shared" si="1966"/>
        <v>1</v>
      </c>
      <c r="G3097" s="104">
        <f t="shared" si="1967"/>
        <v>1</v>
      </c>
      <c r="H3097" s="104">
        <f t="shared" si="1995"/>
        <v>0</v>
      </c>
      <c r="I3097" s="38">
        <f>'F4.2'!AA235</f>
        <v>0</v>
      </c>
      <c r="J3097" s="38">
        <f>'F4.2'!AZ235</f>
        <v>0</v>
      </c>
      <c r="K3097" s="104"/>
      <c r="L3097" s="104"/>
      <c r="M3097" s="104">
        <f t="shared" si="1956"/>
        <v>0</v>
      </c>
      <c r="N3097" s="197">
        <f t="shared" si="1996"/>
        <v>0</v>
      </c>
    </row>
    <row r="3098" spans="1:14" ht="31.5" outlineLevel="1" x14ac:dyDescent="0.25">
      <c r="A3098" s="369">
        <f t="shared" ref="A3098:E3098" si="2032">A2621</f>
        <v>14.5</v>
      </c>
      <c r="B3098" s="369" t="str">
        <f t="shared" si="2032"/>
        <v>Scheme5:Procurement of Complete MRHS System along with Pneumatic Compressors at 3x660 MW, KTPS, Koradi</v>
      </c>
      <c r="C3098" s="188">
        <f t="shared" si="2032"/>
        <v>0</v>
      </c>
      <c r="D3098" s="189" t="str">
        <f t="shared" si="2032"/>
        <v>-</v>
      </c>
      <c r="E3098" s="38">
        <f t="shared" si="2032"/>
        <v>0</v>
      </c>
      <c r="F3098" s="104">
        <f t="shared" si="1966"/>
        <v>10</v>
      </c>
      <c r="G3098" s="104">
        <f t="shared" si="1967"/>
        <v>10</v>
      </c>
      <c r="H3098" s="104">
        <f t="shared" si="1995"/>
        <v>0</v>
      </c>
      <c r="I3098" s="38">
        <f>'F4.2'!AA236</f>
        <v>0</v>
      </c>
      <c r="J3098" s="38">
        <f>'F4.2'!AZ236</f>
        <v>0</v>
      </c>
      <c r="K3098" s="104"/>
      <c r="L3098" s="104"/>
      <c r="M3098" s="104">
        <f t="shared" si="1956"/>
        <v>0</v>
      </c>
      <c r="N3098" s="197">
        <f t="shared" si="1996"/>
        <v>0</v>
      </c>
    </row>
    <row r="3099" spans="1:14" ht="31.5" outlineLevel="1" x14ac:dyDescent="0.25">
      <c r="A3099" s="485">
        <f t="shared" ref="A3099:E3099" si="2033">A2622</f>
        <v>15</v>
      </c>
      <c r="B3099" s="417" t="str">
        <f t="shared" si="2033"/>
        <v>Improvement in Boiler performance-III at  3X660MW,KTPS,Koradi</v>
      </c>
      <c r="C3099" s="188">
        <f t="shared" si="2033"/>
        <v>0</v>
      </c>
      <c r="D3099" s="189" t="str">
        <f t="shared" si="2033"/>
        <v>-</v>
      </c>
      <c r="E3099" s="38">
        <f t="shared" si="2033"/>
        <v>0</v>
      </c>
      <c r="F3099" s="104">
        <f t="shared" ref="F3099:F3162" si="2034">F2622+I2622</f>
        <v>0</v>
      </c>
      <c r="G3099" s="104">
        <f t="shared" ref="G3099:G3162" si="2035">G2622+M2622</f>
        <v>0</v>
      </c>
      <c r="H3099" s="104">
        <f t="shared" si="1995"/>
        <v>0</v>
      </c>
      <c r="I3099" s="38">
        <f>'F4.2'!AA237</f>
        <v>0</v>
      </c>
      <c r="J3099" s="38">
        <f>'F4.2'!AZ237</f>
        <v>0</v>
      </c>
      <c r="K3099" s="104"/>
      <c r="L3099" s="104"/>
      <c r="M3099" s="104">
        <f t="shared" si="1956"/>
        <v>0</v>
      </c>
      <c r="N3099" s="197">
        <f t="shared" si="1996"/>
        <v>0</v>
      </c>
    </row>
    <row r="3100" spans="1:14" ht="31.5" outlineLevel="1" x14ac:dyDescent="0.25">
      <c r="A3100" s="485">
        <f t="shared" ref="A3100:E3100" si="2036">A2623</f>
        <v>15.1</v>
      </c>
      <c r="B3100" s="417" t="str">
        <f t="shared" si="2036"/>
        <v xml:space="preserve">Scheme1:Procurement of Coal compartment assembly for Unit8at 3x660MW KTPS, Koradi </v>
      </c>
      <c r="C3100" s="188">
        <f t="shared" si="2036"/>
        <v>0</v>
      </c>
      <c r="D3100" s="189" t="str">
        <f t="shared" si="2036"/>
        <v>-</v>
      </c>
      <c r="E3100" s="38">
        <f t="shared" si="2036"/>
        <v>0</v>
      </c>
      <c r="F3100" s="104">
        <f t="shared" si="2034"/>
        <v>12.7</v>
      </c>
      <c r="G3100" s="104">
        <f t="shared" si="2035"/>
        <v>12.7</v>
      </c>
      <c r="H3100" s="104">
        <f t="shared" si="1995"/>
        <v>0</v>
      </c>
      <c r="I3100" s="38">
        <f>'F4.2'!AA238</f>
        <v>0</v>
      </c>
      <c r="J3100" s="38">
        <f>'F4.2'!AZ238</f>
        <v>0</v>
      </c>
      <c r="K3100" s="104"/>
      <c r="L3100" s="104"/>
      <c r="M3100" s="104">
        <f t="shared" si="1956"/>
        <v>0</v>
      </c>
      <c r="N3100" s="197">
        <f t="shared" si="1996"/>
        <v>0</v>
      </c>
    </row>
    <row r="3101" spans="1:14" ht="47.25" outlineLevel="1" x14ac:dyDescent="0.25">
      <c r="A3101" s="485">
        <f t="shared" ref="A3101:E3101" si="2037">A2624</f>
        <v>15.2</v>
      </c>
      <c r="B3101" s="421" t="str">
        <f t="shared" si="2037"/>
        <v>Scheme2:Procurement of blade sets for ID, FD &amp; PA Fan at 3x660 MW, Units at KTPS Koradi through OEM.</v>
      </c>
      <c r="C3101" s="188">
        <f t="shared" si="2037"/>
        <v>0</v>
      </c>
      <c r="D3101" s="189" t="str">
        <f t="shared" si="2037"/>
        <v>-</v>
      </c>
      <c r="E3101" s="38">
        <f t="shared" si="2037"/>
        <v>0</v>
      </c>
      <c r="F3101" s="104">
        <f t="shared" si="2034"/>
        <v>11.34</v>
      </c>
      <c r="G3101" s="104">
        <f t="shared" si="2035"/>
        <v>11.34</v>
      </c>
      <c r="H3101" s="104">
        <f t="shared" si="1995"/>
        <v>0</v>
      </c>
      <c r="I3101" s="38">
        <f>'F4.2'!AA239</f>
        <v>0</v>
      </c>
      <c r="J3101" s="38">
        <f>'F4.2'!AZ239</f>
        <v>0</v>
      </c>
      <c r="K3101" s="104"/>
      <c r="L3101" s="104"/>
      <c r="M3101" s="104">
        <f t="shared" si="1956"/>
        <v>0</v>
      </c>
      <c r="N3101" s="197">
        <f t="shared" si="1996"/>
        <v>0</v>
      </c>
    </row>
    <row r="3102" spans="1:14" ht="31.5" outlineLevel="1" x14ac:dyDescent="0.25">
      <c r="A3102" s="485">
        <f t="shared" ref="A3102:E3102" si="2038">A2625</f>
        <v>15.3</v>
      </c>
      <c r="B3102" s="417" t="str">
        <f t="shared" si="2038"/>
        <v>Scheme3:Procurement and replacement of heating elements for RAPH installed in Unit 9 (660MW) at KTPS Koradi THROUGH OEM/OES (Qty- 2 Sets)</v>
      </c>
      <c r="C3102" s="188">
        <f t="shared" si="2038"/>
        <v>0</v>
      </c>
      <c r="D3102" s="189" t="str">
        <f t="shared" si="2038"/>
        <v>-</v>
      </c>
      <c r="E3102" s="38">
        <f t="shared" si="2038"/>
        <v>0</v>
      </c>
      <c r="F3102" s="104">
        <f t="shared" si="2034"/>
        <v>16</v>
      </c>
      <c r="G3102" s="104">
        <f t="shared" si="2035"/>
        <v>16</v>
      </c>
      <c r="H3102" s="104">
        <f t="shared" si="1995"/>
        <v>0</v>
      </c>
      <c r="I3102" s="38">
        <f>'F4.2'!AA240</f>
        <v>0</v>
      </c>
      <c r="J3102" s="38">
        <f>'F4.2'!AZ240</f>
        <v>0</v>
      </c>
      <c r="K3102" s="104"/>
      <c r="L3102" s="104"/>
      <c r="M3102" s="104">
        <f t="shared" si="1956"/>
        <v>0</v>
      </c>
      <c r="N3102" s="197">
        <f t="shared" si="1996"/>
        <v>0</v>
      </c>
    </row>
    <row r="3103" spans="1:14" ht="47.25" outlineLevel="1" x14ac:dyDescent="0.25">
      <c r="A3103" s="485">
        <f t="shared" ref="A3103:E3103" si="2039">A2626</f>
        <v>15.4</v>
      </c>
      <c r="B3103" s="421" t="str">
        <f t="shared" si="2039"/>
        <v xml:space="preserve">Scheme4:Procurement of  HP valves, safety valves and ERV's for 3X660MW units at KTPS Koradi through OEM </v>
      </c>
      <c r="C3103" s="188">
        <f t="shared" si="2039"/>
        <v>0</v>
      </c>
      <c r="D3103" s="189" t="str">
        <f t="shared" si="2039"/>
        <v>-</v>
      </c>
      <c r="E3103" s="38">
        <f t="shared" si="2039"/>
        <v>0</v>
      </c>
      <c r="F3103" s="104">
        <f t="shared" si="2034"/>
        <v>10</v>
      </c>
      <c r="G3103" s="104">
        <f t="shared" si="2035"/>
        <v>10</v>
      </c>
      <c r="H3103" s="104">
        <f t="shared" si="1995"/>
        <v>0</v>
      </c>
      <c r="I3103" s="38">
        <f>'F4.2'!AA241</f>
        <v>0</v>
      </c>
      <c r="J3103" s="38">
        <f>'F4.2'!AZ241</f>
        <v>0</v>
      </c>
      <c r="K3103" s="104"/>
      <c r="L3103" s="104"/>
      <c r="M3103" s="104">
        <f t="shared" si="1956"/>
        <v>0</v>
      </c>
      <c r="N3103" s="197">
        <f t="shared" si="1996"/>
        <v>0</v>
      </c>
    </row>
    <row r="3104" spans="1:14" ht="31.5" outlineLevel="1" x14ac:dyDescent="0.25">
      <c r="A3104" s="369">
        <f t="shared" ref="A3104:E3104" si="2040">A2627</f>
        <v>15.5</v>
      </c>
      <c r="B3104" s="369" t="str">
        <f t="shared" si="2040"/>
        <v>Scheme5:Procurement of RAPH Sector plate with Actuating mechanism assembly for Unit8 3 X 660MW Units at KTPS, Koradi.</v>
      </c>
      <c r="C3104" s="188">
        <f t="shared" si="2040"/>
        <v>0</v>
      </c>
      <c r="D3104" s="189" t="str">
        <f t="shared" si="2040"/>
        <v>-</v>
      </c>
      <c r="E3104" s="38">
        <f t="shared" si="2040"/>
        <v>0</v>
      </c>
      <c r="F3104" s="104">
        <f t="shared" si="2034"/>
        <v>7.2</v>
      </c>
      <c r="G3104" s="104">
        <f t="shared" si="2035"/>
        <v>7.2</v>
      </c>
      <c r="H3104" s="104">
        <f t="shared" si="1995"/>
        <v>0</v>
      </c>
      <c r="I3104" s="38">
        <f>'F4.2'!AA242</f>
        <v>0</v>
      </c>
      <c r="J3104" s="38">
        <f>'F4.2'!AZ242</f>
        <v>0</v>
      </c>
      <c r="K3104" s="104"/>
      <c r="L3104" s="104"/>
      <c r="M3104" s="104">
        <f t="shared" si="1956"/>
        <v>0</v>
      </c>
      <c r="N3104" s="197">
        <f t="shared" si="1996"/>
        <v>0</v>
      </c>
    </row>
    <row r="3105" spans="1:14" ht="31.5" outlineLevel="1" x14ac:dyDescent="0.25">
      <c r="A3105" s="485">
        <f t="shared" ref="A3105:E3105" si="2041">A2628</f>
        <v>15</v>
      </c>
      <c r="B3105" s="417" t="str">
        <f t="shared" si="2041"/>
        <v>Improvement in Coal Mill performance-IV at  3X660MW,KTPS,Koradi</v>
      </c>
      <c r="C3105" s="188">
        <f t="shared" si="2041"/>
        <v>0</v>
      </c>
      <c r="D3105" s="189" t="str">
        <f t="shared" si="2041"/>
        <v>-</v>
      </c>
      <c r="E3105" s="38">
        <f t="shared" si="2041"/>
        <v>0</v>
      </c>
      <c r="F3105" s="104">
        <f t="shared" si="2034"/>
        <v>0</v>
      </c>
      <c r="G3105" s="104">
        <f t="shared" si="2035"/>
        <v>0</v>
      </c>
      <c r="H3105" s="104">
        <f t="shared" si="1995"/>
        <v>0</v>
      </c>
      <c r="I3105" s="38">
        <f>'F4.2'!AA243</f>
        <v>0</v>
      </c>
      <c r="J3105" s="38">
        <f>'F4.2'!AZ243</f>
        <v>0</v>
      </c>
      <c r="K3105" s="104"/>
      <c r="L3105" s="104"/>
      <c r="M3105" s="104">
        <f t="shared" si="1956"/>
        <v>0</v>
      </c>
      <c r="N3105" s="197">
        <f t="shared" si="1996"/>
        <v>0</v>
      </c>
    </row>
    <row r="3106" spans="1:14" ht="47.25" outlineLevel="1" x14ac:dyDescent="0.25">
      <c r="A3106" s="485">
        <f t="shared" ref="A3106:E3106" si="2042">A2629</f>
        <v>15.1</v>
      </c>
      <c r="B3106" s="417" t="str">
        <f t="shared" si="2042"/>
        <v>Scheme1:Procurement of Roller journal Assembly set for coal mill MVM 32R at 3x660 MW Units at KTPS, Koradi</v>
      </c>
      <c r="C3106" s="188">
        <f t="shared" si="2042"/>
        <v>0</v>
      </c>
      <c r="D3106" s="189" t="str">
        <f t="shared" si="2042"/>
        <v>-</v>
      </c>
      <c r="E3106" s="38">
        <f t="shared" si="2042"/>
        <v>0</v>
      </c>
      <c r="F3106" s="104">
        <f t="shared" si="2034"/>
        <v>6.15</v>
      </c>
      <c r="G3106" s="104">
        <f t="shared" si="2035"/>
        <v>6.15</v>
      </c>
      <c r="H3106" s="104">
        <f t="shared" si="1995"/>
        <v>0</v>
      </c>
      <c r="I3106" s="38">
        <f>'F4.2'!AA244</f>
        <v>0</v>
      </c>
      <c r="J3106" s="38">
        <f>'F4.2'!AZ244</f>
        <v>0</v>
      </c>
      <c r="K3106" s="104"/>
      <c r="L3106" s="104"/>
      <c r="M3106" s="104">
        <f t="shared" si="1956"/>
        <v>0</v>
      </c>
      <c r="N3106" s="197">
        <f t="shared" si="1996"/>
        <v>0</v>
      </c>
    </row>
    <row r="3107" spans="1:14" ht="47.25" outlineLevel="1" x14ac:dyDescent="0.25">
      <c r="A3107" s="485">
        <f t="shared" ref="A3107:E3107" si="2043">A2630</f>
        <v>15.2</v>
      </c>
      <c r="B3107" s="417" t="str">
        <f t="shared" si="2043"/>
        <v>Scheme2:Procurement of SINTERCAST TABLE LINERS AND SINTERCAST ROLLER LINERS for coal mill MVM32R at 3x660 MW, KTPS, Koradi</v>
      </c>
      <c r="C3107" s="188">
        <f t="shared" si="2043"/>
        <v>0</v>
      </c>
      <c r="D3107" s="189" t="str">
        <f t="shared" si="2043"/>
        <v>-</v>
      </c>
      <c r="E3107" s="38">
        <f t="shared" si="2043"/>
        <v>0</v>
      </c>
      <c r="F3107" s="104">
        <f t="shared" si="2034"/>
        <v>14.57</v>
      </c>
      <c r="G3107" s="104">
        <f t="shared" si="2035"/>
        <v>14.57</v>
      </c>
      <c r="H3107" s="104">
        <f t="shared" si="1995"/>
        <v>0</v>
      </c>
      <c r="I3107" s="38">
        <f>'F4.2'!AA245</f>
        <v>0</v>
      </c>
      <c r="J3107" s="38">
        <f>'F4.2'!AZ245</f>
        <v>0</v>
      </c>
      <c r="K3107" s="104"/>
      <c r="L3107" s="104"/>
      <c r="M3107" s="104">
        <f t="shared" si="1956"/>
        <v>0</v>
      </c>
      <c r="N3107" s="197">
        <f t="shared" si="1996"/>
        <v>0</v>
      </c>
    </row>
    <row r="3108" spans="1:14" ht="31.5" outlineLevel="1" x14ac:dyDescent="0.25">
      <c r="A3108" s="485">
        <f t="shared" ref="A3108:E3108" si="2044">A2631</f>
        <v>15.3</v>
      </c>
      <c r="B3108" s="417" t="str">
        <f t="shared" si="2044"/>
        <v>Scheme3:Procurement of Bearings for roller Journal Assembly &amp; Rotary Separator for coal mill MVM 32R at 3x660 MW, KTPS, Koradi</v>
      </c>
      <c r="C3108" s="188">
        <f t="shared" si="2044"/>
        <v>0</v>
      </c>
      <c r="D3108" s="189" t="str">
        <f t="shared" si="2044"/>
        <v>-</v>
      </c>
      <c r="E3108" s="38">
        <f t="shared" si="2044"/>
        <v>0</v>
      </c>
      <c r="F3108" s="104">
        <f t="shared" si="2034"/>
        <v>6.14</v>
      </c>
      <c r="G3108" s="104">
        <f t="shared" si="2035"/>
        <v>6.14</v>
      </c>
      <c r="H3108" s="104">
        <f t="shared" si="1995"/>
        <v>0</v>
      </c>
      <c r="I3108" s="38">
        <f>'F4.2'!AA246</f>
        <v>0</v>
      </c>
      <c r="J3108" s="38">
        <f>'F4.2'!AZ246</f>
        <v>0</v>
      </c>
      <c r="K3108" s="104"/>
      <c r="L3108" s="104"/>
      <c r="M3108" s="104">
        <f t="shared" si="1956"/>
        <v>0</v>
      </c>
      <c r="N3108" s="197">
        <f t="shared" si="1996"/>
        <v>0</v>
      </c>
    </row>
    <row r="3109" spans="1:14" ht="31.5" outlineLevel="1" x14ac:dyDescent="0.25">
      <c r="A3109" s="369">
        <f t="shared" ref="A3109:E3109" si="2045">A2632</f>
        <v>15.4</v>
      </c>
      <c r="B3109" s="369" t="str">
        <f t="shared" si="2045"/>
        <v>Scheme4:Procurement of Coal Pipe Orifice for Unit8 at 3x660 MW, KTPS, Koradi</v>
      </c>
      <c r="C3109" s="188">
        <f t="shared" si="2045"/>
        <v>0</v>
      </c>
      <c r="D3109" s="189" t="str">
        <f t="shared" si="2045"/>
        <v>-</v>
      </c>
      <c r="E3109" s="38">
        <f t="shared" si="2045"/>
        <v>0</v>
      </c>
      <c r="F3109" s="104">
        <f t="shared" si="2034"/>
        <v>1</v>
      </c>
      <c r="G3109" s="104">
        <f t="shared" si="2035"/>
        <v>1</v>
      </c>
      <c r="H3109" s="104">
        <f t="shared" si="1995"/>
        <v>0</v>
      </c>
      <c r="I3109" s="38">
        <f>'F4.2'!AA247</f>
        <v>0</v>
      </c>
      <c r="J3109" s="38">
        <f>'F4.2'!AZ247</f>
        <v>0</v>
      </c>
      <c r="K3109" s="104"/>
      <c r="L3109" s="104"/>
      <c r="M3109" s="104">
        <f t="shared" si="1956"/>
        <v>0</v>
      </c>
      <c r="N3109" s="197">
        <f t="shared" si="1996"/>
        <v>0</v>
      </c>
    </row>
    <row r="3110" spans="1:14" ht="31.5" outlineLevel="1" x14ac:dyDescent="0.25">
      <c r="A3110" s="485">
        <f t="shared" ref="A3110:E3110" si="2046">A2633</f>
        <v>16</v>
      </c>
      <c r="B3110" s="421" t="str">
        <f t="shared" si="2046"/>
        <v>Improvement in Coal Mill performance-V at  3X660MW,KTPS,Koradi</v>
      </c>
      <c r="C3110" s="188">
        <f t="shared" si="2046"/>
        <v>0</v>
      </c>
      <c r="D3110" s="189" t="str">
        <f t="shared" si="2046"/>
        <v>-</v>
      </c>
      <c r="E3110" s="38">
        <f t="shared" si="2046"/>
        <v>0</v>
      </c>
      <c r="F3110" s="104">
        <f t="shared" si="2034"/>
        <v>0</v>
      </c>
      <c r="G3110" s="104">
        <f t="shared" si="2035"/>
        <v>0</v>
      </c>
      <c r="H3110" s="104">
        <f t="shared" si="1995"/>
        <v>0</v>
      </c>
      <c r="I3110" s="38">
        <f>'F4.2'!AA248</f>
        <v>0</v>
      </c>
      <c r="J3110" s="38">
        <f>'F4.2'!AZ248</f>
        <v>0</v>
      </c>
      <c r="K3110" s="104"/>
      <c r="L3110" s="104"/>
      <c r="M3110" s="104">
        <f t="shared" si="1956"/>
        <v>0</v>
      </c>
      <c r="N3110" s="197">
        <f t="shared" si="1996"/>
        <v>0</v>
      </c>
    </row>
    <row r="3111" spans="1:14" ht="47.25" outlineLevel="1" x14ac:dyDescent="0.25">
      <c r="A3111" s="485">
        <f t="shared" ref="A3111:E3111" si="2047">A2634</f>
        <v>16.100000000000001</v>
      </c>
      <c r="B3111" s="417" t="str">
        <f t="shared" si="2047"/>
        <v>Scheme1:Procurement of Roller journal Assembly set for coal mill MVM 32R at 3x660 MW Units at KTPS, Koradi</v>
      </c>
      <c r="C3111" s="188">
        <f t="shared" si="2047"/>
        <v>0</v>
      </c>
      <c r="D3111" s="189" t="str">
        <f t="shared" si="2047"/>
        <v>-</v>
      </c>
      <c r="E3111" s="38">
        <f t="shared" si="2047"/>
        <v>0</v>
      </c>
      <c r="F3111" s="104">
        <f t="shared" si="2034"/>
        <v>6.15</v>
      </c>
      <c r="G3111" s="104">
        <f t="shared" si="2035"/>
        <v>6.15</v>
      </c>
      <c r="H3111" s="104">
        <f t="shared" si="1995"/>
        <v>0</v>
      </c>
      <c r="I3111" s="38">
        <f>'F4.2'!AA249</f>
        <v>0</v>
      </c>
      <c r="J3111" s="38">
        <f>'F4.2'!AZ249</f>
        <v>0</v>
      </c>
      <c r="K3111" s="104"/>
      <c r="L3111" s="104"/>
      <c r="M3111" s="104">
        <f t="shared" si="1956"/>
        <v>0</v>
      </c>
      <c r="N3111" s="197">
        <f t="shared" si="1996"/>
        <v>0</v>
      </c>
    </row>
    <row r="3112" spans="1:14" ht="47.25" outlineLevel="1" x14ac:dyDescent="0.25">
      <c r="A3112" s="485">
        <f t="shared" ref="A3112:E3112" si="2048">A2635</f>
        <v>16.2</v>
      </c>
      <c r="B3112" s="417" t="str">
        <f t="shared" si="2048"/>
        <v>Scheme2:Procurement of SINTERCAST TABLE LINERS AND SINTERCAST ROLLER LINERS for coal mill MVM32R at 3x660 MW, KTPS, Koradi</v>
      </c>
      <c r="C3112" s="188">
        <f t="shared" si="2048"/>
        <v>0</v>
      </c>
      <c r="D3112" s="189" t="str">
        <f t="shared" si="2048"/>
        <v>-</v>
      </c>
      <c r="E3112" s="38">
        <f t="shared" si="2048"/>
        <v>0</v>
      </c>
      <c r="F3112" s="104">
        <f t="shared" si="2034"/>
        <v>14.57</v>
      </c>
      <c r="G3112" s="104">
        <f t="shared" si="2035"/>
        <v>14.57</v>
      </c>
      <c r="H3112" s="104">
        <f t="shared" si="1995"/>
        <v>0</v>
      </c>
      <c r="I3112" s="38">
        <f>'F4.2'!AA250</f>
        <v>0</v>
      </c>
      <c r="J3112" s="38">
        <f>'F4.2'!AZ250</f>
        <v>0</v>
      </c>
      <c r="K3112" s="104"/>
      <c r="L3112" s="104"/>
      <c r="M3112" s="104">
        <f t="shared" si="1956"/>
        <v>0</v>
      </c>
      <c r="N3112" s="197">
        <f t="shared" si="1996"/>
        <v>0</v>
      </c>
    </row>
    <row r="3113" spans="1:14" ht="31.5" outlineLevel="1" x14ac:dyDescent="0.25">
      <c r="A3113" s="485">
        <f t="shared" ref="A3113:E3113" si="2049">A2636</f>
        <v>16.3</v>
      </c>
      <c r="B3113" s="417" t="str">
        <f t="shared" si="2049"/>
        <v>Scheme3:Procurement of Bearings for roller Journal Assembly &amp; Rotary Separator for coal mill MVM 32R at 3x660 MW, KTPS, Koradi</v>
      </c>
      <c r="C3113" s="188">
        <f t="shared" si="2049"/>
        <v>0</v>
      </c>
      <c r="D3113" s="189" t="str">
        <f t="shared" si="2049"/>
        <v>-</v>
      </c>
      <c r="E3113" s="38">
        <f t="shared" si="2049"/>
        <v>0</v>
      </c>
      <c r="F3113" s="104">
        <f t="shared" si="2034"/>
        <v>6.14</v>
      </c>
      <c r="G3113" s="104">
        <f t="shared" si="2035"/>
        <v>6.14</v>
      </c>
      <c r="H3113" s="104">
        <f t="shared" si="1995"/>
        <v>0</v>
      </c>
      <c r="I3113" s="38">
        <f>'F4.2'!AA251</f>
        <v>0</v>
      </c>
      <c r="J3113" s="38">
        <f>'F4.2'!AZ251</f>
        <v>0</v>
      </c>
      <c r="K3113" s="104"/>
      <c r="L3113" s="104"/>
      <c r="M3113" s="104">
        <f t="shared" si="1956"/>
        <v>0</v>
      </c>
      <c r="N3113" s="197">
        <f t="shared" si="1996"/>
        <v>0</v>
      </c>
    </row>
    <row r="3114" spans="1:14" ht="31.5" outlineLevel="1" x14ac:dyDescent="0.25">
      <c r="A3114" s="369">
        <f t="shared" ref="A3114:E3114" si="2050">A2637</f>
        <v>16.399999999999999</v>
      </c>
      <c r="B3114" s="369" t="str">
        <f t="shared" si="2050"/>
        <v>Scheme4:Procurement of Coal Pipe Orifice for Unit9 at 3x660 MW, KTPS, Koradi</v>
      </c>
      <c r="C3114" s="188">
        <f t="shared" si="2050"/>
        <v>0</v>
      </c>
      <c r="D3114" s="189" t="str">
        <f t="shared" si="2050"/>
        <v>-</v>
      </c>
      <c r="E3114" s="38">
        <f t="shared" si="2050"/>
        <v>0</v>
      </c>
      <c r="F3114" s="104">
        <f t="shared" si="2034"/>
        <v>1</v>
      </c>
      <c r="G3114" s="104">
        <f t="shared" si="2035"/>
        <v>1</v>
      </c>
      <c r="H3114" s="104">
        <f t="shared" si="1995"/>
        <v>0</v>
      </c>
      <c r="I3114" s="38">
        <f>'F4.2'!AA252</f>
        <v>0</v>
      </c>
      <c r="J3114" s="38">
        <f>'F4.2'!AZ252</f>
        <v>0</v>
      </c>
      <c r="K3114" s="104"/>
      <c r="L3114" s="104"/>
      <c r="M3114" s="104">
        <f t="shared" si="1956"/>
        <v>0</v>
      </c>
      <c r="N3114" s="197">
        <f t="shared" si="1996"/>
        <v>0</v>
      </c>
    </row>
    <row r="3115" spans="1:14" ht="31.5" outlineLevel="1" x14ac:dyDescent="0.25">
      <c r="A3115" s="485">
        <f t="shared" ref="A3115:E3115" si="2051">A2638</f>
        <v>17</v>
      </c>
      <c r="B3115" s="421" t="str">
        <f t="shared" si="2051"/>
        <v>Improvement in Boiler performance-IV at  3X660MW,KTPS,Koradi</v>
      </c>
      <c r="C3115" s="188">
        <f t="shared" si="2051"/>
        <v>0</v>
      </c>
      <c r="D3115" s="189" t="str">
        <f t="shared" si="2051"/>
        <v>-</v>
      </c>
      <c r="E3115" s="38">
        <f t="shared" si="2051"/>
        <v>0</v>
      </c>
      <c r="F3115" s="104">
        <f t="shared" si="2034"/>
        <v>0</v>
      </c>
      <c r="G3115" s="104">
        <f t="shared" si="2035"/>
        <v>0</v>
      </c>
      <c r="H3115" s="104">
        <f t="shared" si="1995"/>
        <v>0</v>
      </c>
      <c r="I3115" s="38">
        <f>'F4.2'!AA253</f>
        <v>0</v>
      </c>
      <c r="J3115" s="38">
        <f>'F4.2'!AZ253</f>
        <v>0</v>
      </c>
      <c r="K3115" s="104"/>
      <c r="L3115" s="104"/>
      <c r="M3115" s="104">
        <f t="shared" si="1956"/>
        <v>0</v>
      </c>
      <c r="N3115" s="197">
        <f t="shared" si="1996"/>
        <v>0</v>
      </c>
    </row>
    <row r="3116" spans="1:14" ht="31.5" outlineLevel="1" x14ac:dyDescent="0.25">
      <c r="A3116" s="485">
        <f t="shared" ref="A3116:E3116" si="2052">A2639</f>
        <v>17.100000000000001</v>
      </c>
      <c r="B3116" s="417" t="str">
        <f t="shared" si="2052"/>
        <v xml:space="preserve">Scheme1:Procurement of Coal compartment assembly for Unit8 at 3x660MW KTPS, Koradi </v>
      </c>
      <c r="C3116" s="188">
        <f t="shared" si="2052"/>
        <v>0</v>
      </c>
      <c r="D3116" s="189" t="str">
        <f t="shared" si="2052"/>
        <v>-</v>
      </c>
      <c r="E3116" s="38">
        <f t="shared" si="2052"/>
        <v>0</v>
      </c>
      <c r="F3116" s="104">
        <f t="shared" si="2034"/>
        <v>0</v>
      </c>
      <c r="G3116" s="104">
        <f t="shared" si="2035"/>
        <v>0</v>
      </c>
      <c r="H3116" s="104">
        <f t="shared" si="1995"/>
        <v>0</v>
      </c>
      <c r="I3116" s="38">
        <f>'F4.2'!AA254</f>
        <v>12.7</v>
      </c>
      <c r="J3116" s="38">
        <f>'F4.2'!AZ254</f>
        <v>12.7</v>
      </c>
      <c r="K3116" s="104"/>
      <c r="L3116" s="104"/>
      <c r="M3116" s="104">
        <f t="shared" si="1956"/>
        <v>12.7</v>
      </c>
      <c r="N3116" s="197">
        <f t="shared" si="1996"/>
        <v>0</v>
      </c>
    </row>
    <row r="3117" spans="1:14" ht="47.25" outlineLevel="1" x14ac:dyDescent="0.25">
      <c r="A3117" s="485">
        <f t="shared" ref="A3117:E3117" si="2053">A2640</f>
        <v>17.2</v>
      </c>
      <c r="B3117" s="417" t="str">
        <f t="shared" si="2053"/>
        <v>Scheme2:Procurement of blade sets for ID, FD &amp; PA Fan at 3x660 MW, Units at KTPS Koradi through OEM.</v>
      </c>
      <c r="C3117" s="188">
        <f t="shared" si="2053"/>
        <v>0</v>
      </c>
      <c r="D3117" s="189" t="str">
        <f t="shared" si="2053"/>
        <v>-</v>
      </c>
      <c r="E3117" s="38">
        <f t="shared" si="2053"/>
        <v>0</v>
      </c>
      <c r="F3117" s="104">
        <f t="shared" si="2034"/>
        <v>0</v>
      </c>
      <c r="G3117" s="104">
        <f t="shared" si="2035"/>
        <v>0</v>
      </c>
      <c r="H3117" s="104">
        <f t="shared" si="1995"/>
        <v>0</v>
      </c>
      <c r="I3117" s="38">
        <f>'F4.2'!AA255</f>
        <v>11.34</v>
      </c>
      <c r="J3117" s="38">
        <f>'F4.2'!AZ255</f>
        <v>11.34</v>
      </c>
      <c r="K3117" s="104"/>
      <c r="L3117" s="104"/>
      <c r="M3117" s="104">
        <f t="shared" si="1956"/>
        <v>11.34</v>
      </c>
      <c r="N3117" s="197">
        <f t="shared" si="1996"/>
        <v>0</v>
      </c>
    </row>
    <row r="3118" spans="1:14" ht="31.5" outlineLevel="1" x14ac:dyDescent="0.25">
      <c r="A3118" s="485">
        <f t="shared" ref="A3118:E3118" si="2054">A2641</f>
        <v>17.3</v>
      </c>
      <c r="B3118" s="417" t="str">
        <f t="shared" si="2054"/>
        <v xml:space="preserve">Scheme3:Procurement of RAPH bottom support bearing assembly for 3X660MW units at KTPS Koradi through OEM  (Qty- 2 Sets) </v>
      </c>
      <c r="C3118" s="188">
        <f t="shared" si="2054"/>
        <v>0</v>
      </c>
      <c r="D3118" s="189" t="str">
        <f t="shared" si="2054"/>
        <v>-</v>
      </c>
      <c r="E3118" s="38">
        <f t="shared" si="2054"/>
        <v>0</v>
      </c>
      <c r="F3118" s="104">
        <f t="shared" si="2034"/>
        <v>0</v>
      </c>
      <c r="G3118" s="104">
        <f t="shared" si="2035"/>
        <v>0</v>
      </c>
      <c r="H3118" s="104">
        <f t="shared" si="1995"/>
        <v>0</v>
      </c>
      <c r="I3118" s="38">
        <f>'F4.2'!AA256</f>
        <v>2.4700000000000002</v>
      </c>
      <c r="J3118" s="38">
        <f>'F4.2'!AZ256</f>
        <v>2.4700000000000002</v>
      </c>
      <c r="K3118" s="104"/>
      <c r="L3118" s="104"/>
      <c r="M3118" s="104">
        <f t="shared" si="1956"/>
        <v>2.4700000000000002</v>
      </c>
      <c r="N3118" s="197">
        <f t="shared" si="1996"/>
        <v>0</v>
      </c>
    </row>
    <row r="3119" spans="1:14" ht="31.5" outlineLevel="1" x14ac:dyDescent="0.25">
      <c r="A3119" s="485">
        <f t="shared" ref="A3119:E3119" si="2055">A2642</f>
        <v>17.399999999999999</v>
      </c>
      <c r="B3119" s="417" t="str">
        <f t="shared" si="2055"/>
        <v>Scheme4:Procurement of RAPH top guide bearing assembly for 3X660MW units at KTPS Koradi</v>
      </c>
      <c r="C3119" s="188">
        <f t="shared" si="2055"/>
        <v>0</v>
      </c>
      <c r="D3119" s="189" t="str">
        <f t="shared" si="2055"/>
        <v>-</v>
      </c>
      <c r="E3119" s="38">
        <f t="shared" si="2055"/>
        <v>0</v>
      </c>
      <c r="F3119" s="104">
        <f t="shared" si="2034"/>
        <v>0</v>
      </c>
      <c r="G3119" s="104">
        <f t="shared" si="2035"/>
        <v>0</v>
      </c>
      <c r="H3119" s="104">
        <f t="shared" si="1995"/>
        <v>0</v>
      </c>
      <c r="I3119" s="38">
        <f>'F4.2'!AA257</f>
        <v>0.68400000000000005</v>
      </c>
      <c r="J3119" s="38">
        <f>'F4.2'!AZ257</f>
        <v>0.68400000000000005</v>
      </c>
      <c r="K3119" s="104"/>
      <c r="L3119" s="104"/>
      <c r="M3119" s="104">
        <f t="shared" si="1956"/>
        <v>0.68400000000000005</v>
      </c>
      <c r="N3119" s="197">
        <f t="shared" si="1996"/>
        <v>0</v>
      </c>
    </row>
    <row r="3120" spans="1:14" ht="47.25" outlineLevel="1" x14ac:dyDescent="0.25">
      <c r="A3120" s="485">
        <f t="shared" ref="A3120:E3120" si="2056">A2643</f>
        <v>17.5</v>
      </c>
      <c r="B3120" s="417" t="str">
        <f t="shared" si="2056"/>
        <v>Scheme5:Procurement of  RAPH Gear Box  for 3X660MW units at KTPS Koradi through OEM (Qty- 1 Sets)</v>
      </c>
      <c r="C3120" s="188">
        <f t="shared" si="2056"/>
        <v>0</v>
      </c>
      <c r="D3120" s="189" t="str">
        <f t="shared" si="2056"/>
        <v>-</v>
      </c>
      <c r="E3120" s="38">
        <f t="shared" si="2056"/>
        <v>0</v>
      </c>
      <c r="F3120" s="104">
        <f t="shared" si="2034"/>
        <v>0</v>
      </c>
      <c r="G3120" s="104">
        <f t="shared" si="2035"/>
        <v>0</v>
      </c>
      <c r="H3120" s="104">
        <f t="shared" si="1995"/>
        <v>0</v>
      </c>
      <c r="I3120" s="38">
        <f>'F4.2'!AA258</f>
        <v>3.44</v>
      </c>
      <c r="J3120" s="38">
        <f>'F4.2'!AZ258</f>
        <v>3.44</v>
      </c>
      <c r="K3120" s="104"/>
      <c r="L3120" s="104"/>
      <c r="M3120" s="104">
        <f t="shared" si="1956"/>
        <v>3.44</v>
      </c>
      <c r="N3120" s="197">
        <f t="shared" si="1996"/>
        <v>0</v>
      </c>
    </row>
    <row r="3121" spans="1:14" ht="47.25" outlineLevel="1" x14ac:dyDescent="0.25">
      <c r="A3121" s="485">
        <f t="shared" ref="A3121:E3121" si="2057">A2644</f>
        <v>17.600000000000001</v>
      </c>
      <c r="B3121" s="417" t="str">
        <f t="shared" si="2057"/>
        <v>Scheme6:Procurement of RAPH Sector plate with Actuating mechanism assembly for Unit10 at 3 X 660MW Units at KTPS, Koradi.</v>
      </c>
      <c r="C3121" s="188">
        <f t="shared" si="2057"/>
        <v>0</v>
      </c>
      <c r="D3121" s="189" t="str">
        <f t="shared" si="2057"/>
        <v>-</v>
      </c>
      <c r="E3121" s="38">
        <f t="shared" si="2057"/>
        <v>0</v>
      </c>
      <c r="F3121" s="104">
        <f t="shared" si="2034"/>
        <v>0</v>
      </c>
      <c r="G3121" s="104">
        <f t="shared" si="2035"/>
        <v>0</v>
      </c>
      <c r="H3121" s="104">
        <f t="shared" si="1995"/>
        <v>0</v>
      </c>
      <c r="I3121" s="38">
        <f>'F4.2'!AA259</f>
        <v>7.2</v>
      </c>
      <c r="J3121" s="38">
        <f>'F4.2'!AZ259</f>
        <v>7.2</v>
      </c>
      <c r="K3121" s="104"/>
      <c r="L3121" s="104"/>
      <c r="M3121" s="104">
        <f t="shared" si="1956"/>
        <v>7.2</v>
      </c>
      <c r="N3121" s="197">
        <f t="shared" si="1996"/>
        <v>0</v>
      </c>
    </row>
    <row r="3122" spans="1:14" ht="15.75" outlineLevel="1" x14ac:dyDescent="0.25">
      <c r="A3122" s="485">
        <f t="shared" ref="A3122:E3122" si="2058">A2645</f>
        <v>17.7</v>
      </c>
      <c r="B3122" s="417" t="str">
        <f t="shared" si="2058"/>
        <v>Scheme7:Procurement and replacement of heating elements for RAPH installed in Unit 10 (660MW) at KTPS Koradi THROUGH OEM/OES (Qty- 2 Sets)</v>
      </c>
      <c r="C3122" s="188">
        <f t="shared" si="2058"/>
        <v>0</v>
      </c>
      <c r="D3122" s="189" t="str">
        <f t="shared" si="2058"/>
        <v>-</v>
      </c>
      <c r="E3122" s="38">
        <f t="shared" si="2058"/>
        <v>0</v>
      </c>
      <c r="F3122" s="104">
        <f t="shared" si="2034"/>
        <v>0</v>
      </c>
      <c r="G3122" s="104">
        <f t="shared" si="2035"/>
        <v>0</v>
      </c>
      <c r="H3122" s="104">
        <f t="shared" si="1995"/>
        <v>0</v>
      </c>
      <c r="I3122" s="38">
        <f>'F4.2'!AA260</f>
        <v>16</v>
      </c>
      <c r="J3122" s="38">
        <f>'F4.2'!AZ260</f>
        <v>16</v>
      </c>
      <c r="K3122" s="104"/>
      <c r="L3122" s="104"/>
      <c r="M3122" s="104">
        <f t="shared" si="1956"/>
        <v>16</v>
      </c>
      <c r="N3122" s="197">
        <f t="shared" si="1996"/>
        <v>0</v>
      </c>
    </row>
    <row r="3123" spans="1:14" ht="31.5" outlineLevel="1" x14ac:dyDescent="0.25">
      <c r="A3123" s="369">
        <f t="shared" ref="A3123:E3123" si="2059">A2646</f>
        <v>17.8</v>
      </c>
      <c r="B3123" s="369" t="str">
        <f t="shared" si="2059"/>
        <v>Scheme8:Procurement of  Boiler Circulating Pump  (1 Nos)</v>
      </c>
      <c r="C3123" s="188">
        <f t="shared" si="2059"/>
        <v>0</v>
      </c>
      <c r="D3123" s="189" t="str">
        <f t="shared" si="2059"/>
        <v>-</v>
      </c>
      <c r="E3123" s="38">
        <f t="shared" si="2059"/>
        <v>0</v>
      </c>
      <c r="F3123" s="104">
        <f t="shared" si="2034"/>
        <v>0</v>
      </c>
      <c r="G3123" s="104">
        <f t="shared" si="2035"/>
        <v>0</v>
      </c>
      <c r="H3123" s="104">
        <f t="shared" si="1995"/>
        <v>0</v>
      </c>
      <c r="I3123" s="38">
        <f>'F4.2'!AA261</f>
        <v>11.12</v>
      </c>
      <c r="J3123" s="38">
        <f>'F4.2'!AZ261</f>
        <v>11.12</v>
      </c>
      <c r="K3123" s="104"/>
      <c r="L3123" s="104"/>
      <c r="M3123" s="104">
        <f t="shared" si="1956"/>
        <v>11.12</v>
      </c>
      <c r="N3123" s="197">
        <f t="shared" si="1996"/>
        <v>0</v>
      </c>
    </row>
    <row r="3124" spans="1:14" ht="31.5" outlineLevel="1" x14ac:dyDescent="0.25">
      <c r="A3124" s="485">
        <f t="shared" ref="A3124:E3124" si="2060">A2647</f>
        <v>18</v>
      </c>
      <c r="B3124" s="421" t="str">
        <f t="shared" si="2060"/>
        <v>Improvement in Coal Mill performance-VI at  3X660MW,KTPS,Koradi</v>
      </c>
      <c r="C3124" s="188">
        <f t="shared" si="2060"/>
        <v>0</v>
      </c>
      <c r="D3124" s="189" t="str">
        <f t="shared" si="2060"/>
        <v>-</v>
      </c>
      <c r="E3124" s="38">
        <f t="shared" si="2060"/>
        <v>0</v>
      </c>
      <c r="F3124" s="104">
        <f t="shared" si="2034"/>
        <v>0</v>
      </c>
      <c r="G3124" s="104">
        <f t="shared" si="2035"/>
        <v>0</v>
      </c>
      <c r="H3124" s="104">
        <f t="shared" si="1995"/>
        <v>0</v>
      </c>
      <c r="I3124" s="38">
        <f>'F4.2'!AA262</f>
        <v>0</v>
      </c>
      <c r="J3124" s="38">
        <f>'F4.2'!AZ262</f>
        <v>0</v>
      </c>
      <c r="K3124" s="104"/>
      <c r="L3124" s="104"/>
      <c r="M3124" s="104">
        <f t="shared" si="1956"/>
        <v>0</v>
      </c>
      <c r="N3124" s="197">
        <f t="shared" si="1996"/>
        <v>0</v>
      </c>
    </row>
    <row r="3125" spans="1:14" ht="47.25" outlineLevel="1" x14ac:dyDescent="0.25">
      <c r="A3125" s="485">
        <f t="shared" ref="A3125:E3125" si="2061">A2648</f>
        <v>18.100000000000001</v>
      </c>
      <c r="B3125" s="417" t="str">
        <f t="shared" si="2061"/>
        <v>Scheme1:Procurement of Roller journal Assembly set for coal mill MVM 32R at 3x660 MW Units at KTPS, Koradi</v>
      </c>
      <c r="C3125" s="188">
        <f t="shared" si="2061"/>
        <v>0</v>
      </c>
      <c r="D3125" s="189" t="str">
        <f t="shared" si="2061"/>
        <v>-</v>
      </c>
      <c r="E3125" s="38">
        <f t="shared" si="2061"/>
        <v>0</v>
      </c>
      <c r="F3125" s="104">
        <f t="shared" si="2034"/>
        <v>0</v>
      </c>
      <c r="G3125" s="104">
        <f t="shared" si="2035"/>
        <v>0</v>
      </c>
      <c r="H3125" s="104">
        <f t="shared" si="1995"/>
        <v>0</v>
      </c>
      <c r="I3125" s="38">
        <f>'F4.2'!AA263</f>
        <v>0</v>
      </c>
      <c r="J3125" s="38">
        <f>'F4.2'!AZ263</f>
        <v>0</v>
      </c>
      <c r="K3125" s="104"/>
      <c r="L3125" s="104"/>
      <c r="M3125" s="104">
        <f t="shared" si="1956"/>
        <v>0</v>
      </c>
      <c r="N3125" s="197">
        <f t="shared" si="1996"/>
        <v>0</v>
      </c>
    </row>
    <row r="3126" spans="1:14" ht="47.25" outlineLevel="1" x14ac:dyDescent="0.25">
      <c r="A3126" s="485">
        <f t="shared" ref="A3126:E3126" si="2062">A2649</f>
        <v>18.2</v>
      </c>
      <c r="B3126" s="417" t="str">
        <f t="shared" si="2062"/>
        <v>Scheme2:Procurement of SINTERCAST TABLE LINERS AND SINTERCAST ROLLER LINERS for coal mill MVM32R at 3x660 MW, KTPS, Koradi</v>
      </c>
      <c r="C3126" s="188">
        <f t="shared" si="2062"/>
        <v>0</v>
      </c>
      <c r="D3126" s="189" t="str">
        <f t="shared" si="2062"/>
        <v>-</v>
      </c>
      <c r="E3126" s="38">
        <f t="shared" si="2062"/>
        <v>0</v>
      </c>
      <c r="F3126" s="104">
        <f t="shared" si="2034"/>
        <v>0</v>
      </c>
      <c r="G3126" s="104">
        <f t="shared" si="2035"/>
        <v>0</v>
      </c>
      <c r="H3126" s="104">
        <f t="shared" ref="H3126:H3189" si="2063">F3126-G3126</f>
        <v>0</v>
      </c>
      <c r="I3126" s="38">
        <f>'F4.2'!AA264</f>
        <v>0</v>
      </c>
      <c r="J3126" s="38">
        <f>'F4.2'!AZ264</f>
        <v>0</v>
      </c>
      <c r="K3126" s="104"/>
      <c r="L3126" s="104"/>
      <c r="M3126" s="104">
        <f t="shared" si="1956"/>
        <v>0</v>
      </c>
      <c r="N3126" s="197">
        <f t="shared" ref="N3126:N3189" si="2064">H3126+I3126-M3126</f>
        <v>0</v>
      </c>
    </row>
    <row r="3127" spans="1:14" ht="31.5" outlineLevel="1" x14ac:dyDescent="0.25">
      <c r="A3127" s="485">
        <f t="shared" ref="A3127:E3127" si="2065">A2650</f>
        <v>18.3</v>
      </c>
      <c r="B3127" s="417" t="str">
        <f t="shared" si="2065"/>
        <v>Scheme3:Procurement of Bearings for roller Journal Assembly &amp; Rotary Separator for coal mill MVM 32R at 3x660 MW, KTPS, Koradi</v>
      </c>
      <c r="C3127" s="188">
        <f t="shared" si="2065"/>
        <v>0</v>
      </c>
      <c r="D3127" s="189" t="str">
        <f t="shared" si="2065"/>
        <v>-</v>
      </c>
      <c r="E3127" s="38">
        <f t="shared" si="2065"/>
        <v>0</v>
      </c>
      <c r="F3127" s="104">
        <f t="shared" si="2034"/>
        <v>0</v>
      </c>
      <c r="G3127" s="104">
        <f t="shared" si="2035"/>
        <v>0</v>
      </c>
      <c r="H3127" s="104">
        <f t="shared" si="2063"/>
        <v>0</v>
      </c>
      <c r="I3127" s="38">
        <f>'F4.2'!AA265</f>
        <v>0</v>
      </c>
      <c r="J3127" s="38">
        <f>'F4.2'!AZ265</f>
        <v>0</v>
      </c>
      <c r="K3127" s="104"/>
      <c r="L3127" s="104"/>
      <c r="M3127" s="104">
        <f t="shared" si="1956"/>
        <v>0</v>
      </c>
      <c r="N3127" s="197">
        <f t="shared" si="2064"/>
        <v>0</v>
      </c>
    </row>
    <row r="3128" spans="1:14" ht="31.5" outlineLevel="1" x14ac:dyDescent="0.25">
      <c r="A3128" s="369">
        <f t="shared" ref="A3128:E3128" si="2066">A2651</f>
        <v>18.399999999999999</v>
      </c>
      <c r="B3128" s="369" t="str">
        <f t="shared" si="2066"/>
        <v>Scheme4:Procurement of Coal Pipe Orifice for Unit9 at 3x660 MW, KTPS, Koradi</v>
      </c>
      <c r="C3128" s="188">
        <f t="shared" si="2066"/>
        <v>0</v>
      </c>
      <c r="D3128" s="189" t="str">
        <f t="shared" si="2066"/>
        <v>-</v>
      </c>
      <c r="E3128" s="38">
        <f t="shared" si="2066"/>
        <v>0</v>
      </c>
      <c r="F3128" s="104">
        <f t="shared" si="2034"/>
        <v>0</v>
      </c>
      <c r="G3128" s="104">
        <f t="shared" si="2035"/>
        <v>0</v>
      </c>
      <c r="H3128" s="104">
        <f t="shared" si="2063"/>
        <v>0</v>
      </c>
      <c r="I3128" s="38">
        <f>'F4.2'!AA266</f>
        <v>0</v>
      </c>
      <c r="J3128" s="38">
        <f>'F4.2'!AZ266</f>
        <v>0</v>
      </c>
      <c r="K3128" s="104"/>
      <c r="L3128" s="104"/>
      <c r="M3128" s="104">
        <f t="shared" si="1956"/>
        <v>0</v>
      </c>
      <c r="N3128" s="197">
        <f t="shared" si="2064"/>
        <v>0</v>
      </c>
    </row>
    <row r="3129" spans="1:14" ht="47.25" outlineLevel="1" x14ac:dyDescent="0.25">
      <c r="A3129" s="485">
        <f t="shared" ref="A3129:E3129" si="2067">A2652</f>
        <v>19.3</v>
      </c>
      <c r="B3129" s="421" t="str">
        <f t="shared" si="2067"/>
        <v>Reliability Improvement schemes of generators at 3X660MW, KTPS, Koradi</v>
      </c>
      <c r="C3129" s="188">
        <f t="shared" si="2067"/>
        <v>0</v>
      </c>
      <c r="D3129" s="189" t="str">
        <f t="shared" si="2067"/>
        <v>-</v>
      </c>
      <c r="E3129" s="38">
        <f t="shared" si="2067"/>
        <v>0</v>
      </c>
      <c r="F3129" s="104">
        <f t="shared" si="2034"/>
        <v>0</v>
      </c>
      <c r="G3129" s="104">
        <f t="shared" si="2035"/>
        <v>0</v>
      </c>
      <c r="H3129" s="104">
        <f t="shared" si="2063"/>
        <v>0</v>
      </c>
      <c r="I3129" s="38">
        <f>'F4.2'!AA267</f>
        <v>0</v>
      </c>
      <c r="J3129" s="38">
        <f>'F4.2'!AZ267</f>
        <v>0</v>
      </c>
      <c r="K3129" s="104"/>
      <c r="L3129" s="104"/>
      <c r="M3129" s="104">
        <f t="shared" si="1956"/>
        <v>0</v>
      </c>
      <c r="N3129" s="197">
        <f t="shared" si="2064"/>
        <v>0</v>
      </c>
    </row>
    <row r="3130" spans="1:14" ht="47.25" outlineLevel="1" x14ac:dyDescent="0.25">
      <c r="A3130" s="501">
        <f t="shared" ref="A3130:E3130" si="2068">A2653</f>
        <v>19.100000000000001</v>
      </c>
      <c r="B3130" s="502" t="str">
        <f t="shared" si="2068"/>
        <v>Scheme No. 1 :PROCUREMENT OF MELCO/LMTG MAKE GENERATOR ROTOR ASSEMBLY with excitation transformer AT 3X660MW KTPS, KORADI THROUGH OEM</v>
      </c>
      <c r="C3130" s="188">
        <f t="shared" si="2068"/>
        <v>0</v>
      </c>
      <c r="D3130" s="189" t="str">
        <f t="shared" si="2068"/>
        <v>-</v>
      </c>
      <c r="E3130" s="38">
        <f t="shared" si="2068"/>
        <v>0</v>
      </c>
      <c r="F3130" s="104">
        <f t="shared" si="2034"/>
        <v>45.39</v>
      </c>
      <c r="G3130" s="104">
        <f t="shared" si="2035"/>
        <v>45.39</v>
      </c>
      <c r="H3130" s="104">
        <f t="shared" si="2063"/>
        <v>0</v>
      </c>
      <c r="I3130" s="38">
        <f>'F4.2'!AA268</f>
        <v>0</v>
      </c>
      <c r="J3130" s="38">
        <f>'F4.2'!AZ268</f>
        <v>0</v>
      </c>
      <c r="K3130" s="104"/>
      <c r="L3130" s="104"/>
      <c r="M3130" s="104">
        <f t="shared" si="1956"/>
        <v>0</v>
      </c>
      <c r="N3130" s="197">
        <f t="shared" si="2064"/>
        <v>0</v>
      </c>
    </row>
    <row r="3131" spans="1:14" ht="31.5" outlineLevel="1" x14ac:dyDescent="0.25">
      <c r="A3131" s="369">
        <f t="shared" ref="A3131:E3131" si="2069">A2654</f>
        <v>19.2</v>
      </c>
      <c r="B3131" s="369" t="str">
        <f t="shared" si="2069"/>
        <v>Scheme No. 2:PROCUREMENT OF ONE COMPLETE SET OF GENERATOR STATOR COILS FOR GENERATOR AT 3X660MW UNITS AT KTPS KORADI THROUGH OEM</v>
      </c>
      <c r="C3131" s="188">
        <f t="shared" si="2069"/>
        <v>0</v>
      </c>
      <c r="D3131" s="189" t="str">
        <f t="shared" si="2069"/>
        <v>-</v>
      </c>
      <c r="E3131" s="38">
        <f t="shared" si="2069"/>
        <v>0</v>
      </c>
      <c r="F3131" s="104">
        <f t="shared" si="2034"/>
        <v>35.4</v>
      </c>
      <c r="G3131" s="104">
        <f t="shared" si="2035"/>
        <v>35.4</v>
      </c>
      <c r="H3131" s="104">
        <f t="shared" si="2063"/>
        <v>0</v>
      </c>
      <c r="I3131" s="38">
        <f>'F4.2'!AA269</f>
        <v>0</v>
      </c>
      <c r="J3131" s="38">
        <f>'F4.2'!AZ269</f>
        <v>0</v>
      </c>
      <c r="K3131" s="104"/>
      <c r="L3131" s="104"/>
      <c r="M3131" s="104">
        <f t="shared" si="1956"/>
        <v>0</v>
      </c>
      <c r="N3131" s="197">
        <f t="shared" si="2064"/>
        <v>0</v>
      </c>
    </row>
    <row r="3132" spans="1:14" ht="31.5" outlineLevel="1" x14ac:dyDescent="0.25">
      <c r="A3132" s="515">
        <f t="shared" ref="A3132:E3132" si="2070">A2655</f>
        <v>25</v>
      </c>
      <c r="B3132" s="516" t="str">
        <f t="shared" si="2070"/>
        <v>DPR on Procurement of Critical Speares for L&amp;T make Main Turbine(typeTC4F-30) installed at 3x660MW KTPS Koradi.</v>
      </c>
      <c r="C3132" s="188">
        <f t="shared" si="2070"/>
        <v>0</v>
      </c>
      <c r="D3132" s="189" t="str">
        <f t="shared" si="2070"/>
        <v>-</v>
      </c>
      <c r="E3132" s="38">
        <f t="shared" si="2070"/>
        <v>0</v>
      </c>
      <c r="F3132" s="104">
        <f t="shared" si="2034"/>
        <v>0</v>
      </c>
      <c r="G3132" s="104">
        <f t="shared" si="2035"/>
        <v>0</v>
      </c>
      <c r="H3132" s="104">
        <f t="shared" si="2063"/>
        <v>0</v>
      </c>
      <c r="I3132" s="38">
        <f>'F4.2'!AA270</f>
        <v>0</v>
      </c>
      <c r="J3132" s="38">
        <f>'F4.2'!AZ270</f>
        <v>0</v>
      </c>
      <c r="K3132" s="104"/>
      <c r="L3132" s="104"/>
      <c r="M3132" s="104">
        <f t="shared" si="1956"/>
        <v>0</v>
      </c>
      <c r="N3132" s="197">
        <f t="shared" si="2064"/>
        <v>0</v>
      </c>
    </row>
    <row r="3133" spans="1:14" ht="47.25" outlineLevel="1" x14ac:dyDescent="0.25">
      <c r="A3133" s="369">
        <f t="shared" ref="A3133:E3133" si="2071">A2656</f>
        <v>25.1</v>
      </c>
      <c r="B3133" s="369" t="str">
        <f t="shared" si="2071"/>
        <v xml:space="preserve">Scheme No. 1 :Procurement of Critical Speares for L&amp;T make Main Turbine(typeTC4F-30) installed at 3x660MW KTPS Koradi.                                                                                                                                                                                                                                                                                                                                </v>
      </c>
      <c r="C3133" s="188">
        <f t="shared" si="2071"/>
        <v>0</v>
      </c>
      <c r="D3133" s="189" t="str">
        <f t="shared" si="2071"/>
        <v>-</v>
      </c>
      <c r="E3133" s="38">
        <f t="shared" si="2071"/>
        <v>0</v>
      </c>
      <c r="F3133" s="104">
        <f t="shared" si="2034"/>
        <v>126.41</v>
      </c>
      <c r="G3133" s="104">
        <f t="shared" si="2035"/>
        <v>126.41</v>
      </c>
      <c r="H3133" s="104">
        <f t="shared" si="2063"/>
        <v>0</v>
      </c>
      <c r="I3133" s="38">
        <f>'F4.2'!AA271</f>
        <v>0</v>
      </c>
      <c r="J3133" s="38">
        <f>'F4.2'!AZ271</f>
        <v>0</v>
      </c>
      <c r="K3133" s="104"/>
      <c r="L3133" s="104"/>
      <c r="M3133" s="104">
        <f t="shared" si="1956"/>
        <v>0</v>
      </c>
      <c r="N3133" s="197">
        <f t="shared" si="2064"/>
        <v>0</v>
      </c>
    </row>
    <row r="3134" spans="1:14" ht="47.25" outlineLevel="1" x14ac:dyDescent="0.25">
      <c r="A3134" s="529">
        <f t="shared" ref="A3134:E3134" si="2072">A2657</f>
        <v>26</v>
      </c>
      <c r="B3134" s="530" t="str">
        <f t="shared" si="2072"/>
        <v xml:space="preserve">DPR for Coal Handling Plant Performance Improvement Schemes -II  at 3x660MW KTPS ,Koradi.
</v>
      </c>
      <c r="C3134" s="188">
        <f t="shared" si="2072"/>
        <v>0</v>
      </c>
      <c r="D3134" s="189" t="str">
        <f t="shared" si="2072"/>
        <v>-</v>
      </c>
      <c r="E3134" s="38">
        <f t="shared" si="2072"/>
        <v>0</v>
      </c>
      <c r="F3134" s="104">
        <f t="shared" si="2034"/>
        <v>0</v>
      </c>
      <c r="G3134" s="104">
        <f t="shared" si="2035"/>
        <v>0</v>
      </c>
      <c r="H3134" s="104">
        <f t="shared" si="2063"/>
        <v>0</v>
      </c>
      <c r="I3134" s="38">
        <f>'F4.2'!AA272</f>
        <v>0</v>
      </c>
      <c r="J3134" s="38">
        <f>'F4.2'!AZ272</f>
        <v>0</v>
      </c>
      <c r="K3134" s="104"/>
      <c r="L3134" s="104"/>
      <c r="M3134" s="104">
        <f t="shared" si="1956"/>
        <v>0</v>
      </c>
      <c r="N3134" s="197">
        <f t="shared" si="2064"/>
        <v>0</v>
      </c>
    </row>
    <row r="3135" spans="1:14" ht="157.5" outlineLevel="1" x14ac:dyDescent="0.25">
      <c r="A3135" s="485">
        <f t="shared" ref="A3135:E3135" si="2073">A2658</f>
        <v>26.1</v>
      </c>
      <c r="B3135" s="421" t="str">
        <f t="shared" si="2073"/>
        <v xml:space="preserve">Scheme No. 1 : Performance Improvement of Unloading System Wagon Tipplers at CHP 3x660MW KTPS Koradi                                                                
 </v>
      </c>
      <c r="C3135" s="188">
        <f t="shared" si="2073"/>
        <v>0</v>
      </c>
      <c r="D3135" s="189" t="str">
        <f t="shared" si="2073"/>
        <v>-</v>
      </c>
      <c r="E3135" s="38">
        <f t="shared" si="2073"/>
        <v>0</v>
      </c>
      <c r="F3135" s="104">
        <f t="shared" si="2034"/>
        <v>5.8</v>
      </c>
      <c r="G3135" s="104">
        <f t="shared" si="2035"/>
        <v>5.8</v>
      </c>
      <c r="H3135" s="104">
        <f t="shared" si="2063"/>
        <v>0</v>
      </c>
      <c r="I3135" s="38">
        <f>'F4.2'!AA273</f>
        <v>0</v>
      </c>
      <c r="J3135" s="38">
        <f>'F4.2'!AZ273</f>
        <v>0</v>
      </c>
      <c r="K3135" s="104"/>
      <c r="L3135" s="104"/>
      <c r="M3135" s="104">
        <f t="shared" si="1956"/>
        <v>0</v>
      </c>
      <c r="N3135" s="197">
        <f t="shared" si="2064"/>
        <v>0</v>
      </c>
    </row>
    <row r="3136" spans="1:14" ht="157.5" outlineLevel="1" x14ac:dyDescent="0.25">
      <c r="A3136" s="485">
        <f t="shared" ref="A3136:E3136" si="2074">A2659</f>
        <v>26.2</v>
      </c>
      <c r="B3136" s="421" t="str">
        <f t="shared" si="2074"/>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3136" s="188">
        <f t="shared" si="2074"/>
        <v>0</v>
      </c>
      <c r="D3136" s="189" t="str">
        <f t="shared" si="2074"/>
        <v>-</v>
      </c>
      <c r="E3136" s="38">
        <f t="shared" si="2074"/>
        <v>0</v>
      </c>
      <c r="F3136" s="104">
        <f t="shared" si="2034"/>
        <v>2.8</v>
      </c>
      <c r="G3136" s="104">
        <f t="shared" si="2035"/>
        <v>2.8</v>
      </c>
      <c r="H3136" s="104">
        <f t="shared" si="2063"/>
        <v>0</v>
      </c>
      <c r="I3136" s="38">
        <f>'F4.2'!AA274</f>
        <v>0</v>
      </c>
      <c r="J3136" s="38">
        <f>'F4.2'!AZ274</f>
        <v>0</v>
      </c>
      <c r="K3136" s="104"/>
      <c r="L3136" s="104"/>
      <c r="M3136" s="104">
        <f t="shared" si="1956"/>
        <v>0</v>
      </c>
      <c r="N3136" s="197">
        <f t="shared" si="2064"/>
        <v>0</v>
      </c>
    </row>
    <row r="3137" spans="1:14" ht="157.5" outlineLevel="1" x14ac:dyDescent="0.25">
      <c r="A3137" s="485">
        <f t="shared" ref="A3137:E3137" si="2075">A2660</f>
        <v>26.3</v>
      </c>
      <c r="B3137" s="426" t="str">
        <f t="shared" si="2075"/>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137" s="188">
        <f t="shared" si="2075"/>
        <v>0</v>
      </c>
      <c r="D3137" s="189" t="str">
        <f t="shared" si="2075"/>
        <v>-</v>
      </c>
      <c r="E3137" s="38">
        <f t="shared" si="2075"/>
        <v>0</v>
      </c>
      <c r="F3137" s="104">
        <f t="shared" si="2034"/>
        <v>3.2</v>
      </c>
      <c r="G3137" s="104">
        <f t="shared" si="2035"/>
        <v>3.2</v>
      </c>
      <c r="H3137" s="104">
        <f t="shared" si="2063"/>
        <v>0</v>
      </c>
      <c r="I3137" s="38">
        <f>'F4.2'!AA275</f>
        <v>0</v>
      </c>
      <c r="J3137" s="38">
        <f>'F4.2'!AZ275</f>
        <v>0</v>
      </c>
      <c r="K3137" s="104"/>
      <c r="L3137" s="104"/>
      <c r="M3137" s="104">
        <f t="shared" si="1956"/>
        <v>0</v>
      </c>
      <c r="N3137" s="197">
        <f t="shared" si="2064"/>
        <v>0</v>
      </c>
    </row>
    <row r="3138" spans="1:14" ht="157.5" outlineLevel="1" x14ac:dyDescent="0.25">
      <c r="A3138" s="485">
        <f t="shared" ref="A3138:E3138" si="2076">A2661</f>
        <v>26.4</v>
      </c>
      <c r="B3138" s="421" t="str">
        <f t="shared" si="2076"/>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3138" s="188">
        <f t="shared" si="2076"/>
        <v>0</v>
      </c>
      <c r="D3138" s="189" t="str">
        <f t="shared" si="2076"/>
        <v>-</v>
      </c>
      <c r="E3138" s="38">
        <f t="shared" si="2076"/>
        <v>0</v>
      </c>
      <c r="F3138" s="104">
        <f t="shared" si="2034"/>
        <v>6.5</v>
      </c>
      <c r="G3138" s="104">
        <f t="shared" si="2035"/>
        <v>6.5</v>
      </c>
      <c r="H3138" s="104">
        <f t="shared" si="2063"/>
        <v>0</v>
      </c>
      <c r="I3138" s="38">
        <f>'F4.2'!AA276</f>
        <v>0</v>
      </c>
      <c r="J3138" s="38">
        <f>'F4.2'!AZ276</f>
        <v>0</v>
      </c>
      <c r="K3138" s="104"/>
      <c r="L3138" s="104"/>
      <c r="M3138" s="104">
        <f t="shared" si="1956"/>
        <v>0</v>
      </c>
      <c r="N3138" s="197">
        <f t="shared" si="2064"/>
        <v>0</v>
      </c>
    </row>
    <row r="3139" spans="1:14" ht="189" outlineLevel="1" x14ac:dyDescent="0.25">
      <c r="A3139" s="501">
        <f t="shared" ref="A3139:E3139" si="2077">A2662</f>
        <v>26.5</v>
      </c>
      <c r="B3139" s="502" t="str">
        <f t="shared" si="2077"/>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3139" s="188">
        <f t="shared" si="2077"/>
        <v>0</v>
      </c>
      <c r="D3139" s="189" t="str">
        <f t="shared" si="2077"/>
        <v>-</v>
      </c>
      <c r="E3139" s="38">
        <f t="shared" si="2077"/>
        <v>0</v>
      </c>
      <c r="F3139" s="104">
        <f t="shared" si="2034"/>
        <v>8.5</v>
      </c>
      <c r="G3139" s="104">
        <f t="shared" si="2035"/>
        <v>8.5</v>
      </c>
      <c r="H3139" s="104">
        <f t="shared" si="2063"/>
        <v>0</v>
      </c>
      <c r="I3139" s="38">
        <f>'F4.2'!AA277</f>
        <v>0</v>
      </c>
      <c r="J3139" s="38">
        <f>'F4.2'!AZ277</f>
        <v>0</v>
      </c>
      <c r="K3139" s="104"/>
      <c r="L3139" s="104"/>
      <c r="M3139" s="104">
        <f t="shared" si="1956"/>
        <v>0</v>
      </c>
      <c r="N3139" s="197">
        <f t="shared" si="2064"/>
        <v>0</v>
      </c>
    </row>
    <row r="3140" spans="1:14" ht="31.5" outlineLevel="1" x14ac:dyDescent="0.25">
      <c r="A3140" s="369">
        <f t="shared" ref="A3140:E3140" si="2078">A2663</f>
        <v>26.6</v>
      </c>
      <c r="B3140" s="369" t="str">
        <f t="shared" si="2078"/>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3140" s="188">
        <f t="shared" si="2078"/>
        <v>0</v>
      </c>
      <c r="D3140" s="189" t="str">
        <f t="shared" si="2078"/>
        <v>-</v>
      </c>
      <c r="E3140" s="38">
        <f t="shared" si="2078"/>
        <v>0</v>
      </c>
      <c r="F3140" s="104">
        <f t="shared" si="2034"/>
        <v>1</v>
      </c>
      <c r="G3140" s="104">
        <f t="shared" si="2035"/>
        <v>1</v>
      </c>
      <c r="H3140" s="104">
        <f t="shared" si="2063"/>
        <v>0</v>
      </c>
      <c r="I3140" s="38">
        <f>'F4.2'!AA278</f>
        <v>0</v>
      </c>
      <c r="J3140" s="38">
        <f>'F4.2'!AZ278</f>
        <v>0</v>
      </c>
      <c r="K3140" s="104"/>
      <c r="L3140" s="104"/>
      <c r="M3140" s="104">
        <f t="shared" si="1956"/>
        <v>0</v>
      </c>
      <c r="N3140" s="197">
        <f t="shared" si="2064"/>
        <v>0</v>
      </c>
    </row>
    <row r="3141" spans="1:14" ht="173.25" outlineLevel="1" x14ac:dyDescent="0.25">
      <c r="A3141" s="529">
        <f t="shared" ref="A3141:E3141" si="2079">A2664</f>
        <v>27</v>
      </c>
      <c r="B3141" s="530" t="str">
        <f t="shared" si="2079"/>
        <v>DPR for Coal Handling Plant Performance Improvement Schemes -III  at 3x660MW KTPS ,Koradi.</v>
      </c>
      <c r="C3141" s="188">
        <f t="shared" si="2079"/>
        <v>0</v>
      </c>
      <c r="D3141" s="189" t="str">
        <f t="shared" si="2079"/>
        <v>-</v>
      </c>
      <c r="E3141" s="38">
        <f t="shared" si="2079"/>
        <v>0</v>
      </c>
      <c r="F3141" s="104">
        <f t="shared" si="2034"/>
        <v>0</v>
      </c>
      <c r="G3141" s="104">
        <f t="shared" si="2035"/>
        <v>0</v>
      </c>
      <c r="H3141" s="104">
        <f t="shared" si="2063"/>
        <v>0</v>
      </c>
      <c r="I3141" s="38">
        <f>'F4.2'!AA279</f>
        <v>0</v>
      </c>
      <c r="J3141" s="38">
        <f>'F4.2'!AZ279</f>
        <v>0</v>
      </c>
      <c r="K3141" s="104"/>
      <c r="L3141" s="104"/>
      <c r="M3141" s="104">
        <f t="shared" si="1956"/>
        <v>0</v>
      </c>
      <c r="N3141" s="197">
        <f t="shared" si="2064"/>
        <v>0</v>
      </c>
    </row>
    <row r="3142" spans="1:14" ht="189" outlineLevel="1" x14ac:dyDescent="0.25">
      <c r="A3142" s="485">
        <f t="shared" ref="A3142:E3142" si="2080">A2665</f>
        <v>27.1</v>
      </c>
      <c r="B3142" s="421" t="str">
        <f t="shared" si="2080"/>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3142" s="188">
        <f t="shared" si="2080"/>
        <v>0</v>
      </c>
      <c r="D3142" s="189" t="str">
        <f t="shared" si="2080"/>
        <v>-</v>
      </c>
      <c r="E3142" s="38">
        <f t="shared" si="2080"/>
        <v>0</v>
      </c>
      <c r="F3142" s="104">
        <f t="shared" si="2034"/>
        <v>10.5</v>
      </c>
      <c r="G3142" s="104">
        <f t="shared" si="2035"/>
        <v>10.5</v>
      </c>
      <c r="H3142" s="104">
        <f t="shared" si="2063"/>
        <v>0</v>
      </c>
      <c r="I3142" s="38">
        <f>'F4.2'!AA280</f>
        <v>0</v>
      </c>
      <c r="J3142" s="38">
        <f>'F4.2'!AZ280</f>
        <v>0</v>
      </c>
      <c r="K3142" s="104"/>
      <c r="L3142" s="104"/>
      <c r="M3142" s="104">
        <f t="shared" si="1956"/>
        <v>0</v>
      </c>
      <c r="N3142" s="197">
        <f t="shared" si="2064"/>
        <v>0</v>
      </c>
    </row>
    <row r="3143" spans="1:14" ht="173.25" outlineLevel="1" x14ac:dyDescent="0.25">
      <c r="A3143" s="485">
        <f t="shared" ref="A3143:E3143" si="2081">A2666</f>
        <v>27.2</v>
      </c>
      <c r="B3143" s="426" t="str">
        <f t="shared" si="2081"/>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3143" s="188">
        <f t="shared" si="2081"/>
        <v>0</v>
      </c>
      <c r="D3143" s="189" t="str">
        <f t="shared" si="2081"/>
        <v>-</v>
      </c>
      <c r="E3143" s="38">
        <f t="shared" si="2081"/>
        <v>0</v>
      </c>
      <c r="F3143" s="104">
        <f t="shared" si="2034"/>
        <v>3.2</v>
      </c>
      <c r="G3143" s="104">
        <f t="shared" si="2035"/>
        <v>3.2</v>
      </c>
      <c r="H3143" s="104">
        <f t="shared" si="2063"/>
        <v>0</v>
      </c>
      <c r="I3143" s="38">
        <f>'F4.2'!AA281</f>
        <v>0</v>
      </c>
      <c r="J3143" s="38">
        <f>'F4.2'!AZ281</f>
        <v>0</v>
      </c>
      <c r="K3143" s="104"/>
      <c r="L3143" s="104"/>
      <c r="M3143" s="104">
        <f t="shared" si="1956"/>
        <v>0</v>
      </c>
      <c r="N3143" s="197">
        <f t="shared" si="2064"/>
        <v>0</v>
      </c>
    </row>
    <row r="3144" spans="1:14" ht="157.5" outlineLevel="1" x14ac:dyDescent="0.25">
      <c r="A3144" s="485">
        <f t="shared" ref="A3144:E3144" si="2082">A2667</f>
        <v>27.3</v>
      </c>
      <c r="B3144" s="421" t="str">
        <f t="shared" si="2082"/>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3144" s="188">
        <f t="shared" si="2082"/>
        <v>0</v>
      </c>
      <c r="D3144" s="189" t="str">
        <f t="shared" si="2082"/>
        <v>-</v>
      </c>
      <c r="E3144" s="38">
        <f t="shared" si="2082"/>
        <v>0</v>
      </c>
      <c r="F3144" s="104">
        <f t="shared" si="2034"/>
        <v>1</v>
      </c>
      <c r="G3144" s="104">
        <f t="shared" si="2035"/>
        <v>1</v>
      </c>
      <c r="H3144" s="104">
        <f t="shared" si="2063"/>
        <v>0</v>
      </c>
      <c r="I3144" s="38">
        <f>'F4.2'!AA282</f>
        <v>0</v>
      </c>
      <c r="J3144" s="38">
        <f>'F4.2'!AZ282</f>
        <v>0</v>
      </c>
      <c r="K3144" s="104"/>
      <c r="L3144" s="104"/>
      <c r="M3144" s="104">
        <f t="shared" si="1956"/>
        <v>0</v>
      </c>
      <c r="N3144" s="197">
        <f t="shared" si="2064"/>
        <v>0</v>
      </c>
    </row>
    <row r="3145" spans="1:14" ht="157.5" outlineLevel="1" x14ac:dyDescent="0.25">
      <c r="A3145" s="485">
        <f t="shared" ref="A3145:E3145" si="2083">A2668</f>
        <v>27.4</v>
      </c>
      <c r="B3145" s="421" t="str">
        <f t="shared" si="2083"/>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3145" s="188">
        <f t="shared" si="2083"/>
        <v>0</v>
      </c>
      <c r="D3145" s="189" t="str">
        <f t="shared" si="2083"/>
        <v>-</v>
      </c>
      <c r="E3145" s="38">
        <f t="shared" si="2083"/>
        <v>0</v>
      </c>
      <c r="F3145" s="104">
        <f t="shared" si="2034"/>
        <v>0.9</v>
      </c>
      <c r="G3145" s="104">
        <f t="shared" si="2035"/>
        <v>0.9</v>
      </c>
      <c r="H3145" s="104">
        <f t="shared" si="2063"/>
        <v>0</v>
      </c>
      <c r="I3145" s="38">
        <f>'F4.2'!AA283</f>
        <v>0</v>
      </c>
      <c r="J3145" s="38">
        <f>'F4.2'!AZ283</f>
        <v>0</v>
      </c>
      <c r="K3145" s="104"/>
      <c r="L3145" s="104"/>
      <c r="M3145" s="104">
        <f t="shared" si="1956"/>
        <v>0</v>
      </c>
      <c r="N3145" s="197">
        <f t="shared" si="2064"/>
        <v>0</v>
      </c>
    </row>
    <row r="3146" spans="1:14" ht="141.75" outlineLevel="1" x14ac:dyDescent="0.25">
      <c r="A3146" s="485">
        <f t="shared" ref="A3146:E3146" si="2084">A2669</f>
        <v>27.5</v>
      </c>
      <c r="B3146" s="426" t="str">
        <f t="shared" si="2084"/>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3146" s="188">
        <f t="shared" si="2084"/>
        <v>0</v>
      </c>
      <c r="D3146" s="189" t="str">
        <f t="shared" si="2084"/>
        <v>-</v>
      </c>
      <c r="E3146" s="38">
        <f t="shared" si="2084"/>
        <v>0</v>
      </c>
      <c r="F3146" s="104">
        <f t="shared" si="2034"/>
        <v>3.75</v>
      </c>
      <c r="G3146" s="104">
        <f t="shared" si="2035"/>
        <v>3.75</v>
      </c>
      <c r="H3146" s="104">
        <f t="shared" si="2063"/>
        <v>0</v>
      </c>
      <c r="I3146" s="38">
        <f>'F4.2'!AA284</f>
        <v>0</v>
      </c>
      <c r="J3146" s="38">
        <f>'F4.2'!AZ284</f>
        <v>0</v>
      </c>
      <c r="K3146" s="104"/>
      <c r="L3146" s="104"/>
      <c r="M3146" s="104">
        <f t="shared" si="1956"/>
        <v>0</v>
      </c>
      <c r="N3146" s="197">
        <f t="shared" si="2064"/>
        <v>0</v>
      </c>
    </row>
    <row r="3147" spans="1:14" ht="173.25" outlineLevel="1" x14ac:dyDescent="0.25">
      <c r="A3147" s="485">
        <f t="shared" ref="A3147:E3147" si="2085">A2670</f>
        <v>27.6</v>
      </c>
      <c r="B3147" s="421" t="str">
        <f t="shared" si="2085"/>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3147" s="188">
        <f t="shared" si="2085"/>
        <v>0</v>
      </c>
      <c r="D3147" s="189" t="str">
        <f t="shared" si="2085"/>
        <v>-</v>
      </c>
      <c r="E3147" s="38">
        <f t="shared" si="2085"/>
        <v>0</v>
      </c>
      <c r="F3147" s="104">
        <f t="shared" si="2034"/>
        <v>1.2</v>
      </c>
      <c r="G3147" s="104">
        <f t="shared" si="2035"/>
        <v>1.2</v>
      </c>
      <c r="H3147" s="104">
        <f t="shared" si="2063"/>
        <v>0</v>
      </c>
      <c r="I3147" s="38">
        <f>'F4.2'!AA285</f>
        <v>0</v>
      </c>
      <c r="J3147" s="38">
        <f>'F4.2'!AZ285</f>
        <v>0</v>
      </c>
      <c r="K3147" s="104"/>
      <c r="L3147" s="104"/>
      <c r="M3147" s="104">
        <f t="shared" si="1956"/>
        <v>0</v>
      </c>
      <c r="N3147" s="197">
        <f t="shared" si="2064"/>
        <v>0</v>
      </c>
    </row>
    <row r="3148" spans="1:14" ht="157.5" outlineLevel="1" x14ac:dyDescent="0.25">
      <c r="A3148" s="485">
        <f t="shared" ref="A3148:E3148" si="2086">A2671</f>
        <v>27.7</v>
      </c>
      <c r="B3148" s="421" t="str">
        <f t="shared" si="2086"/>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3148" s="188">
        <f t="shared" si="2086"/>
        <v>0</v>
      </c>
      <c r="D3148" s="189" t="str">
        <f t="shared" si="2086"/>
        <v>-</v>
      </c>
      <c r="E3148" s="38">
        <f t="shared" si="2086"/>
        <v>0</v>
      </c>
      <c r="F3148" s="104">
        <f t="shared" si="2034"/>
        <v>9.6</v>
      </c>
      <c r="G3148" s="104">
        <f t="shared" si="2035"/>
        <v>9.6</v>
      </c>
      <c r="H3148" s="104">
        <f t="shared" si="2063"/>
        <v>0</v>
      </c>
      <c r="I3148" s="38">
        <f>'F4.2'!AA286</f>
        <v>0</v>
      </c>
      <c r="J3148" s="38">
        <f>'F4.2'!AZ286</f>
        <v>0</v>
      </c>
      <c r="K3148" s="104"/>
      <c r="L3148" s="104"/>
      <c r="M3148" s="104">
        <f t="shared" si="1956"/>
        <v>0</v>
      </c>
      <c r="N3148" s="197">
        <f t="shared" si="2064"/>
        <v>0</v>
      </c>
    </row>
    <row r="3149" spans="1:14" ht="173.25" outlineLevel="1" x14ac:dyDescent="0.25">
      <c r="A3149" s="485">
        <f t="shared" ref="A3149:E3149" si="2087">A2672</f>
        <v>27.8</v>
      </c>
      <c r="B3149" s="426" t="str">
        <f t="shared" si="2087"/>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3149" s="188">
        <f t="shared" si="2087"/>
        <v>0</v>
      </c>
      <c r="D3149" s="189" t="str">
        <f t="shared" si="2087"/>
        <v>-</v>
      </c>
      <c r="E3149" s="38">
        <f t="shared" si="2087"/>
        <v>0</v>
      </c>
      <c r="F3149" s="104">
        <f t="shared" si="2034"/>
        <v>8.6</v>
      </c>
      <c r="G3149" s="104">
        <f t="shared" si="2035"/>
        <v>8.6</v>
      </c>
      <c r="H3149" s="104">
        <f t="shared" si="2063"/>
        <v>0</v>
      </c>
      <c r="I3149" s="38">
        <f>'F4.2'!AA287</f>
        <v>0</v>
      </c>
      <c r="J3149" s="38">
        <f>'F4.2'!AZ287</f>
        <v>0</v>
      </c>
      <c r="K3149" s="104"/>
      <c r="L3149" s="104"/>
      <c r="M3149" s="104">
        <f t="shared" si="1956"/>
        <v>0</v>
      </c>
      <c r="N3149" s="197">
        <f t="shared" si="2064"/>
        <v>0</v>
      </c>
    </row>
    <row r="3150" spans="1:14" ht="173.25" outlineLevel="1" x14ac:dyDescent="0.25">
      <c r="A3150" s="544">
        <f t="shared" ref="A3150:E3150" si="2088">A2673</f>
        <v>27.9</v>
      </c>
      <c r="B3150" s="421" t="str">
        <f t="shared" si="2088"/>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3150" s="188">
        <f t="shared" si="2088"/>
        <v>0</v>
      </c>
      <c r="D3150" s="189" t="str">
        <f t="shared" si="2088"/>
        <v>-</v>
      </c>
      <c r="E3150" s="38">
        <f t="shared" si="2088"/>
        <v>0</v>
      </c>
      <c r="F3150" s="104">
        <f t="shared" si="2034"/>
        <v>1.5</v>
      </c>
      <c r="G3150" s="104">
        <f t="shared" si="2035"/>
        <v>1.5</v>
      </c>
      <c r="H3150" s="104">
        <f t="shared" si="2063"/>
        <v>0</v>
      </c>
      <c r="I3150" s="38">
        <f>'F4.2'!AA288</f>
        <v>0</v>
      </c>
      <c r="J3150" s="38">
        <f>'F4.2'!AZ288</f>
        <v>0</v>
      </c>
      <c r="K3150" s="104"/>
      <c r="L3150" s="104"/>
      <c r="M3150" s="104">
        <f t="shared" si="1956"/>
        <v>0</v>
      </c>
      <c r="N3150" s="197">
        <f t="shared" si="2064"/>
        <v>0</v>
      </c>
    </row>
    <row r="3151" spans="1:14" ht="173.25" outlineLevel="1" x14ac:dyDescent="0.25">
      <c r="A3151" s="544">
        <f t="shared" ref="A3151:E3151" si="2089">A2674</f>
        <v>27.1</v>
      </c>
      <c r="B3151" s="421" t="str">
        <f t="shared" si="2089"/>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3151" s="188">
        <f t="shared" si="2089"/>
        <v>0</v>
      </c>
      <c r="D3151" s="189" t="str">
        <f t="shared" si="2089"/>
        <v>-</v>
      </c>
      <c r="E3151" s="38">
        <f t="shared" si="2089"/>
        <v>0</v>
      </c>
      <c r="F3151" s="104">
        <f t="shared" si="2034"/>
        <v>2</v>
      </c>
      <c r="G3151" s="104">
        <f t="shared" si="2035"/>
        <v>2</v>
      </c>
      <c r="H3151" s="104">
        <f t="shared" si="2063"/>
        <v>0</v>
      </c>
      <c r="I3151" s="38">
        <f>'F4.2'!AA289</f>
        <v>0</v>
      </c>
      <c r="J3151" s="38">
        <f>'F4.2'!AZ289</f>
        <v>0</v>
      </c>
      <c r="K3151" s="104"/>
      <c r="L3151" s="104"/>
      <c r="M3151" s="104">
        <f t="shared" si="1956"/>
        <v>0</v>
      </c>
      <c r="N3151" s="197">
        <f t="shared" si="2064"/>
        <v>0</v>
      </c>
    </row>
    <row r="3152" spans="1:14" ht="157.5" outlineLevel="1" x14ac:dyDescent="0.25">
      <c r="A3152" s="544">
        <f t="shared" ref="A3152:E3152" si="2090">A2675</f>
        <v>27.11</v>
      </c>
      <c r="B3152" s="426" t="str">
        <f t="shared" si="2090"/>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3152" s="188">
        <f t="shared" si="2090"/>
        <v>0</v>
      </c>
      <c r="D3152" s="189" t="str">
        <f t="shared" si="2090"/>
        <v>-</v>
      </c>
      <c r="E3152" s="38">
        <f t="shared" si="2090"/>
        <v>0</v>
      </c>
      <c r="F3152" s="104">
        <f t="shared" si="2034"/>
        <v>1.2</v>
      </c>
      <c r="G3152" s="104">
        <f t="shared" si="2035"/>
        <v>1.2</v>
      </c>
      <c r="H3152" s="104">
        <f t="shared" si="2063"/>
        <v>0</v>
      </c>
      <c r="I3152" s="38">
        <f>'F4.2'!AA290</f>
        <v>0</v>
      </c>
      <c r="J3152" s="38">
        <f>'F4.2'!AZ290</f>
        <v>0</v>
      </c>
      <c r="K3152" s="104"/>
      <c r="L3152" s="104"/>
      <c r="M3152" s="104">
        <f t="shared" si="1956"/>
        <v>0</v>
      </c>
      <c r="N3152" s="197">
        <f t="shared" si="2064"/>
        <v>0</v>
      </c>
    </row>
    <row r="3153" spans="1:14" ht="173.25" outlineLevel="1" x14ac:dyDescent="0.25">
      <c r="A3153" s="544">
        <f t="shared" ref="A3153:E3153" si="2091">A2676</f>
        <v>27.12</v>
      </c>
      <c r="B3153" s="421" t="str">
        <f t="shared" si="2091"/>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153" s="188">
        <f t="shared" si="2091"/>
        <v>0</v>
      </c>
      <c r="D3153" s="189" t="str">
        <f t="shared" si="2091"/>
        <v>-</v>
      </c>
      <c r="E3153" s="38">
        <f t="shared" si="2091"/>
        <v>0</v>
      </c>
      <c r="F3153" s="104">
        <f t="shared" si="2034"/>
        <v>1.2</v>
      </c>
      <c r="G3153" s="104">
        <f t="shared" si="2035"/>
        <v>1.2</v>
      </c>
      <c r="H3153" s="104">
        <f t="shared" si="2063"/>
        <v>0</v>
      </c>
      <c r="I3153" s="38">
        <f>'F4.2'!AA291</f>
        <v>0</v>
      </c>
      <c r="J3153" s="38">
        <f>'F4.2'!AZ291</f>
        <v>0</v>
      </c>
      <c r="K3153" s="104"/>
      <c r="L3153" s="104"/>
      <c r="M3153" s="104">
        <f t="shared" si="1956"/>
        <v>0</v>
      </c>
      <c r="N3153" s="197">
        <f t="shared" si="2064"/>
        <v>0</v>
      </c>
    </row>
    <row r="3154" spans="1:14" ht="173.25" outlineLevel="1" x14ac:dyDescent="0.25">
      <c r="A3154" s="544">
        <f t="shared" ref="A3154:E3154" si="2092">A2677</f>
        <v>27.13</v>
      </c>
      <c r="B3154" s="421" t="str">
        <f t="shared" si="2092"/>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3154" s="188">
        <f t="shared" si="2092"/>
        <v>0</v>
      </c>
      <c r="D3154" s="189" t="str">
        <f t="shared" si="2092"/>
        <v>-</v>
      </c>
      <c r="E3154" s="38">
        <f t="shared" si="2092"/>
        <v>0</v>
      </c>
      <c r="F3154" s="104">
        <f t="shared" si="2034"/>
        <v>0.9</v>
      </c>
      <c r="G3154" s="104">
        <f t="shared" si="2035"/>
        <v>0.9</v>
      </c>
      <c r="H3154" s="104">
        <f t="shared" si="2063"/>
        <v>0</v>
      </c>
      <c r="I3154" s="38">
        <f>'F4.2'!AA292</f>
        <v>0</v>
      </c>
      <c r="J3154" s="38">
        <f>'F4.2'!AZ292</f>
        <v>0</v>
      </c>
      <c r="K3154" s="104"/>
      <c r="L3154" s="104"/>
      <c r="M3154" s="104">
        <f t="shared" si="1956"/>
        <v>0</v>
      </c>
      <c r="N3154" s="197">
        <f t="shared" si="2064"/>
        <v>0</v>
      </c>
    </row>
    <row r="3155" spans="1:14" ht="173.25" outlineLevel="1" x14ac:dyDescent="0.25">
      <c r="A3155" s="544">
        <f t="shared" ref="A3155:E3155" si="2093">A2678</f>
        <v>27.14</v>
      </c>
      <c r="B3155" s="426" t="str">
        <f t="shared" si="2093"/>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3155" s="188">
        <f t="shared" si="2093"/>
        <v>0</v>
      </c>
      <c r="D3155" s="189" t="str">
        <f t="shared" si="2093"/>
        <v>-</v>
      </c>
      <c r="E3155" s="38">
        <f t="shared" si="2093"/>
        <v>0</v>
      </c>
      <c r="F3155" s="104">
        <f t="shared" si="2034"/>
        <v>1</v>
      </c>
      <c r="G3155" s="104">
        <f t="shared" si="2035"/>
        <v>1</v>
      </c>
      <c r="H3155" s="104">
        <f t="shared" si="2063"/>
        <v>0</v>
      </c>
      <c r="I3155" s="38">
        <f>'F4.2'!AA293</f>
        <v>0</v>
      </c>
      <c r="J3155" s="38">
        <f>'F4.2'!AZ293</f>
        <v>0</v>
      </c>
      <c r="K3155" s="104"/>
      <c r="L3155" s="104"/>
      <c r="M3155" s="104">
        <f t="shared" si="1956"/>
        <v>0</v>
      </c>
      <c r="N3155" s="197">
        <f t="shared" si="2064"/>
        <v>0</v>
      </c>
    </row>
    <row r="3156" spans="1:14" ht="173.25" outlineLevel="1" x14ac:dyDescent="0.25">
      <c r="A3156" s="544">
        <f t="shared" ref="A3156:E3156" si="2094">A2679</f>
        <v>27.15</v>
      </c>
      <c r="B3156" s="421" t="str">
        <f t="shared" si="2094"/>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3156" s="188">
        <f t="shared" si="2094"/>
        <v>0</v>
      </c>
      <c r="D3156" s="189" t="str">
        <f t="shared" si="2094"/>
        <v>-</v>
      </c>
      <c r="E3156" s="38">
        <f t="shared" si="2094"/>
        <v>0</v>
      </c>
      <c r="F3156" s="104">
        <f t="shared" si="2034"/>
        <v>1.5</v>
      </c>
      <c r="G3156" s="104">
        <f t="shared" si="2035"/>
        <v>1.5</v>
      </c>
      <c r="H3156" s="104">
        <f t="shared" si="2063"/>
        <v>0</v>
      </c>
      <c r="I3156" s="38">
        <f>'F4.2'!AA294</f>
        <v>0</v>
      </c>
      <c r="J3156" s="38">
        <f>'F4.2'!AZ294</f>
        <v>0</v>
      </c>
      <c r="K3156" s="104"/>
      <c r="L3156" s="104"/>
      <c r="M3156" s="104">
        <f t="shared" si="1956"/>
        <v>0</v>
      </c>
      <c r="N3156" s="197">
        <f t="shared" si="2064"/>
        <v>0</v>
      </c>
    </row>
    <row r="3157" spans="1:14" ht="157.5" outlineLevel="1" x14ac:dyDescent="0.25">
      <c r="A3157" s="544">
        <f t="shared" ref="A3157:E3157" si="2095">A2680</f>
        <v>27.16</v>
      </c>
      <c r="B3157" s="421" t="str">
        <f t="shared" si="2095"/>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157" s="188">
        <f t="shared" si="2095"/>
        <v>0</v>
      </c>
      <c r="D3157" s="189" t="str">
        <f t="shared" si="2095"/>
        <v>-</v>
      </c>
      <c r="E3157" s="38">
        <f t="shared" si="2095"/>
        <v>0</v>
      </c>
      <c r="F3157" s="104">
        <f t="shared" si="2034"/>
        <v>0.6</v>
      </c>
      <c r="G3157" s="104">
        <f t="shared" si="2035"/>
        <v>0.6</v>
      </c>
      <c r="H3157" s="104">
        <f t="shared" si="2063"/>
        <v>0</v>
      </c>
      <c r="I3157" s="38">
        <f>'F4.2'!AA295</f>
        <v>0</v>
      </c>
      <c r="J3157" s="38">
        <f>'F4.2'!AZ295</f>
        <v>0</v>
      </c>
      <c r="K3157" s="104"/>
      <c r="L3157" s="104"/>
      <c r="M3157" s="104">
        <f t="shared" si="1956"/>
        <v>0</v>
      </c>
      <c r="N3157" s="197">
        <f t="shared" si="2064"/>
        <v>0</v>
      </c>
    </row>
    <row r="3158" spans="1:14" ht="31.5" outlineLevel="1" x14ac:dyDescent="0.25">
      <c r="A3158" s="369">
        <f t="shared" ref="A3158:E3158" si="2096">A2681</f>
        <v>27.17</v>
      </c>
      <c r="B3158" s="369" t="str">
        <f t="shared" si="2096"/>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158" s="188">
        <f t="shared" si="2096"/>
        <v>0</v>
      </c>
      <c r="D3158" s="189" t="str">
        <f t="shared" si="2096"/>
        <v>-</v>
      </c>
      <c r="E3158" s="38">
        <f t="shared" si="2096"/>
        <v>0</v>
      </c>
      <c r="F3158" s="104">
        <f t="shared" si="2034"/>
        <v>1.6</v>
      </c>
      <c r="G3158" s="104">
        <f t="shared" si="2035"/>
        <v>1.6</v>
      </c>
      <c r="H3158" s="104">
        <f t="shared" si="2063"/>
        <v>0</v>
      </c>
      <c r="I3158" s="38">
        <f>'F4.2'!AA296</f>
        <v>0</v>
      </c>
      <c r="J3158" s="38">
        <f>'F4.2'!AZ296</f>
        <v>0</v>
      </c>
      <c r="K3158" s="104"/>
      <c r="L3158" s="104"/>
      <c r="M3158" s="104">
        <f t="shared" si="1956"/>
        <v>0</v>
      </c>
      <c r="N3158" s="197">
        <f t="shared" si="2064"/>
        <v>0</v>
      </c>
    </row>
    <row r="3159" spans="1:14" ht="173.25" outlineLevel="1" x14ac:dyDescent="0.25">
      <c r="A3159" s="485">
        <f t="shared" ref="A3159:E3159" si="2097">A2682</f>
        <v>28</v>
      </c>
      <c r="B3159" s="421" t="str">
        <f t="shared" si="2097"/>
        <v>DPR for Coal Handling Plant Performance Improvement Schemes -IV at 3x660MW KTPS ,Koradi.</v>
      </c>
      <c r="C3159" s="188">
        <f t="shared" si="2097"/>
        <v>0</v>
      </c>
      <c r="D3159" s="189" t="str">
        <f t="shared" si="2097"/>
        <v>-</v>
      </c>
      <c r="E3159" s="38">
        <f t="shared" si="2097"/>
        <v>0</v>
      </c>
      <c r="F3159" s="104">
        <f t="shared" si="2034"/>
        <v>0</v>
      </c>
      <c r="G3159" s="104">
        <f t="shared" si="2035"/>
        <v>0</v>
      </c>
      <c r="H3159" s="104">
        <f t="shared" si="2063"/>
        <v>0</v>
      </c>
      <c r="I3159" s="38">
        <f>'F4.2'!AA297</f>
        <v>0</v>
      </c>
      <c r="J3159" s="38">
        <f>'F4.2'!AZ297</f>
        <v>0</v>
      </c>
      <c r="K3159" s="104"/>
      <c r="L3159" s="104"/>
      <c r="M3159" s="104">
        <f t="shared" si="1956"/>
        <v>0</v>
      </c>
      <c r="N3159" s="197">
        <f t="shared" si="2064"/>
        <v>0</v>
      </c>
    </row>
    <row r="3160" spans="1:14" ht="141.75" outlineLevel="1" x14ac:dyDescent="0.25">
      <c r="A3160" s="485">
        <f t="shared" ref="A3160:E3160" si="2098">A2683</f>
        <v>28.1</v>
      </c>
      <c r="B3160" s="421" t="str">
        <f t="shared" si="2098"/>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3160" s="188">
        <f t="shared" si="2098"/>
        <v>0</v>
      </c>
      <c r="D3160" s="189" t="str">
        <f t="shared" si="2098"/>
        <v>-</v>
      </c>
      <c r="E3160" s="38">
        <f t="shared" si="2098"/>
        <v>0</v>
      </c>
      <c r="F3160" s="104">
        <f t="shared" si="2034"/>
        <v>14</v>
      </c>
      <c r="G3160" s="104">
        <f t="shared" si="2035"/>
        <v>14</v>
      </c>
      <c r="H3160" s="104">
        <f t="shared" si="2063"/>
        <v>0</v>
      </c>
      <c r="I3160" s="38">
        <f>'F4.2'!AA298</f>
        <v>0</v>
      </c>
      <c r="J3160" s="38">
        <f>'F4.2'!AZ298</f>
        <v>0</v>
      </c>
      <c r="K3160" s="104"/>
      <c r="L3160" s="104"/>
      <c r="M3160" s="104">
        <f t="shared" si="1956"/>
        <v>0</v>
      </c>
      <c r="N3160" s="197">
        <f t="shared" si="2064"/>
        <v>0</v>
      </c>
    </row>
    <row r="3161" spans="1:14" ht="173.25" outlineLevel="1" x14ac:dyDescent="0.25">
      <c r="A3161" s="485">
        <f t="shared" ref="A3161:E3161" si="2099">A2684</f>
        <v>28.2</v>
      </c>
      <c r="B3161" s="421" t="str">
        <f t="shared" si="2099"/>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3161" s="188">
        <f t="shared" si="2099"/>
        <v>0</v>
      </c>
      <c r="D3161" s="189" t="str">
        <f t="shared" si="2099"/>
        <v>-</v>
      </c>
      <c r="E3161" s="38">
        <f t="shared" si="2099"/>
        <v>0</v>
      </c>
      <c r="F3161" s="104">
        <f t="shared" si="2034"/>
        <v>2.6</v>
      </c>
      <c r="G3161" s="104">
        <f t="shared" si="2035"/>
        <v>2.6</v>
      </c>
      <c r="H3161" s="104">
        <f t="shared" si="2063"/>
        <v>0</v>
      </c>
      <c r="I3161" s="38">
        <f>'F4.2'!AA299</f>
        <v>0</v>
      </c>
      <c r="J3161" s="38">
        <f>'F4.2'!AZ299</f>
        <v>0</v>
      </c>
      <c r="K3161" s="104"/>
      <c r="L3161" s="104"/>
      <c r="M3161" s="104">
        <f t="shared" si="1956"/>
        <v>0</v>
      </c>
      <c r="N3161" s="197">
        <f t="shared" si="2064"/>
        <v>0</v>
      </c>
    </row>
    <row r="3162" spans="1:14" ht="173.25" outlineLevel="1" x14ac:dyDescent="0.25">
      <c r="A3162" s="485">
        <f t="shared" ref="A3162:E3162" si="2100">A2685</f>
        <v>28.3</v>
      </c>
      <c r="B3162" s="421" t="str">
        <f t="shared" si="2100"/>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3162" s="188">
        <f t="shared" si="2100"/>
        <v>0</v>
      </c>
      <c r="D3162" s="189" t="str">
        <f t="shared" si="2100"/>
        <v>-</v>
      </c>
      <c r="E3162" s="38">
        <f t="shared" si="2100"/>
        <v>0</v>
      </c>
      <c r="F3162" s="104">
        <f t="shared" si="2034"/>
        <v>2.4</v>
      </c>
      <c r="G3162" s="104">
        <f t="shared" si="2035"/>
        <v>2.4</v>
      </c>
      <c r="H3162" s="104">
        <f t="shared" si="2063"/>
        <v>0</v>
      </c>
      <c r="I3162" s="38">
        <f>'F4.2'!AA300</f>
        <v>0</v>
      </c>
      <c r="J3162" s="38">
        <f>'F4.2'!AZ300</f>
        <v>0</v>
      </c>
      <c r="K3162" s="104"/>
      <c r="L3162" s="104"/>
      <c r="M3162" s="104">
        <f t="shared" si="1956"/>
        <v>0</v>
      </c>
      <c r="N3162" s="197">
        <f t="shared" si="2064"/>
        <v>0</v>
      </c>
    </row>
    <row r="3163" spans="1:14" ht="157.5" outlineLevel="1" x14ac:dyDescent="0.25">
      <c r="A3163" s="485">
        <f t="shared" ref="A3163:E3163" si="2101">A2686</f>
        <v>28.4</v>
      </c>
      <c r="B3163" s="421" t="str">
        <f t="shared" si="2101"/>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3163" s="188">
        <f t="shared" si="2101"/>
        <v>0</v>
      </c>
      <c r="D3163" s="189" t="str">
        <f t="shared" si="2101"/>
        <v>-</v>
      </c>
      <c r="E3163" s="38">
        <f t="shared" si="2101"/>
        <v>0</v>
      </c>
      <c r="F3163" s="104">
        <f t="shared" ref="F3163:F3226" si="2102">F2686+I2686</f>
        <v>1.6</v>
      </c>
      <c r="G3163" s="104">
        <f t="shared" ref="G3163:G3226" si="2103">G2686+M2686</f>
        <v>1.6</v>
      </c>
      <c r="H3163" s="104">
        <f t="shared" si="2063"/>
        <v>0</v>
      </c>
      <c r="I3163" s="38">
        <f>'F4.2'!AA301</f>
        <v>0</v>
      </c>
      <c r="J3163" s="38">
        <f>'F4.2'!AZ301</f>
        <v>0</v>
      </c>
      <c r="K3163" s="104"/>
      <c r="L3163" s="104"/>
      <c r="M3163" s="104">
        <f t="shared" si="1956"/>
        <v>0</v>
      </c>
      <c r="N3163" s="197">
        <f t="shared" si="2064"/>
        <v>0</v>
      </c>
    </row>
    <row r="3164" spans="1:14" ht="31.5" outlineLevel="1" x14ac:dyDescent="0.25">
      <c r="A3164" s="369">
        <f t="shared" ref="A3164:E3164" si="2104">A2687</f>
        <v>28.5</v>
      </c>
      <c r="B3164" s="369" t="str">
        <f t="shared" si="2104"/>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3164" s="188">
        <f t="shared" si="2104"/>
        <v>0</v>
      </c>
      <c r="D3164" s="189" t="str">
        <f t="shared" si="2104"/>
        <v>-</v>
      </c>
      <c r="E3164" s="38">
        <f t="shared" si="2104"/>
        <v>0</v>
      </c>
      <c r="F3164" s="104">
        <f t="shared" si="2102"/>
        <v>4.5</v>
      </c>
      <c r="G3164" s="104">
        <f t="shared" si="2103"/>
        <v>4.5</v>
      </c>
      <c r="H3164" s="104">
        <f t="shared" si="2063"/>
        <v>0</v>
      </c>
      <c r="I3164" s="38">
        <f>'F4.2'!AA302</f>
        <v>0</v>
      </c>
      <c r="J3164" s="38">
        <f>'F4.2'!AZ302</f>
        <v>0</v>
      </c>
      <c r="K3164" s="104"/>
      <c r="L3164" s="104"/>
      <c r="M3164" s="104">
        <f t="shared" si="1956"/>
        <v>0</v>
      </c>
      <c r="N3164" s="197">
        <f t="shared" si="2064"/>
        <v>0</v>
      </c>
    </row>
    <row r="3165" spans="1:14" ht="173.25" outlineLevel="1" x14ac:dyDescent="0.25">
      <c r="A3165" s="485">
        <f t="shared" ref="A3165:E3165" si="2105">A2688</f>
        <v>29</v>
      </c>
      <c r="B3165" s="421" t="str">
        <f t="shared" si="2105"/>
        <v>DPR for Procurment of various Heavy Vehicles at CHP 3x660MW KTPS ,Koradi.</v>
      </c>
      <c r="C3165" s="188">
        <f t="shared" si="2105"/>
        <v>0</v>
      </c>
      <c r="D3165" s="189" t="str">
        <f t="shared" si="2105"/>
        <v>-</v>
      </c>
      <c r="E3165" s="38">
        <f t="shared" si="2105"/>
        <v>0</v>
      </c>
      <c r="F3165" s="104">
        <f t="shared" si="2102"/>
        <v>0</v>
      </c>
      <c r="G3165" s="104">
        <f t="shared" si="2103"/>
        <v>0</v>
      </c>
      <c r="H3165" s="104">
        <f t="shared" si="2063"/>
        <v>0</v>
      </c>
      <c r="I3165" s="38">
        <f>'F4.2'!AA303</f>
        <v>0</v>
      </c>
      <c r="J3165" s="38">
        <f>'F4.2'!AZ303</f>
        <v>0</v>
      </c>
      <c r="K3165" s="104"/>
      <c r="L3165" s="104"/>
      <c r="M3165" s="104">
        <f t="shared" si="1956"/>
        <v>0</v>
      </c>
      <c r="N3165" s="197">
        <f t="shared" si="2064"/>
        <v>0</v>
      </c>
    </row>
    <row r="3166" spans="1:14" ht="141.75" outlineLevel="1" x14ac:dyDescent="0.25">
      <c r="A3166" s="485">
        <f t="shared" ref="A3166:E3166" si="2106">A2689</f>
        <v>29.1</v>
      </c>
      <c r="B3166" s="421" t="str">
        <f t="shared" si="2106"/>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3166" s="188">
        <f t="shared" si="2106"/>
        <v>0</v>
      </c>
      <c r="D3166" s="189" t="str">
        <f t="shared" si="2106"/>
        <v>-</v>
      </c>
      <c r="E3166" s="38">
        <f t="shared" si="2106"/>
        <v>0</v>
      </c>
      <c r="F3166" s="104">
        <f t="shared" si="2102"/>
        <v>30</v>
      </c>
      <c r="G3166" s="104">
        <f t="shared" si="2103"/>
        <v>30</v>
      </c>
      <c r="H3166" s="104">
        <f t="shared" si="2063"/>
        <v>0</v>
      </c>
      <c r="I3166" s="38">
        <f>'F4.2'!AA304</f>
        <v>0</v>
      </c>
      <c r="J3166" s="38">
        <f>'F4.2'!AZ304</f>
        <v>0</v>
      </c>
      <c r="K3166" s="104"/>
      <c r="L3166" s="104"/>
      <c r="M3166" s="104">
        <f t="shared" si="1956"/>
        <v>0</v>
      </c>
      <c r="N3166" s="197">
        <f t="shared" si="2064"/>
        <v>0</v>
      </c>
    </row>
    <row r="3167" spans="1:14" ht="157.5" outlineLevel="1" x14ac:dyDescent="0.25">
      <c r="A3167" s="485">
        <f t="shared" ref="A3167:E3167" si="2107">A2690</f>
        <v>29.2</v>
      </c>
      <c r="B3167" s="421" t="str">
        <f t="shared" si="2107"/>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3167" s="188">
        <f t="shared" si="2107"/>
        <v>0</v>
      </c>
      <c r="D3167" s="189" t="str">
        <f t="shared" si="2107"/>
        <v>-</v>
      </c>
      <c r="E3167" s="38">
        <f t="shared" si="2107"/>
        <v>0</v>
      </c>
      <c r="F3167" s="104">
        <f t="shared" si="2102"/>
        <v>2.2000000000000002</v>
      </c>
      <c r="G3167" s="104">
        <f t="shared" si="2103"/>
        <v>2.2000000000000002</v>
      </c>
      <c r="H3167" s="104">
        <f t="shared" si="2063"/>
        <v>0</v>
      </c>
      <c r="I3167" s="38">
        <f>'F4.2'!AA305</f>
        <v>0</v>
      </c>
      <c r="J3167" s="38">
        <f>'F4.2'!AZ305</f>
        <v>0</v>
      </c>
      <c r="K3167" s="104"/>
      <c r="L3167" s="104"/>
      <c r="M3167" s="104">
        <f t="shared" si="1956"/>
        <v>0</v>
      </c>
      <c r="N3167" s="197">
        <f t="shared" si="2064"/>
        <v>0</v>
      </c>
    </row>
    <row r="3168" spans="1:14" ht="31.5" outlineLevel="1" x14ac:dyDescent="0.25">
      <c r="A3168" s="369">
        <f t="shared" ref="A3168:E3168" si="2108">A2691</f>
        <v>29.3</v>
      </c>
      <c r="B3168" s="369" t="str">
        <f t="shared" si="2108"/>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3168" s="188">
        <f t="shared" si="2108"/>
        <v>0</v>
      </c>
      <c r="D3168" s="189" t="str">
        <f t="shared" si="2108"/>
        <v>-</v>
      </c>
      <c r="E3168" s="38">
        <f t="shared" si="2108"/>
        <v>0</v>
      </c>
      <c r="F3168" s="104">
        <f t="shared" si="2102"/>
        <v>0.8</v>
      </c>
      <c r="G3168" s="104">
        <f t="shared" si="2103"/>
        <v>0.8</v>
      </c>
      <c r="H3168" s="104">
        <f t="shared" si="2063"/>
        <v>0</v>
      </c>
      <c r="I3168" s="38">
        <f>'F4.2'!AA306</f>
        <v>0</v>
      </c>
      <c r="J3168" s="38">
        <f>'F4.2'!AZ306</f>
        <v>0</v>
      </c>
      <c r="K3168" s="104"/>
      <c r="L3168" s="104"/>
      <c r="M3168" s="104">
        <f t="shared" si="1956"/>
        <v>0</v>
      </c>
      <c r="N3168" s="197">
        <f t="shared" si="2064"/>
        <v>0</v>
      </c>
    </row>
    <row r="3169" spans="1:14" ht="157.5" outlineLevel="1" x14ac:dyDescent="0.25">
      <c r="A3169" s="485">
        <f t="shared" ref="A3169:E3169" si="2109">A2692</f>
        <v>30</v>
      </c>
      <c r="B3169" s="421" t="str">
        <f t="shared" si="2109"/>
        <v>DPR for Coal Handling Plant Performance Improvement Schemes -V at 3x660MW KTPS ,Koradi.</v>
      </c>
      <c r="C3169" s="188">
        <f t="shared" si="2109"/>
        <v>0</v>
      </c>
      <c r="D3169" s="189" t="str">
        <f t="shared" si="2109"/>
        <v>-</v>
      </c>
      <c r="E3169" s="38">
        <f t="shared" si="2109"/>
        <v>0</v>
      </c>
      <c r="F3169" s="104">
        <f t="shared" si="2102"/>
        <v>0</v>
      </c>
      <c r="G3169" s="104">
        <f t="shared" si="2103"/>
        <v>0</v>
      </c>
      <c r="H3169" s="104">
        <f t="shared" si="2063"/>
        <v>0</v>
      </c>
      <c r="I3169" s="38">
        <f>'F4.2'!AA307</f>
        <v>0</v>
      </c>
      <c r="J3169" s="38">
        <f>'F4.2'!AZ307</f>
        <v>0</v>
      </c>
      <c r="K3169" s="104"/>
      <c r="L3169" s="104"/>
      <c r="M3169" s="104">
        <f t="shared" si="1956"/>
        <v>0</v>
      </c>
      <c r="N3169" s="197">
        <f t="shared" si="2064"/>
        <v>0</v>
      </c>
    </row>
    <row r="3170" spans="1:14" ht="173.25" outlineLevel="1" x14ac:dyDescent="0.25">
      <c r="A3170" s="485">
        <f t="shared" ref="A3170:E3170" si="2110">A2693</f>
        <v>30.1</v>
      </c>
      <c r="B3170" s="421" t="str">
        <f t="shared" si="2110"/>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170" s="188">
        <f t="shared" si="2110"/>
        <v>0</v>
      </c>
      <c r="D3170" s="189" t="str">
        <f t="shared" si="2110"/>
        <v>-</v>
      </c>
      <c r="E3170" s="38">
        <f t="shared" si="2110"/>
        <v>0</v>
      </c>
      <c r="F3170" s="104">
        <f t="shared" si="2102"/>
        <v>3.2</v>
      </c>
      <c r="G3170" s="104">
        <f t="shared" si="2103"/>
        <v>3.2</v>
      </c>
      <c r="H3170" s="104">
        <f t="shared" si="2063"/>
        <v>0</v>
      </c>
      <c r="I3170" s="38">
        <f>'F4.2'!AA308</f>
        <v>0</v>
      </c>
      <c r="J3170" s="38">
        <f>'F4.2'!AZ308</f>
        <v>0</v>
      </c>
      <c r="K3170" s="104"/>
      <c r="L3170" s="104"/>
      <c r="M3170" s="104">
        <f t="shared" si="1956"/>
        <v>0</v>
      </c>
      <c r="N3170" s="197">
        <f t="shared" si="2064"/>
        <v>0</v>
      </c>
    </row>
    <row r="3171" spans="1:14" ht="141.75" outlineLevel="1" x14ac:dyDescent="0.25">
      <c r="A3171" s="485">
        <f t="shared" ref="A3171:E3171" si="2111">A2694</f>
        <v>30.2</v>
      </c>
      <c r="B3171" s="421" t="str">
        <f t="shared" si="2111"/>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3171" s="188">
        <f t="shared" si="2111"/>
        <v>0</v>
      </c>
      <c r="D3171" s="189" t="str">
        <f t="shared" si="2111"/>
        <v>-</v>
      </c>
      <c r="E3171" s="38">
        <f t="shared" si="2111"/>
        <v>0</v>
      </c>
      <c r="F3171" s="104">
        <f t="shared" si="2102"/>
        <v>10</v>
      </c>
      <c r="G3171" s="104">
        <f t="shared" si="2103"/>
        <v>10</v>
      </c>
      <c r="H3171" s="104">
        <f t="shared" si="2063"/>
        <v>0</v>
      </c>
      <c r="I3171" s="38">
        <f>'F4.2'!AA309</f>
        <v>0</v>
      </c>
      <c r="J3171" s="38">
        <f>'F4.2'!AZ309</f>
        <v>0</v>
      </c>
      <c r="K3171" s="104"/>
      <c r="L3171" s="104"/>
      <c r="M3171" s="104">
        <f t="shared" si="1956"/>
        <v>0</v>
      </c>
      <c r="N3171" s="197">
        <f t="shared" si="2064"/>
        <v>0</v>
      </c>
    </row>
    <row r="3172" spans="1:14" ht="141.75" outlineLevel="1" x14ac:dyDescent="0.25">
      <c r="A3172" s="485">
        <f t="shared" ref="A3172:E3172" si="2112">A2695</f>
        <v>30.3</v>
      </c>
      <c r="B3172" s="421" t="str">
        <f t="shared" si="2112"/>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3172" s="188">
        <f t="shared" si="2112"/>
        <v>0</v>
      </c>
      <c r="D3172" s="189" t="str">
        <f t="shared" si="2112"/>
        <v>-</v>
      </c>
      <c r="E3172" s="38">
        <f t="shared" si="2112"/>
        <v>0</v>
      </c>
      <c r="F3172" s="104">
        <f t="shared" si="2102"/>
        <v>1.5</v>
      </c>
      <c r="G3172" s="104">
        <f t="shared" si="2103"/>
        <v>1.5</v>
      </c>
      <c r="H3172" s="104">
        <f t="shared" si="2063"/>
        <v>0</v>
      </c>
      <c r="I3172" s="38">
        <f>'F4.2'!AA310</f>
        <v>0</v>
      </c>
      <c r="J3172" s="38">
        <f>'F4.2'!AZ310</f>
        <v>0</v>
      </c>
      <c r="K3172" s="104"/>
      <c r="L3172" s="104"/>
      <c r="M3172" s="104">
        <f t="shared" si="1956"/>
        <v>0</v>
      </c>
      <c r="N3172" s="197">
        <f t="shared" si="2064"/>
        <v>0</v>
      </c>
    </row>
    <row r="3173" spans="1:14" ht="173.25" outlineLevel="1" x14ac:dyDescent="0.25">
      <c r="A3173" s="485">
        <f t="shared" ref="A3173:E3173" si="2113">A2696</f>
        <v>30.4</v>
      </c>
      <c r="B3173" s="421" t="str">
        <f t="shared" si="2113"/>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3173" s="188">
        <f t="shared" si="2113"/>
        <v>0</v>
      </c>
      <c r="D3173" s="189" t="str">
        <f t="shared" si="2113"/>
        <v>-</v>
      </c>
      <c r="E3173" s="38">
        <f t="shared" si="2113"/>
        <v>0</v>
      </c>
      <c r="F3173" s="104">
        <f t="shared" si="2102"/>
        <v>0.8</v>
      </c>
      <c r="G3173" s="104">
        <f t="shared" si="2103"/>
        <v>0.8</v>
      </c>
      <c r="H3173" s="104">
        <f t="shared" si="2063"/>
        <v>0</v>
      </c>
      <c r="I3173" s="38">
        <f>'F4.2'!AA311</f>
        <v>0</v>
      </c>
      <c r="J3173" s="38">
        <f>'F4.2'!AZ311</f>
        <v>0</v>
      </c>
      <c r="K3173" s="104"/>
      <c r="L3173" s="104"/>
      <c r="M3173" s="104">
        <f t="shared" si="1956"/>
        <v>0</v>
      </c>
      <c r="N3173" s="197">
        <f t="shared" si="2064"/>
        <v>0</v>
      </c>
    </row>
    <row r="3174" spans="1:14" ht="173.25" outlineLevel="1" x14ac:dyDescent="0.25">
      <c r="A3174" s="485">
        <f t="shared" ref="A3174:E3174" si="2114">A2697</f>
        <v>30.5</v>
      </c>
      <c r="B3174" s="421" t="str">
        <f t="shared" si="2114"/>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3174" s="188">
        <f t="shared" si="2114"/>
        <v>0</v>
      </c>
      <c r="D3174" s="189" t="str">
        <f t="shared" si="2114"/>
        <v>-</v>
      </c>
      <c r="E3174" s="38">
        <f t="shared" si="2114"/>
        <v>0</v>
      </c>
      <c r="F3174" s="104">
        <f t="shared" si="2102"/>
        <v>2.5</v>
      </c>
      <c r="G3174" s="104">
        <f t="shared" si="2103"/>
        <v>2.5</v>
      </c>
      <c r="H3174" s="104">
        <f t="shared" si="2063"/>
        <v>0</v>
      </c>
      <c r="I3174" s="38">
        <f>'F4.2'!AA312</f>
        <v>0</v>
      </c>
      <c r="J3174" s="38">
        <f>'F4.2'!AZ312</f>
        <v>0</v>
      </c>
      <c r="K3174" s="104"/>
      <c r="L3174" s="104"/>
      <c r="M3174" s="104">
        <f t="shared" si="1956"/>
        <v>0</v>
      </c>
      <c r="N3174" s="197">
        <f t="shared" si="2064"/>
        <v>0</v>
      </c>
    </row>
    <row r="3175" spans="1:14" ht="173.25" outlineLevel="1" x14ac:dyDescent="0.25">
      <c r="A3175" s="485">
        <f t="shared" ref="A3175:E3175" si="2115">A2698</f>
        <v>30.6</v>
      </c>
      <c r="B3175" s="421" t="str">
        <f t="shared" si="2115"/>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3175" s="188">
        <f t="shared" si="2115"/>
        <v>0</v>
      </c>
      <c r="D3175" s="189" t="str">
        <f t="shared" si="2115"/>
        <v>-</v>
      </c>
      <c r="E3175" s="38">
        <f t="shared" si="2115"/>
        <v>0</v>
      </c>
      <c r="F3175" s="104">
        <f t="shared" si="2102"/>
        <v>5</v>
      </c>
      <c r="G3175" s="104">
        <f t="shared" si="2103"/>
        <v>5</v>
      </c>
      <c r="H3175" s="104">
        <f t="shared" si="2063"/>
        <v>0</v>
      </c>
      <c r="I3175" s="38">
        <f>'F4.2'!AA313</f>
        <v>0</v>
      </c>
      <c r="J3175" s="38">
        <f>'F4.2'!AZ313</f>
        <v>0</v>
      </c>
      <c r="K3175" s="104"/>
      <c r="L3175" s="104"/>
      <c r="M3175" s="104">
        <f t="shared" si="1956"/>
        <v>0</v>
      </c>
      <c r="N3175" s="197">
        <f t="shared" si="2064"/>
        <v>0</v>
      </c>
    </row>
    <row r="3176" spans="1:14" ht="31.5" outlineLevel="1" x14ac:dyDescent="0.25">
      <c r="A3176" s="369">
        <f t="shared" ref="A3176:E3176" si="2116">A2699</f>
        <v>30.7</v>
      </c>
      <c r="B3176" s="369" t="str">
        <f t="shared" si="2116"/>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3176" s="188">
        <f t="shared" si="2116"/>
        <v>0</v>
      </c>
      <c r="D3176" s="189" t="str">
        <f t="shared" si="2116"/>
        <v>-</v>
      </c>
      <c r="E3176" s="38">
        <f t="shared" si="2116"/>
        <v>0</v>
      </c>
      <c r="F3176" s="104">
        <f t="shared" si="2102"/>
        <v>2.35</v>
      </c>
      <c r="G3176" s="104">
        <f t="shared" si="2103"/>
        <v>2.35</v>
      </c>
      <c r="H3176" s="104">
        <f t="shared" si="2063"/>
        <v>0</v>
      </c>
      <c r="I3176" s="38">
        <f>'F4.2'!AA314</f>
        <v>0</v>
      </c>
      <c r="J3176" s="38">
        <f>'F4.2'!AZ314</f>
        <v>0</v>
      </c>
      <c r="K3176" s="104"/>
      <c r="L3176" s="104"/>
      <c r="M3176" s="104">
        <f t="shared" si="1956"/>
        <v>0</v>
      </c>
      <c r="N3176" s="197">
        <f t="shared" si="2064"/>
        <v>0</v>
      </c>
    </row>
    <row r="3177" spans="1:14" ht="173.25" outlineLevel="1" x14ac:dyDescent="0.25">
      <c r="A3177" s="485">
        <f t="shared" ref="A3177:E3177" si="2117">A2700</f>
        <v>31</v>
      </c>
      <c r="B3177" s="421" t="str">
        <f t="shared" si="2117"/>
        <v>DPR for Coal Handling Plant Performance Improvement Schemes -VI at 3x660MW KTPS ,Koradi.</v>
      </c>
      <c r="C3177" s="188">
        <f t="shared" si="2117"/>
        <v>0</v>
      </c>
      <c r="D3177" s="189" t="str">
        <f t="shared" si="2117"/>
        <v>-</v>
      </c>
      <c r="E3177" s="38">
        <f t="shared" si="2117"/>
        <v>0</v>
      </c>
      <c r="F3177" s="104">
        <f t="shared" si="2102"/>
        <v>0</v>
      </c>
      <c r="G3177" s="104">
        <f t="shared" si="2103"/>
        <v>0</v>
      </c>
      <c r="H3177" s="104">
        <f t="shared" si="2063"/>
        <v>0</v>
      </c>
      <c r="I3177" s="38">
        <f>'F4.2'!AA315</f>
        <v>0</v>
      </c>
      <c r="J3177" s="38">
        <f>'F4.2'!AZ315</f>
        <v>0</v>
      </c>
      <c r="K3177" s="104"/>
      <c r="L3177" s="104"/>
      <c r="M3177" s="104">
        <f t="shared" si="1956"/>
        <v>0</v>
      </c>
      <c r="N3177" s="197">
        <f t="shared" si="2064"/>
        <v>0</v>
      </c>
    </row>
    <row r="3178" spans="1:14" ht="141.75" outlineLevel="1" x14ac:dyDescent="0.25">
      <c r="A3178" s="485">
        <f t="shared" ref="A3178:E3178" si="2118">A2701</f>
        <v>31.1</v>
      </c>
      <c r="B3178" s="421" t="str">
        <f t="shared" si="2118"/>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3178" s="188">
        <f t="shared" si="2118"/>
        <v>0</v>
      </c>
      <c r="D3178" s="189" t="str">
        <f t="shared" si="2118"/>
        <v>-</v>
      </c>
      <c r="E3178" s="38">
        <f t="shared" si="2118"/>
        <v>0</v>
      </c>
      <c r="F3178" s="104">
        <f t="shared" si="2102"/>
        <v>11.5</v>
      </c>
      <c r="G3178" s="104">
        <f t="shared" si="2103"/>
        <v>11.5</v>
      </c>
      <c r="H3178" s="104">
        <f t="shared" si="2063"/>
        <v>0</v>
      </c>
      <c r="I3178" s="38">
        <f>'F4.2'!AA316</f>
        <v>0</v>
      </c>
      <c r="J3178" s="38">
        <f>'F4.2'!AZ316</f>
        <v>0</v>
      </c>
      <c r="K3178" s="104"/>
      <c r="L3178" s="104"/>
      <c r="M3178" s="104">
        <f t="shared" si="1956"/>
        <v>0</v>
      </c>
      <c r="N3178" s="197">
        <f t="shared" si="2064"/>
        <v>0</v>
      </c>
    </row>
    <row r="3179" spans="1:14" ht="173.25" outlineLevel="1" x14ac:dyDescent="0.25">
      <c r="A3179" s="485">
        <f t="shared" ref="A3179:E3179" si="2119">A2702</f>
        <v>31.2</v>
      </c>
      <c r="B3179" s="421" t="str">
        <f t="shared" si="2119"/>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3179" s="188">
        <f t="shared" si="2119"/>
        <v>0</v>
      </c>
      <c r="D3179" s="189" t="str">
        <f t="shared" si="2119"/>
        <v>-</v>
      </c>
      <c r="E3179" s="38">
        <f t="shared" si="2119"/>
        <v>0</v>
      </c>
      <c r="F3179" s="104">
        <f t="shared" si="2102"/>
        <v>8</v>
      </c>
      <c r="G3179" s="104">
        <f t="shared" si="2103"/>
        <v>8</v>
      </c>
      <c r="H3179" s="104">
        <f t="shared" si="2063"/>
        <v>0</v>
      </c>
      <c r="I3179" s="38">
        <f>'F4.2'!AA317</f>
        <v>0</v>
      </c>
      <c r="J3179" s="38">
        <f>'F4.2'!AZ317</f>
        <v>0</v>
      </c>
      <c r="K3179" s="104"/>
      <c r="L3179" s="104"/>
      <c r="M3179" s="104">
        <f t="shared" si="1956"/>
        <v>0</v>
      </c>
      <c r="N3179" s="197">
        <f t="shared" si="2064"/>
        <v>0</v>
      </c>
    </row>
    <row r="3180" spans="1:14" ht="157.5" outlineLevel="1" x14ac:dyDescent="0.25">
      <c r="A3180" s="485">
        <f t="shared" ref="A3180:E3180" si="2120">A2703</f>
        <v>31.3</v>
      </c>
      <c r="B3180" s="421" t="str">
        <f t="shared" si="2120"/>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3180" s="188">
        <f t="shared" si="2120"/>
        <v>0</v>
      </c>
      <c r="D3180" s="189" t="str">
        <f t="shared" si="2120"/>
        <v>-</v>
      </c>
      <c r="E3180" s="38">
        <f t="shared" si="2120"/>
        <v>0</v>
      </c>
      <c r="F3180" s="104">
        <f t="shared" si="2102"/>
        <v>0.9</v>
      </c>
      <c r="G3180" s="104">
        <f t="shared" si="2103"/>
        <v>0.9</v>
      </c>
      <c r="H3180" s="104">
        <f t="shared" si="2063"/>
        <v>0</v>
      </c>
      <c r="I3180" s="38">
        <f>'F4.2'!AA318</f>
        <v>0</v>
      </c>
      <c r="J3180" s="38">
        <f>'F4.2'!AZ318</f>
        <v>0</v>
      </c>
      <c r="K3180" s="104"/>
      <c r="L3180" s="104"/>
      <c r="M3180" s="104">
        <f t="shared" si="1956"/>
        <v>0</v>
      </c>
      <c r="N3180" s="197">
        <f t="shared" si="2064"/>
        <v>0</v>
      </c>
    </row>
    <row r="3181" spans="1:14" ht="157.5" outlineLevel="1" x14ac:dyDescent="0.25">
      <c r="A3181" s="485">
        <f t="shared" ref="A3181:E3181" si="2121">A2704</f>
        <v>31.4</v>
      </c>
      <c r="B3181" s="421" t="str">
        <f t="shared" si="2121"/>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3181" s="188">
        <f t="shared" si="2121"/>
        <v>0</v>
      </c>
      <c r="D3181" s="189" t="str">
        <f t="shared" si="2121"/>
        <v>-</v>
      </c>
      <c r="E3181" s="38">
        <f t="shared" si="2121"/>
        <v>0</v>
      </c>
      <c r="F3181" s="104">
        <f t="shared" si="2102"/>
        <v>0.9</v>
      </c>
      <c r="G3181" s="104">
        <f t="shared" si="2103"/>
        <v>0.9</v>
      </c>
      <c r="H3181" s="104">
        <f t="shared" si="2063"/>
        <v>0</v>
      </c>
      <c r="I3181" s="38">
        <f>'F4.2'!AA319</f>
        <v>0</v>
      </c>
      <c r="J3181" s="38">
        <f>'F4.2'!AZ319</f>
        <v>0</v>
      </c>
      <c r="K3181" s="104"/>
      <c r="L3181" s="104"/>
      <c r="M3181" s="104">
        <f t="shared" si="1956"/>
        <v>0</v>
      </c>
      <c r="N3181" s="197">
        <f t="shared" si="2064"/>
        <v>0</v>
      </c>
    </row>
    <row r="3182" spans="1:14" ht="157.5" outlineLevel="1" x14ac:dyDescent="0.25">
      <c r="A3182" s="485">
        <f t="shared" ref="A3182:E3182" si="2122">A2705</f>
        <v>31.5</v>
      </c>
      <c r="B3182" s="421" t="str">
        <f t="shared" si="2122"/>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182" s="188">
        <f t="shared" si="2122"/>
        <v>0</v>
      </c>
      <c r="D3182" s="189" t="str">
        <f t="shared" si="2122"/>
        <v>-</v>
      </c>
      <c r="E3182" s="38">
        <f t="shared" si="2122"/>
        <v>0</v>
      </c>
      <c r="F3182" s="104">
        <f t="shared" si="2102"/>
        <v>1</v>
      </c>
      <c r="G3182" s="104">
        <f t="shared" si="2103"/>
        <v>1</v>
      </c>
      <c r="H3182" s="104">
        <f t="shared" si="2063"/>
        <v>0</v>
      </c>
      <c r="I3182" s="38">
        <f>'F4.2'!AA320</f>
        <v>0</v>
      </c>
      <c r="J3182" s="38">
        <f>'F4.2'!AZ320</f>
        <v>0</v>
      </c>
      <c r="K3182" s="104"/>
      <c r="L3182" s="104"/>
      <c r="M3182" s="104">
        <f t="shared" si="1956"/>
        <v>0</v>
      </c>
      <c r="N3182" s="197">
        <f t="shared" si="2064"/>
        <v>0</v>
      </c>
    </row>
    <row r="3183" spans="1:14" ht="173.25" outlineLevel="1" x14ac:dyDescent="0.25">
      <c r="A3183" s="485">
        <f t="shared" ref="A3183:E3183" si="2123">A2706</f>
        <v>31.6</v>
      </c>
      <c r="B3183" s="421" t="str">
        <f t="shared" si="2123"/>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3183" s="188">
        <f t="shared" si="2123"/>
        <v>0</v>
      </c>
      <c r="D3183" s="189" t="str">
        <f t="shared" si="2123"/>
        <v>-</v>
      </c>
      <c r="E3183" s="38">
        <f t="shared" si="2123"/>
        <v>0</v>
      </c>
      <c r="F3183" s="104">
        <f t="shared" si="2102"/>
        <v>1.6</v>
      </c>
      <c r="G3183" s="104">
        <f t="shared" si="2103"/>
        <v>1.6</v>
      </c>
      <c r="H3183" s="104">
        <f t="shared" si="2063"/>
        <v>0</v>
      </c>
      <c r="I3183" s="38">
        <f>'F4.2'!AA321</f>
        <v>0</v>
      </c>
      <c r="J3183" s="38">
        <f>'F4.2'!AZ321</f>
        <v>0</v>
      </c>
      <c r="K3183" s="104"/>
      <c r="L3183" s="104"/>
      <c r="M3183" s="104">
        <f t="shared" si="1956"/>
        <v>0</v>
      </c>
      <c r="N3183" s="197">
        <f t="shared" si="2064"/>
        <v>0</v>
      </c>
    </row>
    <row r="3184" spans="1:14" ht="157.5" outlineLevel="1" x14ac:dyDescent="0.25">
      <c r="A3184" s="485">
        <f t="shared" ref="A3184:E3184" si="2124">A2707</f>
        <v>31.7</v>
      </c>
      <c r="B3184" s="421" t="str">
        <f t="shared" si="2124"/>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184" s="188">
        <f t="shared" si="2124"/>
        <v>0</v>
      </c>
      <c r="D3184" s="189" t="str">
        <f t="shared" si="2124"/>
        <v>-</v>
      </c>
      <c r="E3184" s="38">
        <f t="shared" si="2124"/>
        <v>0</v>
      </c>
      <c r="F3184" s="104">
        <f t="shared" si="2102"/>
        <v>0.6</v>
      </c>
      <c r="G3184" s="104">
        <f t="shared" si="2103"/>
        <v>0.6</v>
      </c>
      <c r="H3184" s="104">
        <f t="shared" si="2063"/>
        <v>0</v>
      </c>
      <c r="I3184" s="38">
        <f>'F4.2'!AA322</f>
        <v>0</v>
      </c>
      <c r="J3184" s="38">
        <f>'F4.2'!AZ322</f>
        <v>0</v>
      </c>
      <c r="K3184" s="104"/>
      <c r="L3184" s="104"/>
      <c r="M3184" s="104">
        <f t="shared" si="1956"/>
        <v>0</v>
      </c>
      <c r="N3184" s="197">
        <f t="shared" si="2064"/>
        <v>0</v>
      </c>
    </row>
    <row r="3185" spans="1:14" ht="31.5" outlineLevel="1" x14ac:dyDescent="0.25">
      <c r="A3185" s="369">
        <f t="shared" ref="A3185:E3185" si="2125">A2708</f>
        <v>31.8</v>
      </c>
      <c r="B3185" s="369" t="str">
        <f t="shared" si="2125"/>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185" s="188">
        <f t="shared" si="2125"/>
        <v>0</v>
      </c>
      <c r="D3185" s="189" t="str">
        <f t="shared" si="2125"/>
        <v>-</v>
      </c>
      <c r="E3185" s="38">
        <f t="shared" si="2125"/>
        <v>0</v>
      </c>
      <c r="F3185" s="104">
        <f t="shared" si="2102"/>
        <v>1.6</v>
      </c>
      <c r="G3185" s="104">
        <f t="shared" si="2103"/>
        <v>1.6</v>
      </c>
      <c r="H3185" s="104">
        <f t="shared" si="2063"/>
        <v>0</v>
      </c>
      <c r="I3185" s="38">
        <f>'F4.2'!AA323</f>
        <v>0</v>
      </c>
      <c r="J3185" s="38">
        <f>'F4.2'!AZ323</f>
        <v>0</v>
      </c>
      <c r="K3185" s="104"/>
      <c r="L3185" s="104"/>
      <c r="M3185" s="104">
        <f t="shared" si="1956"/>
        <v>0</v>
      </c>
      <c r="N3185" s="197">
        <f t="shared" si="2064"/>
        <v>0</v>
      </c>
    </row>
    <row r="3186" spans="1:14" ht="173.25" outlineLevel="1" x14ac:dyDescent="0.25">
      <c r="A3186" s="485">
        <f t="shared" ref="A3186:E3186" si="2126">A2709</f>
        <v>32</v>
      </c>
      <c r="B3186" s="421" t="str">
        <f t="shared" si="2126"/>
        <v>DPR for Coal Handling Plant Performance Improvement Schemes -VII at 3x660MW KTPS ,Koradi.</v>
      </c>
      <c r="C3186" s="188">
        <f t="shared" si="2126"/>
        <v>0</v>
      </c>
      <c r="D3186" s="189" t="str">
        <f t="shared" si="2126"/>
        <v>-</v>
      </c>
      <c r="E3186" s="38">
        <f t="shared" si="2126"/>
        <v>0</v>
      </c>
      <c r="F3186" s="104">
        <f t="shared" si="2102"/>
        <v>0</v>
      </c>
      <c r="G3186" s="104">
        <f t="shared" si="2103"/>
        <v>0</v>
      </c>
      <c r="H3186" s="104">
        <f t="shared" si="2063"/>
        <v>0</v>
      </c>
      <c r="I3186" s="38">
        <f>'F4.2'!AA324</f>
        <v>0</v>
      </c>
      <c r="J3186" s="38">
        <f>'F4.2'!AZ324</f>
        <v>0</v>
      </c>
      <c r="K3186" s="104"/>
      <c r="L3186" s="104"/>
      <c r="M3186" s="104">
        <f t="shared" si="1956"/>
        <v>0</v>
      </c>
      <c r="N3186" s="197">
        <f t="shared" si="2064"/>
        <v>0</v>
      </c>
    </row>
    <row r="3187" spans="1:14" ht="141.75" outlineLevel="1" x14ac:dyDescent="0.25">
      <c r="A3187" s="485">
        <f t="shared" ref="A3187:E3187" si="2127">A2710</f>
        <v>32.1</v>
      </c>
      <c r="B3187" s="421" t="str">
        <f t="shared" si="2127"/>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3187" s="188">
        <f t="shared" si="2127"/>
        <v>0</v>
      </c>
      <c r="D3187" s="189" t="str">
        <f t="shared" si="2127"/>
        <v>-</v>
      </c>
      <c r="E3187" s="38">
        <f t="shared" si="2127"/>
        <v>0</v>
      </c>
      <c r="F3187" s="104">
        <f t="shared" si="2102"/>
        <v>13</v>
      </c>
      <c r="G3187" s="104">
        <f t="shared" si="2103"/>
        <v>13</v>
      </c>
      <c r="H3187" s="104">
        <f t="shared" si="2063"/>
        <v>0</v>
      </c>
      <c r="I3187" s="38">
        <f>'F4.2'!AA325</f>
        <v>0</v>
      </c>
      <c r="J3187" s="38">
        <f>'F4.2'!AZ325</f>
        <v>0</v>
      </c>
      <c r="K3187" s="104"/>
      <c r="L3187" s="104"/>
      <c r="M3187" s="104">
        <f t="shared" si="1956"/>
        <v>0</v>
      </c>
      <c r="N3187" s="197">
        <f t="shared" si="2064"/>
        <v>0</v>
      </c>
    </row>
    <row r="3188" spans="1:14" ht="157.5" outlineLevel="1" x14ac:dyDescent="0.25">
      <c r="A3188" s="485">
        <f t="shared" ref="A3188:E3188" si="2128">A2711</f>
        <v>32.200000000000003</v>
      </c>
      <c r="B3188" s="421" t="str">
        <f t="shared" si="2128"/>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3188" s="188">
        <f t="shared" si="2128"/>
        <v>0</v>
      </c>
      <c r="D3188" s="189" t="str">
        <f t="shared" si="2128"/>
        <v>-</v>
      </c>
      <c r="E3188" s="38">
        <f t="shared" si="2128"/>
        <v>0</v>
      </c>
      <c r="F3188" s="104">
        <f t="shared" si="2102"/>
        <v>3.2</v>
      </c>
      <c r="G3188" s="104">
        <f t="shared" si="2103"/>
        <v>3.2</v>
      </c>
      <c r="H3188" s="104">
        <f t="shared" si="2063"/>
        <v>0</v>
      </c>
      <c r="I3188" s="38">
        <f>'F4.2'!AA326</f>
        <v>0</v>
      </c>
      <c r="J3188" s="38">
        <f>'F4.2'!AZ326</f>
        <v>0</v>
      </c>
      <c r="K3188" s="104"/>
      <c r="L3188" s="104"/>
      <c r="M3188" s="104">
        <f t="shared" si="1956"/>
        <v>0</v>
      </c>
      <c r="N3188" s="197">
        <f t="shared" si="2064"/>
        <v>0</v>
      </c>
    </row>
    <row r="3189" spans="1:14" ht="141.75" outlineLevel="1" x14ac:dyDescent="0.25">
      <c r="A3189" s="485">
        <f t="shared" ref="A3189:E3189" si="2129">A2712</f>
        <v>32.299999999999997</v>
      </c>
      <c r="B3189" s="421" t="str">
        <f t="shared" si="2129"/>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3189" s="188">
        <f t="shared" si="2129"/>
        <v>0</v>
      </c>
      <c r="D3189" s="189" t="str">
        <f t="shared" si="2129"/>
        <v>-</v>
      </c>
      <c r="E3189" s="38">
        <f t="shared" si="2129"/>
        <v>0</v>
      </c>
      <c r="F3189" s="104">
        <f t="shared" si="2102"/>
        <v>0.8</v>
      </c>
      <c r="G3189" s="104">
        <f t="shared" si="2103"/>
        <v>0.8</v>
      </c>
      <c r="H3189" s="104">
        <f t="shared" si="2063"/>
        <v>0</v>
      </c>
      <c r="I3189" s="38">
        <f>'F4.2'!AA327</f>
        <v>0</v>
      </c>
      <c r="J3189" s="38">
        <f>'F4.2'!AZ327</f>
        <v>0</v>
      </c>
      <c r="K3189" s="104"/>
      <c r="L3189" s="104"/>
      <c r="M3189" s="104">
        <f t="shared" si="1956"/>
        <v>0</v>
      </c>
      <c r="N3189" s="197">
        <f t="shared" si="2064"/>
        <v>0</v>
      </c>
    </row>
    <row r="3190" spans="1:14" ht="141.75" outlineLevel="1" x14ac:dyDescent="0.25">
      <c r="A3190" s="485">
        <f t="shared" ref="A3190:E3190" si="2130">A2713</f>
        <v>32.4</v>
      </c>
      <c r="B3190" s="421" t="str">
        <f t="shared" si="2130"/>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3190" s="188">
        <f t="shared" si="2130"/>
        <v>0</v>
      </c>
      <c r="D3190" s="189" t="str">
        <f t="shared" si="2130"/>
        <v>-</v>
      </c>
      <c r="E3190" s="38">
        <f t="shared" si="2130"/>
        <v>0</v>
      </c>
      <c r="F3190" s="104">
        <f t="shared" si="2102"/>
        <v>3.2</v>
      </c>
      <c r="G3190" s="104">
        <f t="shared" si="2103"/>
        <v>3.2</v>
      </c>
      <c r="H3190" s="104">
        <f t="shared" ref="H3190:H3253" si="2131">F3190-G3190</f>
        <v>0</v>
      </c>
      <c r="I3190" s="38">
        <f>'F4.2'!AA328</f>
        <v>0</v>
      </c>
      <c r="J3190" s="38">
        <f>'F4.2'!AZ328</f>
        <v>0</v>
      </c>
      <c r="K3190" s="104"/>
      <c r="L3190" s="104"/>
      <c r="M3190" s="104">
        <f t="shared" si="1956"/>
        <v>0</v>
      </c>
      <c r="N3190" s="197">
        <f t="shared" ref="N3190:N3253" si="2132">H3190+I3190-M3190</f>
        <v>0</v>
      </c>
    </row>
    <row r="3191" spans="1:14" ht="173.25" outlineLevel="1" x14ac:dyDescent="0.25">
      <c r="A3191" s="485">
        <f t="shared" ref="A3191:E3191" si="2133">A2714</f>
        <v>32.5</v>
      </c>
      <c r="B3191" s="421" t="str">
        <f t="shared" si="2133"/>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191" s="188">
        <f t="shared" si="2133"/>
        <v>0</v>
      </c>
      <c r="D3191" s="189" t="str">
        <f t="shared" si="2133"/>
        <v>-</v>
      </c>
      <c r="E3191" s="38">
        <f t="shared" si="2133"/>
        <v>0</v>
      </c>
      <c r="F3191" s="104">
        <f t="shared" si="2102"/>
        <v>0.8</v>
      </c>
      <c r="G3191" s="104">
        <f t="shared" si="2103"/>
        <v>0.8</v>
      </c>
      <c r="H3191" s="104">
        <f t="shared" si="2131"/>
        <v>0</v>
      </c>
      <c r="I3191" s="38">
        <f>'F4.2'!AA329</f>
        <v>0</v>
      </c>
      <c r="J3191" s="38">
        <f>'F4.2'!AZ329</f>
        <v>0</v>
      </c>
      <c r="K3191" s="104"/>
      <c r="L3191" s="104"/>
      <c r="M3191" s="104">
        <f t="shared" si="1956"/>
        <v>0</v>
      </c>
      <c r="N3191" s="197">
        <f t="shared" si="2132"/>
        <v>0</v>
      </c>
    </row>
    <row r="3192" spans="1:14" ht="31.5" outlineLevel="1" x14ac:dyDescent="0.25">
      <c r="A3192" s="369">
        <f t="shared" ref="A3192:E3192" si="2134">A2715</f>
        <v>32.6</v>
      </c>
      <c r="B3192" s="369" t="str">
        <f t="shared" si="2134"/>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3192" s="188">
        <f t="shared" si="2134"/>
        <v>0</v>
      </c>
      <c r="D3192" s="189" t="str">
        <f t="shared" si="2134"/>
        <v>-</v>
      </c>
      <c r="E3192" s="38">
        <f t="shared" si="2134"/>
        <v>0</v>
      </c>
      <c r="F3192" s="104">
        <f t="shared" si="2102"/>
        <v>6.2</v>
      </c>
      <c r="G3192" s="104">
        <f t="shared" si="2103"/>
        <v>6.2</v>
      </c>
      <c r="H3192" s="104">
        <f t="shared" si="2131"/>
        <v>0</v>
      </c>
      <c r="I3192" s="38">
        <f>'F4.2'!AA330</f>
        <v>0</v>
      </c>
      <c r="J3192" s="38">
        <f>'F4.2'!AZ330</f>
        <v>0</v>
      </c>
      <c r="K3192" s="104"/>
      <c r="L3192" s="104"/>
      <c r="M3192" s="104">
        <f t="shared" si="1956"/>
        <v>0</v>
      </c>
      <c r="N3192" s="197">
        <f t="shared" si="2132"/>
        <v>0</v>
      </c>
    </row>
    <row r="3193" spans="1:14" ht="63" outlineLevel="1" x14ac:dyDescent="0.25">
      <c r="A3193" s="485">
        <f t="shared" ref="A3193:E3193" si="2135">A2716</f>
        <v>33</v>
      </c>
      <c r="B3193" s="421" t="str">
        <f t="shared" si="2135"/>
        <v>DPR for Coal Handling Plant Performance Improvement Schemes -VIII at 3x660MW KTPS ,Koradi.</v>
      </c>
      <c r="C3193" s="188">
        <f t="shared" si="2135"/>
        <v>0</v>
      </c>
      <c r="D3193" s="189" t="str">
        <f t="shared" si="2135"/>
        <v>-</v>
      </c>
      <c r="E3193" s="38">
        <f t="shared" si="2135"/>
        <v>0</v>
      </c>
      <c r="F3193" s="104">
        <f t="shared" si="2102"/>
        <v>0</v>
      </c>
      <c r="G3193" s="104">
        <f t="shared" si="2103"/>
        <v>0</v>
      </c>
      <c r="H3193" s="104">
        <f t="shared" si="2131"/>
        <v>0</v>
      </c>
      <c r="I3193" s="38">
        <f>'F4.2'!AA331</f>
        <v>0</v>
      </c>
      <c r="J3193" s="38">
        <f>'F4.2'!AZ331</f>
        <v>0</v>
      </c>
      <c r="K3193" s="104"/>
      <c r="L3193" s="104"/>
      <c r="M3193" s="104">
        <f t="shared" si="1956"/>
        <v>0</v>
      </c>
      <c r="N3193" s="197">
        <f t="shared" si="2132"/>
        <v>0</v>
      </c>
    </row>
    <row r="3194" spans="1:14" ht="157.5" outlineLevel="1" x14ac:dyDescent="0.25">
      <c r="A3194" s="485">
        <f t="shared" ref="A3194:E3194" si="2136">A2717</f>
        <v>33.1</v>
      </c>
      <c r="B3194" s="421" t="str">
        <f t="shared" si="2136"/>
        <v xml:space="preserve">Scheme No. 1 : Performance Improvement of Unloading System Wagon Tipplers at CHP 3x660MW KTPS Koradi                                                                
  Estimated Cost : 3.6 Cr.                                                                                 
</v>
      </c>
      <c r="C3194" s="188">
        <f t="shared" si="2136"/>
        <v>0</v>
      </c>
      <c r="D3194" s="189" t="str">
        <f t="shared" si="2136"/>
        <v>-</v>
      </c>
      <c r="E3194" s="38">
        <f t="shared" si="2136"/>
        <v>0</v>
      </c>
      <c r="F3194" s="104">
        <f t="shared" si="2102"/>
        <v>3.6</v>
      </c>
      <c r="G3194" s="104">
        <f t="shared" si="2103"/>
        <v>3.6</v>
      </c>
      <c r="H3194" s="104">
        <f t="shared" si="2131"/>
        <v>0</v>
      </c>
      <c r="I3194" s="38">
        <f>'F4.2'!AA332</f>
        <v>0</v>
      </c>
      <c r="J3194" s="38">
        <f>'F4.2'!AZ332</f>
        <v>0</v>
      </c>
      <c r="K3194" s="104"/>
      <c r="L3194" s="104"/>
      <c r="M3194" s="104">
        <f t="shared" si="1956"/>
        <v>0</v>
      </c>
      <c r="N3194" s="197">
        <f t="shared" si="2132"/>
        <v>0</v>
      </c>
    </row>
    <row r="3195" spans="1:14" ht="157.5" outlineLevel="1" x14ac:dyDescent="0.25">
      <c r="A3195" s="485">
        <f t="shared" ref="A3195:E3195" si="2137">A2718</f>
        <v>33.200000000000003</v>
      </c>
      <c r="B3195" s="421" t="str">
        <f t="shared" si="2137"/>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3195" s="188">
        <f t="shared" si="2137"/>
        <v>0</v>
      </c>
      <c r="D3195" s="189" t="str">
        <f t="shared" si="2137"/>
        <v>-</v>
      </c>
      <c r="E3195" s="38">
        <f t="shared" si="2137"/>
        <v>0</v>
      </c>
      <c r="F3195" s="104">
        <f t="shared" si="2102"/>
        <v>2.8</v>
      </c>
      <c r="G3195" s="104">
        <f t="shared" si="2103"/>
        <v>2.8</v>
      </c>
      <c r="H3195" s="104">
        <f t="shared" si="2131"/>
        <v>0</v>
      </c>
      <c r="I3195" s="38">
        <f>'F4.2'!AA333</f>
        <v>0</v>
      </c>
      <c r="J3195" s="38">
        <f>'F4.2'!AZ333</f>
        <v>0</v>
      </c>
      <c r="K3195" s="104"/>
      <c r="L3195" s="104"/>
      <c r="M3195" s="104">
        <f t="shared" si="1956"/>
        <v>0</v>
      </c>
      <c r="N3195" s="197">
        <f t="shared" si="2132"/>
        <v>0</v>
      </c>
    </row>
    <row r="3196" spans="1:14" ht="157.5" outlineLevel="1" x14ac:dyDescent="0.25">
      <c r="A3196" s="485">
        <f t="shared" ref="A3196:E3196" si="2138">A2719</f>
        <v>33.299999999999997</v>
      </c>
      <c r="B3196" s="421" t="str">
        <f t="shared" si="2138"/>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196" s="188">
        <f t="shared" si="2138"/>
        <v>0</v>
      </c>
      <c r="D3196" s="189" t="str">
        <f t="shared" si="2138"/>
        <v>-</v>
      </c>
      <c r="E3196" s="38">
        <f t="shared" si="2138"/>
        <v>0</v>
      </c>
      <c r="F3196" s="104">
        <f t="shared" si="2102"/>
        <v>3.4</v>
      </c>
      <c r="G3196" s="104">
        <f t="shared" si="2103"/>
        <v>3.4</v>
      </c>
      <c r="H3196" s="104">
        <f t="shared" si="2131"/>
        <v>0</v>
      </c>
      <c r="I3196" s="38">
        <f>'F4.2'!AA334</f>
        <v>0</v>
      </c>
      <c r="J3196" s="38">
        <f>'F4.2'!AZ334</f>
        <v>0</v>
      </c>
      <c r="K3196" s="104"/>
      <c r="L3196" s="104"/>
      <c r="M3196" s="104">
        <f t="shared" si="1956"/>
        <v>0</v>
      </c>
      <c r="N3196" s="197">
        <f t="shared" si="2132"/>
        <v>0</v>
      </c>
    </row>
    <row r="3197" spans="1:14" ht="157.5" outlineLevel="1" x14ac:dyDescent="0.25">
      <c r="A3197" s="485">
        <f t="shared" ref="A3197:E3197" si="2139">A2720</f>
        <v>33.4</v>
      </c>
      <c r="B3197" s="421" t="str">
        <f t="shared" si="2139"/>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3197" s="188">
        <f t="shared" si="2139"/>
        <v>0</v>
      </c>
      <c r="D3197" s="189" t="str">
        <f t="shared" si="2139"/>
        <v>-</v>
      </c>
      <c r="E3197" s="38">
        <f t="shared" si="2139"/>
        <v>0</v>
      </c>
      <c r="F3197" s="104">
        <f t="shared" si="2102"/>
        <v>3.5</v>
      </c>
      <c r="G3197" s="104">
        <f t="shared" si="2103"/>
        <v>3.5</v>
      </c>
      <c r="H3197" s="104">
        <f t="shared" si="2131"/>
        <v>0</v>
      </c>
      <c r="I3197" s="38">
        <f>'F4.2'!AA335</f>
        <v>0</v>
      </c>
      <c r="J3197" s="38">
        <f>'F4.2'!AZ335</f>
        <v>0</v>
      </c>
      <c r="K3197" s="104"/>
      <c r="L3197" s="104"/>
      <c r="M3197" s="104">
        <f t="shared" si="1956"/>
        <v>0</v>
      </c>
      <c r="N3197" s="197">
        <f t="shared" si="2132"/>
        <v>0</v>
      </c>
    </row>
    <row r="3198" spans="1:14" ht="189" outlineLevel="1" x14ac:dyDescent="0.25">
      <c r="A3198" s="485">
        <f t="shared" ref="A3198:E3198" si="2140">A2721</f>
        <v>33.5</v>
      </c>
      <c r="B3198" s="421" t="str">
        <f t="shared" si="2140"/>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3198" s="188">
        <f t="shared" si="2140"/>
        <v>0</v>
      </c>
      <c r="D3198" s="189" t="str">
        <f t="shared" si="2140"/>
        <v>-</v>
      </c>
      <c r="E3198" s="38">
        <f t="shared" si="2140"/>
        <v>0</v>
      </c>
      <c r="F3198" s="104">
        <f t="shared" si="2102"/>
        <v>8.5</v>
      </c>
      <c r="G3198" s="104">
        <f t="shared" si="2103"/>
        <v>8.5</v>
      </c>
      <c r="H3198" s="104">
        <f t="shared" si="2131"/>
        <v>0</v>
      </c>
      <c r="I3198" s="38">
        <f>'F4.2'!AA336</f>
        <v>0</v>
      </c>
      <c r="J3198" s="38">
        <f>'F4.2'!AZ336</f>
        <v>0</v>
      </c>
      <c r="K3198" s="104"/>
      <c r="L3198" s="104"/>
      <c r="M3198" s="104">
        <f t="shared" si="1956"/>
        <v>0</v>
      </c>
      <c r="N3198" s="197">
        <f t="shared" si="2132"/>
        <v>0</v>
      </c>
    </row>
    <row r="3199" spans="1:14" ht="141.75" outlineLevel="1" x14ac:dyDescent="0.25">
      <c r="A3199" s="485">
        <f t="shared" ref="A3199:E3199" si="2141">A2722</f>
        <v>33.6</v>
      </c>
      <c r="B3199" s="421" t="str">
        <f t="shared" si="2141"/>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3199" s="188">
        <f t="shared" si="2141"/>
        <v>0</v>
      </c>
      <c r="D3199" s="189" t="str">
        <f t="shared" si="2141"/>
        <v>-</v>
      </c>
      <c r="E3199" s="38">
        <f t="shared" si="2141"/>
        <v>0</v>
      </c>
      <c r="F3199" s="104">
        <f t="shared" si="2102"/>
        <v>1</v>
      </c>
      <c r="G3199" s="104">
        <f t="shared" si="2103"/>
        <v>1</v>
      </c>
      <c r="H3199" s="104">
        <f t="shared" si="2131"/>
        <v>0</v>
      </c>
      <c r="I3199" s="38">
        <f>'F4.2'!AA337</f>
        <v>0</v>
      </c>
      <c r="J3199" s="38">
        <f>'F4.2'!AZ337</f>
        <v>0</v>
      </c>
      <c r="K3199" s="104"/>
      <c r="L3199" s="104"/>
      <c r="M3199" s="104">
        <f t="shared" si="1956"/>
        <v>0</v>
      </c>
      <c r="N3199" s="197">
        <f t="shared" si="2132"/>
        <v>0</v>
      </c>
    </row>
    <row r="3200" spans="1:14" ht="157.5" outlineLevel="1" x14ac:dyDescent="0.25">
      <c r="A3200" s="485">
        <f t="shared" ref="A3200:E3200" si="2142">A2723</f>
        <v>33.700000000000003</v>
      </c>
      <c r="B3200" s="421" t="str">
        <f t="shared" si="2142"/>
        <v xml:space="preserve">Scheme No.  7 : Other Mislenious Schemes  at CHP 3x660MW KTPS Koradi                                                             
 A) Brief scope of work:   
Other Mislenious   works                                                                            Justification  
1. Increase in useful life of entire project/scheme/assets
2. Renovation and Modernisation for life extension of entire project.
</v>
      </c>
      <c r="C3200" s="188">
        <f t="shared" si="2142"/>
        <v>0</v>
      </c>
      <c r="D3200" s="189" t="str">
        <f t="shared" si="2142"/>
        <v>-</v>
      </c>
      <c r="E3200" s="38">
        <f t="shared" si="2142"/>
        <v>0</v>
      </c>
      <c r="F3200" s="104">
        <f t="shared" si="2102"/>
        <v>2.5</v>
      </c>
      <c r="G3200" s="104">
        <f t="shared" si="2103"/>
        <v>2.5</v>
      </c>
      <c r="H3200" s="104">
        <f t="shared" si="2131"/>
        <v>0</v>
      </c>
      <c r="I3200" s="38">
        <f>'F4.2'!AA338</f>
        <v>0</v>
      </c>
      <c r="J3200" s="38">
        <f>'F4.2'!AZ338</f>
        <v>0</v>
      </c>
      <c r="K3200" s="104"/>
      <c r="L3200" s="104"/>
      <c r="M3200" s="104">
        <f t="shared" si="1956"/>
        <v>0</v>
      </c>
      <c r="N3200" s="197">
        <f t="shared" si="2132"/>
        <v>0</v>
      </c>
    </row>
    <row r="3201" spans="1:14" ht="141.75" outlineLevel="1" x14ac:dyDescent="0.25">
      <c r="A3201" s="485">
        <f t="shared" ref="A3201:E3201" si="2143">A2724</f>
        <v>33.799999999999997</v>
      </c>
      <c r="B3201" s="421" t="str">
        <f t="shared" si="2143"/>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201" s="188">
        <f t="shared" si="2143"/>
        <v>0</v>
      </c>
      <c r="D3201" s="189" t="str">
        <f t="shared" si="2143"/>
        <v>-</v>
      </c>
      <c r="E3201" s="38">
        <f t="shared" si="2143"/>
        <v>0</v>
      </c>
      <c r="F3201" s="104">
        <f t="shared" si="2102"/>
        <v>0.8</v>
      </c>
      <c r="G3201" s="104">
        <f t="shared" si="2103"/>
        <v>0.8</v>
      </c>
      <c r="H3201" s="104">
        <f t="shared" si="2131"/>
        <v>0</v>
      </c>
      <c r="I3201" s="38">
        <f>'F4.2'!AA339</f>
        <v>0</v>
      </c>
      <c r="J3201" s="38">
        <f>'F4.2'!AZ339</f>
        <v>0</v>
      </c>
      <c r="K3201" s="104"/>
      <c r="L3201" s="104"/>
      <c r="M3201" s="104">
        <f t="shared" si="1956"/>
        <v>0</v>
      </c>
      <c r="N3201" s="197">
        <f t="shared" si="2132"/>
        <v>0</v>
      </c>
    </row>
    <row r="3202" spans="1:14" ht="31.5" outlineLevel="1" x14ac:dyDescent="0.25">
      <c r="A3202" s="369">
        <f t="shared" ref="A3202:E3202" si="2144">A2725</f>
        <v>33.9</v>
      </c>
      <c r="B3202" s="369" t="str">
        <f t="shared" si="2144"/>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202" s="188">
        <f t="shared" si="2144"/>
        <v>0</v>
      </c>
      <c r="D3202" s="189" t="str">
        <f t="shared" si="2144"/>
        <v>-</v>
      </c>
      <c r="E3202" s="38">
        <f t="shared" si="2144"/>
        <v>0</v>
      </c>
      <c r="F3202" s="104">
        <f t="shared" si="2102"/>
        <v>0.8</v>
      </c>
      <c r="G3202" s="104">
        <f t="shared" si="2103"/>
        <v>0.8</v>
      </c>
      <c r="H3202" s="104">
        <f t="shared" si="2131"/>
        <v>0</v>
      </c>
      <c r="I3202" s="38">
        <f>'F4.2'!AA340</f>
        <v>0</v>
      </c>
      <c r="J3202" s="38">
        <f>'F4.2'!AZ340</f>
        <v>0</v>
      </c>
      <c r="K3202" s="104"/>
      <c r="L3202" s="104"/>
      <c r="M3202" s="104">
        <f t="shared" si="1956"/>
        <v>0</v>
      </c>
      <c r="N3202" s="197">
        <f t="shared" si="2132"/>
        <v>0</v>
      </c>
    </row>
    <row r="3203" spans="1:14" ht="157.5" outlineLevel="1" x14ac:dyDescent="0.25">
      <c r="A3203" s="485">
        <f t="shared" ref="A3203:E3203" si="2145">A2726</f>
        <v>34</v>
      </c>
      <c r="B3203" s="421" t="str">
        <f t="shared" si="2145"/>
        <v>DPR for Coal Handling Plant Performance Improvement Schemes -IX at 3x660MW KTPS ,Koradi.</v>
      </c>
      <c r="C3203" s="188">
        <f t="shared" si="2145"/>
        <v>0</v>
      </c>
      <c r="D3203" s="189" t="str">
        <f t="shared" si="2145"/>
        <v>-</v>
      </c>
      <c r="E3203" s="38">
        <f t="shared" si="2145"/>
        <v>0</v>
      </c>
      <c r="F3203" s="104">
        <f t="shared" si="2102"/>
        <v>0</v>
      </c>
      <c r="G3203" s="104">
        <f t="shared" si="2103"/>
        <v>0</v>
      </c>
      <c r="H3203" s="104">
        <f t="shared" si="2131"/>
        <v>0</v>
      </c>
      <c r="I3203" s="38">
        <f>'F4.2'!AA341</f>
        <v>0</v>
      </c>
      <c r="J3203" s="38">
        <f>'F4.2'!AZ341</f>
        <v>0</v>
      </c>
      <c r="K3203" s="104"/>
      <c r="L3203" s="104"/>
      <c r="M3203" s="104">
        <f t="shared" si="1956"/>
        <v>0</v>
      </c>
      <c r="N3203" s="197">
        <f t="shared" si="2132"/>
        <v>0</v>
      </c>
    </row>
    <row r="3204" spans="1:14" ht="157.5" outlineLevel="1" x14ac:dyDescent="0.25">
      <c r="A3204" s="485">
        <f t="shared" ref="A3204:E3204" si="2146">A2727</f>
        <v>34.1</v>
      </c>
      <c r="B3204" s="421" t="str">
        <f t="shared" si="2146"/>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204" s="188">
        <f t="shared" si="2146"/>
        <v>0</v>
      </c>
      <c r="D3204" s="189" t="str">
        <f t="shared" si="2146"/>
        <v>-</v>
      </c>
      <c r="E3204" s="38">
        <f t="shared" si="2146"/>
        <v>0</v>
      </c>
      <c r="F3204" s="104">
        <f t="shared" si="2102"/>
        <v>0</v>
      </c>
      <c r="G3204" s="104">
        <f t="shared" si="2103"/>
        <v>0</v>
      </c>
      <c r="H3204" s="104">
        <f t="shared" si="2131"/>
        <v>0</v>
      </c>
      <c r="I3204" s="38">
        <f>'F4.2'!AA342</f>
        <v>3.6</v>
      </c>
      <c r="J3204" s="38">
        <f>'F4.2'!AZ342</f>
        <v>3.6</v>
      </c>
      <c r="K3204" s="104"/>
      <c r="L3204" s="104"/>
      <c r="M3204" s="104">
        <f t="shared" si="1956"/>
        <v>3.6</v>
      </c>
      <c r="N3204" s="197">
        <f t="shared" si="2132"/>
        <v>0</v>
      </c>
    </row>
    <row r="3205" spans="1:14" ht="141.75" outlineLevel="1" x14ac:dyDescent="0.25">
      <c r="A3205" s="485">
        <f t="shared" ref="A3205:E3205" si="2147">A2728</f>
        <v>34.200000000000003</v>
      </c>
      <c r="B3205" s="421" t="str">
        <f t="shared" si="2147"/>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205" s="188">
        <f t="shared" si="2147"/>
        <v>0</v>
      </c>
      <c r="D3205" s="189" t="str">
        <f t="shared" si="2147"/>
        <v>-</v>
      </c>
      <c r="E3205" s="38">
        <f t="shared" si="2147"/>
        <v>0</v>
      </c>
      <c r="F3205" s="104">
        <f t="shared" si="2102"/>
        <v>0</v>
      </c>
      <c r="G3205" s="104">
        <f t="shared" si="2103"/>
        <v>0</v>
      </c>
      <c r="H3205" s="104">
        <f t="shared" si="2131"/>
        <v>0</v>
      </c>
      <c r="I3205" s="38">
        <f>'F4.2'!AA343</f>
        <v>1</v>
      </c>
      <c r="J3205" s="38">
        <f>'F4.2'!AZ343</f>
        <v>1</v>
      </c>
      <c r="K3205" s="104"/>
      <c r="L3205" s="104"/>
      <c r="M3205" s="104">
        <f t="shared" si="1956"/>
        <v>1</v>
      </c>
      <c r="N3205" s="197">
        <f t="shared" si="2132"/>
        <v>0</v>
      </c>
    </row>
    <row r="3206" spans="1:14" ht="141.75" outlineLevel="1" x14ac:dyDescent="0.25">
      <c r="A3206" s="485">
        <f t="shared" ref="A3206:E3206" si="2148">A2729</f>
        <v>34.299999999999997</v>
      </c>
      <c r="B3206" s="421" t="str">
        <f t="shared" si="2148"/>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3206" s="188">
        <f t="shared" si="2148"/>
        <v>0</v>
      </c>
      <c r="D3206" s="189" t="str">
        <f t="shared" si="2148"/>
        <v>-</v>
      </c>
      <c r="E3206" s="38">
        <f t="shared" si="2148"/>
        <v>0</v>
      </c>
      <c r="F3206" s="104">
        <f t="shared" si="2102"/>
        <v>0</v>
      </c>
      <c r="G3206" s="104">
        <f t="shared" si="2103"/>
        <v>0</v>
      </c>
      <c r="H3206" s="104">
        <f t="shared" si="2131"/>
        <v>0</v>
      </c>
      <c r="I3206" s="38">
        <f>'F4.2'!AA344</f>
        <v>1.6</v>
      </c>
      <c r="J3206" s="38">
        <f>'F4.2'!AZ344</f>
        <v>1.6</v>
      </c>
      <c r="K3206" s="104"/>
      <c r="L3206" s="104"/>
      <c r="M3206" s="104">
        <f t="shared" si="1956"/>
        <v>1.6</v>
      </c>
      <c r="N3206" s="197">
        <f t="shared" si="2132"/>
        <v>0</v>
      </c>
    </row>
    <row r="3207" spans="1:14" ht="173.25" outlineLevel="1" x14ac:dyDescent="0.25">
      <c r="A3207" s="485">
        <f t="shared" ref="A3207:E3207" si="2149">A2730</f>
        <v>34.4</v>
      </c>
      <c r="B3207" s="421" t="str">
        <f t="shared" si="2149"/>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207" s="188">
        <f t="shared" si="2149"/>
        <v>0</v>
      </c>
      <c r="D3207" s="189" t="str">
        <f t="shared" si="2149"/>
        <v>-</v>
      </c>
      <c r="E3207" s="38">
        <f t="shared" si="2149"/>
        <v>0</v>
      </c>
      <c r="F3207" s="104">
        <f t="shared" si="2102"/>
        <v>0</v>
      </c>
      <c r="G3207" s="104">
        <f t="shared" si="2103"/>
        <v>0</v>
      </c>
      <c r="H3207" s="104">
        <f t="shared" si="2131"/>
        <v>0</v>
      </c>
      <c r="I3207" s="38">
        <f>'F4.2'!AA345</f>
        <v>0.8</v>
      </c>
      <c r="J3207" s="38">
        <f>'F4.2'!AZ345</f>
        <v>0.8</v>
      </c>
      <c r="K3207" s="104"/>
      <c r="L3207" s="104"/>
      <c r="M3207" s="104">
        <f t="shared" si="1956"/>
        <v>0.8</v>
      </c>
      <c r="N3207" s="197">
        <f t="shared" si="2132"/>
        <v>0</v>
      </c>
    </row>
    <row r="3208" spans="1:14" ht="47.25" outlineLevel="1" x14ac:dyDescent="0.25">
      <c r="A3208" s="369">
        <f t="shared" ref="A3208:E3208" si="2150">A2731</f>
        <v>34.5</v>
      </c>
      <c r="B3208" s="369" t="str">
        <f t="shared" si="2150"/>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3208" s="188">
        <f t="shared" si="2150"/>
        <v>0</v>
      </c>
      <c r="D3208" s="189" t="str">
        <f t="shared" si="2150"/>
        <v>-</v>
      </c>
      <c r="E3208" s="38">
        <f t="shared" si="2150"/>
        <v>0</v>
      </c>
      <c r="F3208" s="104">
        <f t="shared" si="2102"/>
        <v>0</v>
      </c>
      <c r="G3208" s="104">
        <f t="shared" si="2103"/>
        <v>0</v>
      </c>
      <c r="H3208" s="104">
        <f t="shared" si="2131"/>
        <v>0</v>
      </c>
      <c r="I3208" s="38">
        <f>'F4.2'!AA346</f>
        <v>18</v>
      </c>
      <c r="J3208" s="38">
        <f>'F4.2'!AZ346</f>
        <v>18</v>
      </c>
      <c r="K3208" s="104"/>
      <c r="L3208" s="104"/>
      <c r="M3208" s="104">
        <f t="shared" si="1956"/>
        <v>18</v>
      </c>
      <c r="N3208" s="197">
        <f t="shared" si="2132"/>
        <v>0</v>
      </c>
    </row>
    <row r="3209" spans="1:14" ht="47.25" outlineLevel="1" x14ac:dyDescent="0.25">
      <c r="A3209" s="485">
        <f t="shared" ref="A3209:E3209" si="2151">A2732</f>
        <v>35</v>
      </c>
      <c r="B3209" s="421" t="str">
        <f t="shared" si="2151"/>
        <v>Design &amp; engineering, procurement, supply, installation &amp; commissioning of Ozone Generator system of capacity 45.0 Kg/hr for CW system</v>
      </c>
      <c r="C3209" s="188">
        <f t="shared" si="2151"/>
        <v>0</v>
      </c>
      <c r="D3209" s="189" t="str">
        <f t="shared" si="2151"/>
        <v>-</v>
      </c>
      <c r="E3209" s="38">
        <f t="shared" si="2151"/>
        <v>0</v>
      </c>
      <c r="F3209" s="104">
        <f t="shared" si="2102"/>
        <v>0</v>
      </c>
      <c r="G3209" s="104">
        <f t="shared" si="2103"/>
        <v>0</v>
      </c>
      <c r="H3209" s="104">
        <f t="shared" si="2131"/>
        <v>0</v>
      </c>
      <c r="I3209" s="38">
        <f>'F4.2'!AA347</f>
        <v>0</v>
      </c>
      <c r="J3209" s="38">
        <f>'F4.2'!AZ347</f>
        <v>0</v>
      </c>
      <c r="K3209" s="104"/>
      <c r="L3209" s="104"/>
      <c r="M3209" s="104">
        <f t="shared" si="1956"/>
        <v>0</v>
      </c>
      <c r="N3209" s="197">
        <f t="shared" si="2132"/>
        <v>0</v>
      </c>
    </row>
    <row r="3210" spans="1:14" ht="15.75" outlineLevel="1" x14ac:dyDescent="0.25">
      <c r="A3210" s="369">
        <f t="shared" ref="A3210:E3210" si="2152">A2733</f>
        <v>35.1</v>
      </c>
      <c r="B3210" s="369" t="str">
        <f t="shared" si="2152"/>
        <v>Scheme1:Design &amp; engineering, procurement, supply, installation &amp; commissioning of Ozone Generator system of capacity 45.0 Kg/hr for CW system</v>
      </c>
      <c r="C3210" s="188">
        <f t="shared" si="2152"/>
        <v>0</v>
      </c>
      <c r="D3210" s="189" t="str">
        <f t="shared" si="2152"/>
        <v>-</v>
      </c>
      <c r="E3210" s="38">
        <f t="shared" si="2152"/>
        <v>0</v>
      </c>
      <c r="F3210" s="104">
        <f t="shared" si="2102"/>
        <v>45</v>
      </c>
      <c r="G3210" s="104">
        <f t="shared" si="2103"/>
        <v>45</v>
      </c>
      <c r="H3210" s="104">
        <f t="shared" si="2131"/>
        <v>0</v>
      </c>
      <c r="I3210" s="38">
        <f>'F4.2'!AA348</f>
        <v>0</v>
      </c>
      <c r="J3210" s="38">
        <f>'F4.2'!AZ348</f>
        <v>0</v>
      </c>
      <c r="K3210" s="104"/>
      <c r="L3210" s="104"/>
      <c r="M3210" s="104">
        <f t="shared" si="1956"/>
        <v>0</v>
      </c>
      <c r="N3210" s="197">
        <f t="shared" si="2132"/>
        <v>0</v>
      </c>
    </row>
    <row r="3211" spans="1:14" ht="47.25" outlineLevel="1" x14ac:dyDescent="0.25">
      <c r="A3211" s="485">
        <f t="shared" ref="A3211:E3211" si="2153">A2734</f>
        <v>36</v>
      </c>
      <c r="B3211" s="417" t="str">
        <f t="shared" si="2153"/>
        <v>Pipeline expansion to improve dry ash evacuation system</v>
      </c>
      <c r="C3211" s="188">
        <f t="shared" si="2153"/>
        <v>0</v>
      </c>
      <c r="D3211" s="189" t="str">
        <f t="shared" si="2153"/>
        <v>-</v>
      </c>
      <c r="E3211" s="38">
        <f t="shared" si="2153"/>
        <v>0</v>
      </c>
      <c r="F3211" s="104">
        <f t="shared" si="2102"/>
        <v>0</v>
      </c>
      <c r="G3211" s="104">
        <f t="shared" si="2103"/>
        <v>0</v>
      </c>
      <c r="H3211" s="104">
        <f t="shared" si="2131"/>
        <v>0</v>
      </c>
      <c r="I3211" s="38">
        <f>'F4.2'!AA349</f>
        <v>0</v>
      </c>
      <c r="J3211" s="38">
        <f>'F4.2'!AZ349</f>
        <v>0</v>
      </c>
      <c r="K3211" s="104"/>
      <c r="L3211" s="104"/>
      <c r="M3211" s="104">
        <f t="shared" si="1956"/>
        <v>0</v>
      </c>
      <c r="N3211" s="197">
        <f t="shared" si="2132"/>
        <v>0</v>
      </c>
    </row>
    <row r="3212" spans="1:14" ht="15.75" outlineLevel="1" x14ac:dyDescent="0.25">
      <c r="A3212" s="369">
        <f t="shared" ref="A3212:E3212" si="2154">A2735</f>
        <v>36.1</v>
      </c>
      <c r="B3212" s="369" t="str">
        <f t="shared" si="2154"/>
        <v>Scheme1: Pipeline expansion to improve dry ash evacuation system along with target box modification and also to erect &amp; commission dry ash evacuation directly to remote silo.</v>
      </c>
      <c r="C3212" s="188">
        <f t="shared" si="2154"/>
        <v>0</v>
      </c>
      <c r="D3212" s="189" t="str">
        <f t="shared" si="2154"/>
        <v>-</v>
      </c>
      <c r="E3212" s="38">
        <f t="shared" si="2154"/>
        <v>0</v>
      </c>
      <c r="F3212" s="104">
        <f t="shared" si="2102"/>
        <v>75</v>
      </c>
      <c r="G3212" s="104">
        <f t="shared" si="2103"/>
        <v>75</v>
      </c>
      <c r="H3212" s="104">
        <f t="shared" si="2131"/>
        <v>0</v>
      </c>
      <c r="I3212" s="38">
        <f>'F4.2'!AA350</f>
        <v>0</v>
      </c>
      <c r="J3212" s="38">
        <f>'F4.2'!AZ350</f>
        <v>0</v>
      </c>
      <c r="K3212" s="104"/>
      <c r="L3212" s="104"/>
      <c r="M3212" s="104">
        <f t="shared" si="1956"/>
        <v>0</v>
      </c>
      <c r="N3212" s="197">
        <f t="shared" si="2132"/>
        <v>0</v>
      </c>
    </row>
    <row r="3213" spans="1:14" ht="15.75" outlineLevel="1" x14ac:dyDescent="0.25">
      <c r="A3213" s="485">
        <f t="shared" ref="A3213:E3213" si="2155">A2736</f>
        <v>37</v>
      </c>
      <c r="B3213" s="417" t="str">
        <f t="shared" si="2155"/>
        <v>Modification at intermediate silo and HCSD system</v>
      </c>
      <c r="C3213" s="188">
        <f t="shared" si="2155"/>
        <v>0</v>
      </c>
      <c r="D3213" s="189" t="str">
        <f t="shared" si="2155"/>
        <v>-</v>
      </c>
      <c r="E3213" s="38">
        <f t="shared" si="2155"/>
        <v>0</v>
      </c>
      <c r="F3213" s="104">
        <f t="shared" si="2102"/>
        <v>0</v>
      </c>
      <c r="G3213" s="104">
        <f t="shared" si="2103"/>
        <v>0</v>
      </c>
      <c r="H3213" s="104">
        <f t="shared" si="2131"/>
        <v>0</v>
      </c>
      <c r="I3213" s="38">
        <f>'F4.2'!AA351</f>
        <v>0</v>
      </c>
      <c r="J3213" s="38">
        <f>'F4.2'!AZ351</f>
        <v>0</v>
      </c>
      <c r="K3213" s="104"/>
      <c r="L3213" s="104"/>
      <c r="M3213" s="104">
        <f t="shared" si="1956"/>
        <v>0</v>
      </c>
      <c r="N3213" s="197">
        <f t="shared" si="2132"/>
        <v>0</v>
      </c>
    </row>
    <row r="3214" spans="1:14" ht="15.75" outlineLevel="1" x14ac:dyDescent="0.25">
      <c r="A3214" s="485">
        <f t="shared" ref="A3214:E3214" si="2156">A2737</f>
        <v>37.1</v>
      </c>
      <c r="B3214" s="417" t="str">
        <f t="shared" si="2156"/>
        <v>Scheme1: Additional charge pump.</v>
      </c>
      <c r="C3214" s="188">
        <f t="shared" si="2156"/>
        <v>0</v>
      </c>
      <c r="D3214" s="189" t="str">
        <f t="shared" si="2156"/>
        <v>-</v>
      </c>
      <c r="E3214" s="38">
        <f t="shared" si="2156"/>
        <v>0</v>
      </c>
      <c r="F3214" s="104">
        <f t="shared" si="2102"/>
        <v>3</v>
      </c>
      <c r="G3214" s="104">
        <f t="shared" si="2103"/>
        <v>3</v>
      </c>
      <c r="H3214" s="104">
        <f t="shared" si="2131"/>
        <v>0</v>
      </c>
      <c r="I3214" s="38">
        <f>'F4.2'!AA352</f>
        <v>0</v>
      </c>
      <c r="J3214" s="38">
        <f>'F4.2'!AZ352</f>
        <v>0</v>
      </c>
      <c r="K3214" s="104"/>
      <c r="L3214" s="104"/>
      <c r="M3214" s="104">
        <f t="shared" si="1956"/>
        <v>0</v>
      </c>
      <c r="N3214" s="197">
        <f t="shared" si="2132"/>
        <v>0</v>
      </c>
    </row>
    <row r="3215" spans="1:14" ht="15.75" outlineLevel="1" x14ac:dyDescent="0.25">
      <c r="A3215" s="485">
        <f t="shared" ref="A3215:E3215" si="2157">A2738</f>
        <v>37.200000000000003</v>
      </c>
      <c r="B3215" s="417" t="str">
        <f t="shared" si="2157"/>
        <v>Scheme 2: Supply &amp; Installation Air washery at silo top.</v>
      </c>
      <c r="C3215" s="188">
        <f t="shared" si="2157"/>
        <v>0</v>
      </c>
      <c r="D3215" s="189" t="str">
        <f t="shared" si="2157"/>
        <v>-</v>
      </c>
      <c r="E3215" s="38">
        <f t="shared" si="2157"/>
        <v>0</v>
      </c>
      <c r="F3215" s="104">
        <f t="shared" si="2102"/>
        <v>3</v>
      </c>
      <c r="G3215" s="104">
        <f t="shared" si="2103"/>
        <v>3</v>
      </c>
      <c r="H3215" s="104">
        <f t="shared" si="2131"/>
        <v>0</v>
      </c>
      <c r="I3215" s="38">
        <f>'F4.2'!AA353</f>
        <v>0</v>
      </c>
      <c r="J3215" s="38">
        <f>'F4.2'!AZ353</f>
        <v>0</v>
      </c>
      <c r="K3215" s="104"/>
      <c r="L3215" s="104"/>
      <c r="M3215" s="104">
        <f t="shared" si="1956"/>
        <v>0</v>
      </c>
      <c r="N3215" s="197">
        <f t="shared" si="2132"/>
        <v>0</v>
      </c>
    </row>
    <row r="3216" spans="1:14" ht="31.5" outlineLevel="1" x14ac:dyDescent="0.25">
      <c r="A3216" s="485">
        <f t="shared" ref="A3216:E3216" si="2158">A2739</f>
        <v>37.299999999999997</v>
      </c>
      <c r="B3216" s="417" t="str">
        <f t="shared" si="2158"/>
        <v>Scheme 3: Shed above silo top.</v>
      </c>
      <c r="C3216" s="188">
        <f t="shared" si="2158"/>
        <v>0</v>
      </c>
      <c r="D3216" s="189" t="str">
        <f t="shared" si="2158"/>
        <v>-</v>
      </c>
      <c r="E3216" s="38">
        <f t="shared" si="2158"/>
        <v>0</v>
      </c>
      <c r="F3216" s="104">
        <f t="shared" si="2102"/>
        <v>3</v>
      </c>
      <c r="G3216" s="104">
        <f t="shared" si="2103"/>
        <v>3</v>
      </c>
      <c r="H3216" s="104">
        <f t="shared" si="2131"/>
        <v>0</v>
      </c>
      <c r="I3216" s="38">
        <f>'F4.2'!AA354</f>
        <v>0</v>
      </c>
      <c r="J3216" s="38">
        <f>'F4.2'!AZ354</f>
        <v>0</v>
      </c>
      <c r="K3216" s="104"/>
      <c r="L3216" s="104"/>
      <c r="M3216" s="104">
        <f t="shared" si="1956"/>
        <v>0</v>
      </c>
      <c r="N3216" s="197">
        <f t="shared" si="2132"/>
        <v>0</v>
      </c>
    </row>
    <row r="3217" spans="1:14" ht="15.75" outlineLevel="1" x14ac:dyDescent="0.25">
      <c r="A3217" s="485">
        <f t="shared" ref="A3217:E3217" si="2159">A2740</f>
        <v>37.4</v>
      </c>
      <c r="B3217" s="417" t="str">
        <f t="shared" si="2159"/>
        <v>Scheme 4: Supply &amp; Installation Construction of platform at pipe rack up to Remote silo.</v>
      </c>
      <c r="C3217" s="188">
        <f t="shared" si="2159"/>
        <v>0</v>
      </c>
      <c r="D3217" s="189" t="str">
        <f t="shared" si="2159"/>
        <v>-</v>
      </c>
      <c r="E3217" s="38">
        <f t="shared" si="2159"/>
        <v>0</v>
      </c>
      <c r="F3217" s="104">
        <f t="shared" si="2102"/>
        <v>7</v>
      </c>
      <c r="G3217" s="104">
        <f t="shared" si="2103"/>
        <v>7</v>
      </c>
      <c r="H3217" s="104">
        <f t="shared" si="2131"/>
        <v>0</v>
      </c>
      <c r="I3217" s="38">
        <f>'F4.2'!AA355</f>
        <v>0</v>
      </c>
      <c r="J3217" s="38">
        <f>'F4.2'!AZ355</f>
        <v>0</v>
      </c>
      <c r="K3217" s="104"/>
      <c r="L3217" s="104"/>
      <c r="M3217" s="104">
        <f t="shared" si="1956"/>
        <v>0</v>
      </c>
      <c r="N3217" s="197">
        <f t="shared" si="2132"/>
        <v>0</v>
      </c>
    </row>
    <row r="3218" spans="1:14" ht="15.75" outlineLevel="1" x14ac:dyDescent="0.25">
      <c r="A3218" s="485">
        <f t="shared" ref="A3218:E3218" si="2160">A2741</f>
        <v>37.5</v>
      </c>
      <c r="B3218" s="417" t="str">
        <f t="shared" si="2160"/>
        <v>Scheme 5: Shifting of pipeline above pipe rack.</v>
      </c>
      <c r="C3218" s="188">
        <f t="shared" si="2160"/>
        <v>0</v>
      </c>
      <c r="D3218" s="189" t="str">
        <f t="shared" si="2160"/>
        <v>-</v>
      </c>
      <c r="E3218" s="38">
        <f t="shared" si="2160"/>
        <v>0</v>
      </c>
      <c r="F3218" s="104">
        <f t="shared" si="2102"/>
        <v>10</v>
      </c>
      <c r="G3218" s="104">
        <f t="shared" si="2103"/>
        <v>10</v>
      </c>
      <c r="H3218" s="104">
        <f t="shared" si="2131"/>
        <v>0</v>
      </c>
      <c r="I3218" s="38">
        <f>'F4.2'!AA356</f>
        <v>0</v>
      </c>
      <c r="J3218" s="38">
        <f>'F4.2'!AZ356</f>
        <v>0</v>
      </c>
      <c r="K3218" s="104"/>
      <c r="L3218" s="104"/>
      <c r="M3218" s="104">
        <f t="shared" si="1956"/>
        <v>0</v>
      </c>
      <c r="N3218" s="197">
        <f t="shared" si="2132"/>
        <v>0</v>
      </c>
    </row>
    <row r="3219" spans="1:14" ht="15.75" outlineLevel="1" x14ac:dyDescent="0.25">
      <c r="A3219" s="369">
        <f t="shared" ref="A3219:E3219" si="2161">A2742</f>
        <v>37.6</v>
      </c>
      <c r="B3219" s="369" t="str">
        <f t="shared" si="2161"/>
        <v>Scheme 6: Supply &amp; Installation ART sub assemblies.</v>
      </c>
      <c r="C3219" s="188">
        <f t="shared" si="2161"/>
        <v>0</v>
      </c>
      <c r="D3219" s="189" t="str">
        <f t="shared" si="2161"/>
        <v>-</v>
      </c>
      <c r="E3219" s="38">
        <f t="shared" si="2161"/>
        <v>0</v>
      </c>
      <c r="F3219" s="104">
        <f t="shared" si="2102"/>
        <v>3</v>
      </c>
      <c r="G3219" s="104">
        <f t="shared" si="2103"/>
        <v>3</v>
      </c>
      <c r="H3219" s="104">
        <f t="shared" si="2131"/>
        <v>0</v>
      </c>
      <c r="I3219" s="38">
        <f>'F4.2'!AA357</f>
        <v>0</v>
      </c>
      <c r="J3219" s="38">
        <f>'F4.2'!AZ357</f>
        <v>0</v>
      </c>
      <c r="K3219" s="104"/>
      <c r="L3219" s="104"/>
      <c r="M3219" s="104">
        <f t="shared" si="1956"/>
        <v>0</v>
      </c>
      <c r="N3219" s="197">
        <f t="shared" si="2132"/>
        <v>0</v>
      </c>
    </row>
    <row r="3220" spans="1:14" ht="15.75" outlineLevel="1" x14ac:dyDescent="0.25">
      <c r="A3220" s="485">
        <f t="shared" ref="A3220:E3220" si="2162">A2743</f>
        <v>38</v>
      </c>
      <c r="B3220" s="417" t="str">
        <f t="shared" si="2162"/>
        <v>ESP field strengthening at U#8</v>
      </c>
      <c r="C3220" s="188">
        <f t="shared" si="2162"/>
        <v>0</v>
      </c>
      <c r="D3220" s="189" t="str">
        <f t="shared" si="2162"/>
        <v>-</v>
      </c>
      <c r="E3220" s="38">
        <f t="shared" si="2162"/>
        <v>0</v>
      </c>
      <c r="F3220" s="104">
        <f t="shared" si="2102"/>
        <v>0</v>
      </c>
      <c r="G3220" s="104">
        <f t="shared" si="2103"/>
        <v>0</v>
      </c>
      <c r="H3220" s="104">
        <f t="shared" si="2131"/>
        <v>0</v>
      </c>
      <c r="I3220" s="38">
        <f>'F4.2'!AA358</f>
        <v>0</v>
      </c>
      <c r="J3220" s="38">
        <f>'F4.2'!AZ358</f>
        <v>0</v>
      </c>
      <c r="K3220" s="104"/>
      <c r="L3220" s="104"/>
      <c r="M3220" s="104">
        <f t="shared" si="1956"/>
        <v>0</v>
      </c>
      <c r="N3220" s="197">
        <f t="shared" si="2132"/>
        <v>0</v>
      </c>
    </row>
    <row r="3221" spans="1:14" ht="31.5" outlineLevel="1" x14ac:dyDescent="0.25">
      <c r="A3221" s="369">
        <f t="shared" ref="A3221:E3221" si="2163">A2744</f>
        <v>38.1</v>
      </c>
      <c r="B3221" s="369" t="str">
        <f t="shared" si="2163"/>
        <v>Scheme1: ESP field strengthening at U#8</v>
      </c>
      <c r="C3221" s="188">
        <f t="shared" si="2163"/>
        <v>0</v>
      </c>
      <c r="D3221" s="189" t="str">
        <f t="shared" si="2163"/>
        <v>-</v>
      </c>
      <c r="E3221" s="38">
        <f t="shared" si="2163"/>
        <v>0</v>
      </c>
      <c r="F3221" s="104">
        <f t="shared" si="2102"/>
        <v>120</v>
      </c>
      <c r="G3221" s="104">
        <f t="shared" si="2103"/>
        <v>120</v>
      </c>
      <c r="H3221" s="104">
        <f t="shared" si="2131"/>
        <v>0</v>
      </c>
      <c r="I3221" s="38">
        <f>'F4.2'!AA359</f>
        <v>0</v>
      </c>
      <c r="J3221" s="38">
        <f>'F4.2'!AZ359</f>
        <v>0</v>
      </c>
      <c r="K3221" s="104"/>
      <c r="L3221" s="104"/>
      <c r="M3221" s="104">
        <f t="shared" si="1956"/>
        <v>0</v>
      </c>
      <c r="N3221" s="197">
        <f t="shared" si="2132"/>
        <v>0</v>
      </c>
    </row>
    <row r="3222" spans="1:14" ht="31.5" outlineLevel="1" x14ac:dyDescent="0.25">
      <c r="A3222" s="485">
        <f t="shared" ref="A3222:E3222" si="2164">A2745</f>
        <v>39</v>
      </c>
      <c r="B3222" s="417" t="str">
        <f t="shared" si="2164"/>
        <v>Procurement of various pumps for AHP performance improvement</v>
      </c>
      <c r="C3222" s="188">
        <f t="shared" si="2164"/>
        <v>0</v>
      </c>
      <c r="D3222" s="189" t="str">
        <f t="shared" si="2164"/>
        <v>-</v>
      </c>
      <c r="E3222" s="38">
        <f t="shared" si="2164"/>
        <v>0</v>
      </c>
      <c r="F3222" s="104">
        <f t="shared" si="2102"/>
        <v>0</v>
      </c>
      <c r="G3222" s="104">
        <f t="shared" si="2103"/>
        <v>0</v>
      </c>
      <c r="H3222" s="104">
        <f t="shared" si="2131"/>
        <v>0</v>
      </c>
      <c r="I3222" s="38">
        <f>'F4.2'!AA360</f>
        <v>0</v>
      </c>
      <c r="J3222" s="38">
        <f>'F4.2'!AZ360</f>
        <v>0</v>
      </c>
      <c r="K3222" s="104"/>
      <c r="L3222" s="104"/>
      <c r="M3222" s="104">
        <f t="shared" si="1956"/>
        <v>0</v>
      </c>
      <c r="N3222" s="197">
        <f t="shared" si="2132"/>
        <v>0</v>
      </c>
    </row>
    <row r="3223" spans="1:14" ht="31.5" outlineLevel="1" x14ac:dyDescent="0.25">
      <c r="A3223" s="369">
        <f t="shared" ref="A3223:E3223" si="2165">A2746</f>
        <v>39.1</v>
      </c>
      <c r="B3223" s="369" t="str">
        <f t="shared" si="2165"/>
        <v>Scheme1: Procurement of various pumps for AHP performance improvement.</v>
      </c>
      <c r="C3223" s="188">
        <f t="shared" si="2165"/>
        <v>0</v>
      </c>
      <c r="D3223" s="189" t="str">
        <f t="shared" si="2165"/>
        <v>-</v>
      </c>
      <c r="E3223" s="38">
        <f t="shared" si="2165"/>
        <v>0</v>
      </c>
      <c r="F3223" s="104">
        <f t="shared" si="2102"/>
        <v>28</v>
      </c>
      <c r="G3223" s="104">
        <f t="shared" si="2103"/>
        <v>28</v>
      </c>
      <c r="H3223" s="104">
        <f t="shared" si="2131"/>
        <v>0</v>
      </c>
      <c r="I3223" s="38">
        <f>'F4.2'!AA361</f>
        <v>0</v>
      </c>
      <c r="J3223" s="38">
        <f>'F4.2'!AZ361</f>
        <v>0</v>
      </c>
      <c r="K3223" s="104"/>
      <c r="L3223" s="104"/>
      <c r="M3223" s="104">
        <f t="shared" si="1956"/>
        <v>0</v>
      </c>
      <c r="N3223" s="197">
        <f t="shared" si="2132"/>
        <v>0</v>
      </c>
    </row>
    <row r="3224" spans="1:14" ht="31.5" outlineLevel="1" x14ac:dyDescent="0.25">
      <c r="A3224" s="485">
        <f t="shared" ref="A3224:E3224" si="2166">A2747</f>
        <v>40</v>
      </c>
      <c r="B3224" s="417" t="str">
        <f t="shared" si="2166"/>
        <v>Modification in Dry Ash Evacuation System D/V Assemblies &amp; allied equipments to improve performance</v>
      </c>
      <c r="C3224" s="188">
        <f t="shared" si="2166"/>
        <v>0</v>
      </c>
      <c r="D3224" s="189" t="str">
        <f t="shared" si="2166"/>
        <v>-</v>
      </c>
      <c r="E3224" s="38">
        <f t="shared" si="2166"/>
        <v>0</v>
      </c>
      <c r="F3224" s="104">
        <f t="shared" si="2102"/>
        <v>0</v>
      </c>
      <c r="G3224" s="104">
        <f t="shared" si="2103"/>
        <v>0</v>
      </c>
      <c r="H3224" s="104">
        <f t="shared" si="2131"/>
        <v>0</v>
      </c>
      <c r="I3224" s="38">
        <f>'F4.2'!AA362</f>
        <v>0</v>
      </c>
      <c r="J3224" s="38">
        <f>'F4.2'!AZ362</f>
        <v>0</v>
      </c>
      <c r="K3224" s="104"/>
      <c r="L3224" s="104"/>
      <c r="M3224" s="104">
        <f t="shared" si="1956"/>
        <v>0</v>
      </c>
      <c r="N3224" s="197">
        <f t="shared" si="2132"/>
        <v>0</v>
      </c>
    </row>
    <row r="3225" spans="1:14" ht="31.5" outlineLevel="1" x14ac:dyDescent="0.25">
      <c r="A3225" s="369">
        <f t="shared" ref="A3225:E3225" si="2167">A2748</f>
        <v>40.1</v>
      </c>
      <c r="B3225" s="369" t="str">
        <f t="shared" si="2167"/>
        <v>Scheme1: Procurement of D/V Assemblies &amp; allied equipments to improve performance.</v>
      </c>
      <c r="C3225" s="188">
        <f t="shared" si="2167"/>
        <v>0</v>
      </c>
      <c r="D3225" s="189" t="str">
        <f t="shared" si="2167"/>
        <v>-</v>
      </c>
      <c r="E3225" s="38">
        <f t="shared" si="2167"/>
        <v>0</v>
      </c>
      <c r="F3225" s="104">
        <f t="shared" si="2102"/>
        <v>35</v>
      </c>
      <c r="G3225" s="104">
        <f t="shared" si="2103"/>
        <v>35</v>
      </c>
      <c r="H3225" s="104">
        <f t="shared" si="2131"/>
        <v>0</v>
      </c>
      <c r="I3225" s="38">
        <f>'F4.2'!AA363</f>
        <v>0</v>
      </c>
      <c r="J3225" s="38">
        <f>'F4.2'!AZ363</f>
        <v>0</v>
      </c>
      <c r="K3225" s="104"/>
      <c r="L3225" s="104"/>
      <c r="M3225" s="104">
        <f t="shared" si="1956"/>
        <v>0</v>
      </c>
      <c r="N3225" s="197">
        <f t="shared" si="2132"/>
        <v>0</v>
      </c>
    </row>
    <row r="3226" spans="1:14" ht="47.25" outlineLevel="1" x14ac:dyDescent="0.25">
      <c r="A3226" s="485">
        <f t="shared" ref="A3226:E3226" si="2168">A2749</f>
        <v>41</v>
      </c>
      <c r="B3226" s="417" t="str">
        <f t="shared" si="2168"/>
        <v>Additional IAC house for Intermediate silo and Remote silo along with erection of S.S. Pipeline</v>
      </c>
      <c r="C3226" s="188">
        <f t="shared" si="2168"/>
        <v>0</v>
      </c>
      <c r="D3226" s="189" t="str">
        <f t="shared" si="2168"/>
        <v>-</v>
      </c>
      <c r="E3226" s="38">
        <f t="shared" si="2168"/>
        <v>0</v>
      </c>
      <c r="F3226" s="104">
        <f t="shared" si="2102"/>
        <v>0</v>
      </c>
      <c r="G3226" s="104">
        <f t="shared" si="2103"/>
        <v>0</v>
      </c>
      <c r="H3226" s="104">
        <f t="shared" si="2131"/>
        <v>0</v>
      </c>
      <c r="I3226" s="38">
        <f>'F4.2'!AA364</f>
        <v>0</v>
      </c>
      <c r="J3226" s="38">
        <f>'F4.2'!AZ364</f>
        <v>0</v>
      </c>
      <c r="K3226" s="104"/>
      <c r="L3226" s="104"/>
      <c r="M3226" s="104">
        <f t="shared" si="1956"/>
        <v>0</v>
      </c>
      <c r="N3226" s="197">
        <f t="shared" si="2132"/>
        <v>0</v>
      </c>
    </row>
    <row r="3227" spans="1:14" ht="31.5" outlineLevel="1" x14ac:dyDescent="0.25">
      <c r="A3227" s="369">
        <f t="shared" ref="A3227:E3227" si="2169">A2750</f>
        <v>41.1</v>
      </c>
      <c r="B3227" s="369" t="str">
        <f t="shared" si="2169"/>
        <v>Scheme1: Supply &amp; Installation Additional IAC house for Intermediate silo and Remote silo along with erection of S.S. Pipeline</v>
      </c>
      <c r="C3227" s="188">
        <f t="shared" si="2169"/>
        <v>0</v>
      </c>
      <c r="D3227" s="189" t="str">
        <f t="shared" si="2169"/>
        <v>-</v>
      </c>
      <c r="E3227" s="38">
        <f t="shared" si="2169"/>
        <v>0</v>
      </c>
      <c r="F3227" s="104">
        <f t="shared" ref="F3227:F3290" si="2170">F2750+I2750</f>
        <v>50</v>
      </c>
      <c r="G3227" s="104">
        <f t="shared" ref="G3227:G3290" si="2171">G2750+M2750</f>
        <v>50</v>
      </c>
      <c r="H3227" s="104">
        <f t="shared" si="2131"/>
        <v>0</v>
      </c>
      <c r="I3227" s="38">
        <f>'F4.2'!AA365</f>
        <v>0</v>
      </c>
      <c r="J3227" s="38">
        <f>'F4.2'!AZ365</f>
        <v>0</v>
      </c>
      <c r="K3227" s="104"/>
      <c r="L3227" s="104"/>
      <c r="M3227" s="104">
        <f t="shared" si="1956"/>
        <v>0</v>
      </c>
      <c r="N3227" s="197">
        <f t="shared" si="2132"/>
        <v>0</v>
      </c>
    </row>
    <row r="3228" spans="1:14" ht="63" outlineLevel="1" x14ac:dyDescent="0.25">
      <c r="A3228" s="485">
        <f t="shared" ref="A3228:E3228" si="2172">A2751</f>
        <v>42</v>
      </c>
      <c r="B3228" s="417" t="str">
        <f t="shared" si="2172"/>
        <v>Waste water system modification to have zero water discharge</v>
      </c>
      <c r="C3228" s="188">
        <f t="shared" si="2172"/>
        <v>0</v>
      </c>
      <c r="D3228" s="189" t="str">
        <f t="shared" si="2172"/>
        <v>-</v>
      </c>
      <c r="E3228" s="38">
        <f t="shared" si="2172"/>
        <v>0</v>
      </c>
      <c r="F3228" s="104">
        <f t="shared" si="2170"/>
        <v>0</v>
      </c>
      <c r="G3228" s="104">
        <f t="shared" si="2171"/>
        <v>0</v>
      </c>
      <c r="H3228" s="104">
        <f t="shared" si="2131"/>
        <v>0</v>
      </c>
      <c r="I3228" s="38">
        <f>'F4.2'!AA366</f>
        <v>0</v>
      </c>
      <c r="J3228" s="38">
        <f>'F4.2'!AZ366</f>
        <v>0</v>
      </c>
      <c r="K3228" s="104"/>
      <c r="L3228" s="104"/>
      <c r="M3228" s="104">
        <f t="shared" si="1956"/>
        <v>0</v>
      </c>
      <c r="N3228" s="197">
        <f t="shared" si="2132"/>
        <v>0</v>
      </c>
    </row>
    <row r="3229" spans="1:14" ht="15.75" outlineLevel="1" x14ac:dyDescent="0.25">
      <c r="A3229" s="369">
        <f t="shared" ref="A3229:E3229" si="2173">A2752</f>
        <v>42.1</v>
      </c>
      <c r="B3229" s="369" t="str">
        <f t="shared" si="2173"/>
        <v>Scheme1: Waste water system modification to have zero water discharge at 3x660MW, KTPS, Koradi along with Pump Procurement along with arrangement of sludge discharge at ESP water Washing system.</v>
      </c>
      <c r="C3229" s="188">
        <f t="shared" si="2173"/>
        <v>0</v>
      </c>
      <c r="D3229" s="189" t="str">
        <f t="shared" si="2173"/>
        <v>-</v>
      </c>
      <c r="E3229" s="38">
        <f t="shared" si="2173"/>
        <v>0</v>
      </c>
      <c r="F3229" s="104">
        <f t="shared" si="2170"/>
        <v>26</v>
      </c>
      <c r="G3229" s="104">
        <f t="shared" si="2171"/>
        <v>26</v>
      </c>
      <c r="H3229" s="104">
        <f t="shared" si="2131"/>
        <v>0</v>
      </c>
      <c r="I3229" s="38">
        <f>'F4.2'!AA367</f>
        <v>0</v>
      </c>
      <c r="J3229" s="38">
        <f>'F4.2'!AZ367</f>
        <v>0</v>
      </c>
      <c r="K3229" s="104"/>
      <c r="L3229" s="104"/>
      <c r="M3229" s="104">
        <f t="shared" si="1956"/>
        <v>0</v>
      </c>
      <c r="N3229" s="197">
        <f t="shared" si="2132"/>
        <v>0</v>
      </c>
    </row>
    <row r="3230" spans="1:14" ht="15.75" outlineLevel="1" x14ac:dyDescent="0.25">
      <c r="A3230" s="485">
        <f t="shared" ref="A3230:E3230" si="2174">A2753</f>
        <v>43</v>
      </c>
      <c r="B3230" s="417" t="str">
        <f t="shared" si="2174"/>
        <v>ESP field strengthening at U#9</v>
      </c>
      <c r="C3230" s="188">
        <f t="shared" si="2174"/>
        <v>0</v>
      </c>
      <c r="D3230" s="189" t="str">
        <f t="shared" si="2174"/>
        <v>-</v>
      </c>
      <c r="E3230" s="38">
        <f t="shared" si="2174"/>
        <v>0</v>
      </c>
      <c r="F3230" s="104">
        <f t="shared" si="2170"/>
        <v>0</v>
      </c>
      <c r="G3230" s="104">
        <f t="shared" si="2171"/>
        <v>0</v>
      </c>
      <c r="H3230" s="104">
        <f t="shared" si="2131"/>
        <v>0</v>
      </c>
      <c r="I3230" s="38">
        <f>'F4.2'!AA368</f>
        <v>0</v>
      </c>
      <c r="J3230" s="38">
        <f>'F4.2'!AZ368</f>
        <v>0</v>
      </c>
      <c r="K3230" s="104"/>
      <c r="L3230" s="104"/>
      <c r="M3230" s="104">
        <f t="shared" si="1956"/>
        <v>0</v>
      </c>
      <c r="N3230" s="197">
        <f t="shared" si="2132"/>
        <v>0</v>
      </c>
    </row>
    <row r="3231" spans="1:14" ht="31.5" outlineLevel="1" x14ac:dyDescent="0.25">
      <c r="A3231" s="369">
        <f t="shared" ref="A3231:E3231" si="2175">A2754</f>
        <v>43.1</v>
      </c>
      <c r="B3231" s="369" t="str">
        <f t="shared" si="2175"/>
        <v>Scheme1: ESP field strengthening at U#9</v>
      </c>
      <c r="C3231" s="188">
        <f t="shared" si="2175"/>
        <v>0</v>
      </c>
      <c r="D3231" s="189" t="str">
        <f t="shared" si="2175"/>
        <v>-</v>
      </c>
      <c r="E3231" s="38">
        <f t="shared" si="2175"/>
        <v>0</v>
      </c>
      <c r="F3231" s="104">
        <f t="shared" si="2170"/>
        <v>275</v>
      </c>
      <c r="G3231" s="104">
        <f t="shared" si="2171"/>
        <v>275</v>
      </c>
      <c r="H3231" s="104">
        <f t="shared" si="2131"/>
        <v>0</v>
      </c>
      <c r="I3231" s="38">
        <f>'F4.2'!AA369</f>
        <v>0</v>
      </c>
      <c r="J3231" s="38">
        <f>'F4.2'!AZ369</f>
        <v>0</v>
      </c>
      <c r="K3231" s="104"/>
      <c r="L3231" s="104"/>
      <c r="M3231" s="104">
        <f t="shared" si="1956"/>
        <v>0</v>
      </c>
      <c r="N3231" s="197">
        <f t="shared" si="2132"/>
        <v>0</v>
      </c>
    </row>
    <row r="3232" spans="1:14" ht="31.5" outlineLevel="1" x14ac:dyDescent="0.25">
      <c r="A3232" s="485">
        <f t="shared" ref="A3232:E3232" si="2176">A2755</f>
        <v>44</v>
      </c>
      <c r="B3232" s="421" t="str">
        <f t="shared" si="2176"/>
        <v>Procurement of HCSD GEHO Pump (TZPM-400) critical items sub-assemblies</v>
      </c>
      <c r="C3232" s="188">
        <f t="shared" si="2176"/>
        <v>0</v>
      </c>
      <c r="D3232" s="189" t="str">
        <f t="shared" si="2176"/>
        <v>-</v>
      </c>
      <c r="E3232" s="38">
        <f t="shared" si="2176"/>
        <v>0</v>
      </c>
      <c r="F3232" s="104">
        <f t="shared" si="2170"/>
        <v>0</v>
      </c>
      <c r="G3232" s="104">
        <f t="shared" si="2171"/>
        <v>0</v>
      </c>
      <c r="H3232" s="104">
        <f t="shared" si="2131"/>
        <v>0</v>
      </c>
      <c r="I3232" s="38">
        <f>'F4.2'!AA370</f>
        <v>0</v>
      </c>
      <c r="J3232" s="38">
        <f>'F4.2'!AZ370</f>
        <v>0</v>
      </c>
      <c r="K3232" s="104"/>
      <c r="L3232" s="104"/>
      <c r="M3232" s="104">
        <f t="shared" si="1956"/>
        <v>0</v>
      </c>
      <c r="N3232" s="197">
        <f t="shared" si="2132"/>
        <v>0</v>
      </c>
    </row>
    <row r="3233" spans="1:14" ht="31.5" outlineLevel="1" x14ac:dyDescent="0.25">
      <c r="A3233" s="369">
        <f t="shared" ref="A3233:E3233" si="2177">A2756</f>
        <v>44.1</v>
      </c>
      <c r="B3233" s="369" t="str">
        <f t="shared" si="2177"/>
        <v>Scheme1: Procurement of HCSD GEHO Pump TZPM-400) critical items sub-assemblies.</v>
      </c>
      <c r="C3233" s="188">
        <f t="shared" si="2177"/>
        <v>0</v>
      </c>
      <c r="D3233" s="189" t="str">
        <f t="shared" si="2177"/>
        <v>-</v>
      </c>
      <c r="E3233" s="38">
        <f t="shared" si="2177"/>
        <v>0</v>
      </c>
      <c r="F3233" s="104">
        <f t="shared" si="2170"/>
        <v>30</v>
      </c>
      <c r="G3233" s="104">
        <f t="shared" si="2171"/>
        <v>30</v>
      </c>
      <c r="H3233" s="104">
        <f t="shared" si="2131"/>
        <v>0</v>
      </c>
      <c r="I3233" s="38">
        <f>'F4.2'!AA371</f>
        <v>0</v>
      </c>
      <c r="J3233" s="38">
        <f>'F4.2'!AZ371</f>
        <v>0</v>
      </c>
      <c r="K3233" s="104"/>
      <c r="L3233" s="104"/>
      <c r="M3233" s="104">
        <f t="shared" si="1956"/>
        <v>0</v>
      </c>
      <c r="N3233" s="197">
        <f t="shared" si="2132"/>
        <v>0</v>
      </c>
    </row>
    <row r="3234" spans="1:14" ht="63" outlineLevel="1" x14ac:dyDescent="0.25">
      <c r="A3234" s="485">
        <f t="shared" ref="A3234:E3234" si="2178">A2757</f>
        <v>45</v>
      </c>
      <c r="B3234" s="417" t="str">
        <f t="shared" si="2178"/>
        <v>MSERW Pipes &amp; Seamless Pipes replacement to improve ash conveying &amp; its disposal-1</v>
      </c>
      <c r="C3234" s="188">
        <f t="shared" si="2178"/>
        <v>0</v>
      </c>
      <c r="D3234" s="189" t="str">
        <f t="shared" si="2178"/>
        <v>-</v>
      </c>
      <c r="E3234" s="38">
        <f t="shared" si="2178"/>
        <v>0</v>
      </c>
      <c r="F3234" s="104">
        <f t="shared" si="2170"/>
        <v>0</v>
      </c>
      <c r="G3234" s="104">
        <f t="shared" si="2171"/>
        <v>0</v>
      </c>
      <c r="H3234" s="104">
        <f t="shared" si="2131"/>
        <v>0</v>
      </c>
      <c r="I3234" s="38">
        <f>'F4.2'!AA372</f>
        <v>0</v>
      </c>
      <c r="J3234" s="38">
        <f>'F4.2'!AZ372</f>
        <v>0</v>
      </c>
      <c r="K3234" s="104"/>
      <c r="L3234" s="104"/>
      <c r="M3234" s="104">
        <f t="shared" si="1956"/>
        <v>0</v>
      </c>
      <c r="N3234" s="197">
        <f t="shared" si="2132"/>
        <v>0</v>
      </c>
    </row>
    <row r="3235" spans="1:14" ht="15.75" outlineLevel="1" x14ac:dyDescent="0.25">
      <c r="A3235" s="369">
        <f t="shared" ref="A3235:E3235" si="2179">A2758</f>
        <v>45.1</v>
      </c>
      <c r="B3235" s="369" t="str">
        <f t="shared" si="2179"/>
        <v>Scheme1: Supply &amp; Work of Replacement of MSERW Pipes &amp; Seamless Pipes in Bottom ash/Coarse ash evacuation &amp; Ash Slurry Disposal Pipelines, Dry ash conveying system in phase manner to improve the ash evacuation performance.</v>
      </c>
      <c r="C3235" s="188">
        <f t="shared" si="2179"/>
        <v>0</v>
      </c>
      <c r="D3235" s="189" t="str">
        <f t="shared" si="2179"/>
        <v>-</v>
      </c>
      <c r="E3235" s="38">
        <f t="shared" si="2179"/>
        <v>0</v>
      </c>
      <c r="F3235" s="104">
        <f t="shared" si="2170"/>
        <v>70</v>
      </c>
      <c r="G3235" s="104">
        <f t="shared" si="2171"/>
        <v>70</v>
      </c>
      <c r="H3235" s="104">
        <f t="shared" si="2131"/>
        <v>0</v>
      </c>
      <c r="I3235" s="38">
        <f>'F4.2'!AA373</f>
        <v>0</v>
      </c>
      <c r="J3235" s="38">
        <f>'F4.2'!AZ373</f>
        <v>0</v>
      </c>
      <c r="K3235" s="104"/>
      <c r="L3235" s="104"/>
      <c r="M3235" s="104">
        <f t="shared" si="1956"/>
        <v>0</v>
      </c>
      <c r="N3235" s="197">
        <f t="shared" si="2132"/>
        <v>0</v>
      </c>
    </row>
    <row r="3236" spans="1:14" ht="31.5" outlineLevel="1" x14ac:dyDescent="0.25">
      <c r="A3236" s="485">
        <f t="shared" ref="A3236:E3236" si="2180">A2759</f>
        <v>46</v>
      </c>
      <c r="B3236" s="417" t="str">
        <f t="shared" si="2180"/>
        <v>Improvement in Ash Water Recovery System</v>
      </c>
      <c r="C3236" s="188">
        <f t="shared" si="2180"/>
        <v>0</v>
      </c>
      <c r="D3236" s="189" t="str">
        <f t="shared" si="2180"/>
        <v>-</v>
      </c>
      <c r="E3236" s="38">
        <f t="shared" si="2180"/>
        <v>0</v>
      </c>
      <c r="F3236" s="104">
        <f t="shared" si="2170"/>
        <v>0</v>
      </c>
      <c r="G3236" s="104">
        <f t="shared" si="2171"/>
        <v>0</v>
      </c>
      <c r="H3236" s="104">
        <f t="shared" si="2131"/>
        <v>0</v>
      </c>
      <c r="I3236" s="38">
        <f>'F4.2'!AA374</f>
        <v>0</v>
      </c>
      <c r="J3236" s="38">
        <f>'F4.2'!AZ374</f>
        <v>0</v>
      </c>
      <c r="K3236" s="104"/>
      <c r="L3236" s="104"/>
      <c r="M3236" s="104">
        <f t="shared" si="1956"/>
        <v>0</v>
      </c>
      <c r="N3236" s="197">
        <f t="shared" si="2132"/>
        <v>0</v>
      </c>
    </row>
    <row r="3237" spans="1:14" ht="31.5" outlineLevel="1" x14ac:dyDescent="0.25">
      <c r="A3237" s="369">
        <f t="shared" ref="A3237:E3237" si="2181">A2760</f>
        <v>46.1</v>
      </c>
      <c r="B3237" s="369" t="str">
        <f t="shared" si="2181"/>
        <v>Scheme1: Supply &amp; Installation of Pumps along with Pipeline for Improvement in Ash Water Recovery System.</v>
      </c>
      <c r="C3237" s="188">
        <f t="shared" si="2181"/>
        <v>0</v>
      </c>
      <c r="D3237" s="189" t="str">
        <f t="shared" si="2181"/>
        <v>-</v>
      </c>
      <c r="E3237" s="38">
        <f t="shared" si="2181"/>
        <v>0</v>
      </c>
      <c r="F3237" s="104">
        <f t="shared" si="2170"/>
        <v>35</v>
      </c>
      <c r="G3237" s="104">
        <f t="shared" si="2171"/>
        <v>35</v>
      </c>
      <c r="H3237" s="104">
        <f t="shared" si="2131"/>
        <v>0</v>
      </c>
      <c r="I3237" s="38">
        <f>'F4.2'!AA375</f>
        <v>0</v>
      </c>
      <c r="J3237" s="38">
        <f>'F4.2'!AZ375</f>
        <v>0</v>
      </c>
      <c r="K3237" s="104"/>
      <c r="L3237" s="104"/>
      <c r="M3237" s="104">
        <f t="shared" si="1956"/>
        <v>0</v>
      </c>
      <c r="N3237" s="197">
        <f t="shared" si="2132"/>
        <v>0</v>
      </c>
    </row>
    <row r="3238" spans="1:14" ht="31.5" outlineLevel="1" x14ac:dyDescent="0.25">
      <c r="A3238" s="485">
        <f t="shared" ref="A3238:E3238" si="2182">A2761</f>
        <v>47</v>
      </c>
      <c r="B3238" s="417" t="str">
        <f t="shared" si="2182"/>
        <v>Replacement of Instrument air pipeline from M.S. to S.S for AHP main plant</v>
      </c>
      <c r="C3238" s="188">
        <f t="shared" si="2182"/>
        <v>0</v>
      </c>
      <c r="D3238" s="189" t="str">
        <f t="shared" si="2182"/>
        <v>-</v>
      </c>
      <c r="E3238" s="38">
        <f t="shared" si="2182"/>
        <v>0</v>
      </c>
      <c r="F3238" s="104">
        <f t="shared" si="2170"/>
        <v>0</v>
      </c>
      <c r="G3238" s="104">
        <f t="shared" si="2171"/>
        <v>0</v>
      </c>
      <c r="H3238" s="104">
        <f t="shared" si="2131"/>
        <v>0</v>
      </c>
      <c r="I3238" s="38">
        <f>'F4.2'!AA376</f>
        <v>0</v>
      </c>
      <c r="J3238" s="38">
        <f>'F4.2'!AZ376</f>
        <v>0</v>
      </c>
      <c r="K3238" s="104"/>
      <c r="L3238" s="104"/>
      <c r="M3238" s="104">
        <f t="shared" si="1956"/>
        <v>0</v>
      </c>
      <c r="N3238" s="197">
        <f t="shared" si="2132"/>
        <v>0</v>
      </c>
    </row>
    <row r="3239" spans="1:14" ht="31.5" outlineLevel="1" x14ac:dyDescent="0.25">
      <c r="A3239" s="369">
        <f t="shared" ref="A3239:E3239" si="2183">A2762</f>
        <v>47.1</v>
      </c>
      <c r="B3239" s="369" t="str">
        <f t="shared" si="2183"/>
        <v>Scheme1: Replacement of Instrument air pipeline from M.S. to S.S for AHP main plant</v>
      </c>
      <c r="C3239" s="188">
        <f t="shared" si="2183"/>
        <v>0</v>
      </c>
      <c r="D3239" s="189" t="str">
        <f t="shared" si="2183"/>
        <v>-</v>
      </c>
      <c r="E3239" s="38">
        <f t="shared" si="2183"/>
        <v>0</v>
      </c>
      <c r="F3239" s="104">
        <f t="shared" si="2170"/>
        <v>40</v>
      </c>
      <c r="G3239" s="104">
        <f t="shared" si="2171"/>
        <v>40</v>
      </c>
      <c r="H3239" s="104">
        <f t="shared" si="2131"/>
        <v>0</v>
      </c>
      <c r="I3239" s="38">
        <f>'F4.2'!AA377</f>
        <v>0</v>
      </c>
      <c r="J3239" s="38">
        <f>'F4.2'!AZ377</f>
        <v>0</v>
      </c>
      <c r="K3239" s="104"/>
      <c r="L3239" s="104"/>
      <c r="M3239" s="104">
        <f t="shared" si="1956"/>
        <v>0</v>
      </c>
      <c r="N3239" s="197">
        <f t="shared" si="2132"/>
        <v>0</v>
      </c>
    </row>
    <row r="3240" spans="1:14" ht="47.25" outlineLevel="1" x14ac:dyDescent="0.25">
      <c r="A3240" s="485">
        <f t="shared" ref="A3240:E3240" si="2184">A2763</f>
        <v>48</v>
      </c>
      <c r="B3240" s="417" t="str">
        <f t="shared" si="2184"/>
        <v>Modification of sludge pumps and its pipeline with pumps of higher capacity and discharge line of higher capacity.</v>
      </c>
      <c r="C3240" s="188">
        <f t="shared" si="2184"/>
        <v>0</v>
      </c>
      <c r="D3240" s="189" t="str">
        <f t="shared" si="2184"/>
        <v>-</v>
      </c>
      <c r="E3240" s="38">
        <f t="shared" si="2184"/>
        <v>0</v>
      </c>
      <c r="F3240" s="104">
        <f t="shared" si="2170"/>
        <v>0</v>
      </c>
      <c r="G3240" s="104">
        <f t="shared" si="2171"/>
        <v>0</v>
      </c>
      <c r="H3240" s="104">
        <f t="shared" si="2131"/>
        <v>0</v>
      </c>
      <c r="I3240" s="38">
        <f>'F4.2'!AA378</f>
        <v>0</v>
      </c>
      <c r="J3240" s="38">
        <f>'F4.2'!AZ378</f>
        <v>0</v>
      </c>
      <c r="K3240" s="104"/>
      <c r="L3240" s="104"/>
      <c r="M3240" s="104">
        <f t="shared" si="1956"/>
        <v>0</v>
      </c>
      <c r="N3240" s="197">
        <f t="shared" si="2132"/>
        <v>0</v>
      </c>
    </row>
    <row r="3241" spans="1:14" ht="15.75" outlineLevel="1" x14ac:dyDescent="0.25">
      <c r="A3241" s="369">
        <f t="shared" ref="A3241:E3241" si="2185">A2764</f>
        <v>48.1</v>
      </c>
      <c r="B3241" s="369" t="str">
        <f t="shared" si="2185"/>
        <v>Scheme1: Modification of sludge pumps and its pipeline with pumps of higher capacity and discharge line of higher capacity.</v>
      </c>
      <c r="C3241" s="188">
        <f t="shared" si="2185"/>
        <v>0</v>
      </c>
      <c r="D3241" s="189" t="str">
        <f t="shared" si="2185"/>
        <v>-</v>
      </c>
      <c r="E3241" s="38">
        <f t="shared" si="2185"/>
        <v>0</v>
      </c>
      <c r="F3241" s="104">
        <f t="shared" si="2170"/>
        <v>50</v>
      </c>
      <c r="G3241" s="104">
        <f t="shared" si="2171"/>
        <v>50</v>
      </c>
      <c r="H3241" s="104">
        <f t="shared" si="2131"/>
        <v>0</v>
      </c>
      <c r="I3241" s="38">
        <f>'F4.2'!AA379</f>
        <v>0</v>
      </c>
      <c r="J3241" s="38">
        <f>'F4.2'!AZ379</f>
        <v>0</v>
      </c>
      <c r="K3241" s="104"/>
      <c r="L3241" s="104"/>
      <c r="M3241" s="104">
        <f t="shared" si="1956"/>
        <v>0</v>
      </c>
      <c r="N3241" s="197">
        <f t="shared" si="2132"/>
        <v>0</v>
      </c>
    </row>
    <row r="3242" spans="1:14" ht="15.75" outlineLevel="1" x14ac:dyDescent="0.25">
      <c r="A3242" s="485">
        <f t="shared" ref="A3242:E3242" si="2186">A2765</f>
        <v>49</v>
      </c>
      <c r="B3242" s="417" t="str">
        <f t="shared" si="2186"/>
        <v>ESP field strengthening at U#10</v>
      </c>
      <c r="C3242" s="188">
        <f t="shared" si="2186"/>
        <v>0</v>
      </c>
      <c r="D3242" s="189" t="str">
        <f t="shared" si="2186"/>
        <v>-</v>
      </c>
      <c r="E3242" s="38">
        <f t="shared" si="2186"/>
        <v>0</v>
      </c>
      <c r="F3242" s="104">
        <f t="shared" si="2170"/>
        <v>0</v>
      </c>
      <c r="G3242" s="104">
        <f t="shared" si="2171"/>
        <v>0</v>
      </c>
      <c r="H3242" s="104">
        <f t="shared" si="2131"/>
        <v>0</v>
      </c>
      <c r="I3242" s="38">
        <f>'F4.2'!AA380</f>
        <v>0</v>
      </c>
      <c r="J3242" s="38">
        <f>'F4.2'!AZ380</f>
        <v>0</v>
      </c>
      <c r="K3242" s="104"/>
      <c r="L3242" s="104"/>
      <c r="M3242" s="104">
        <f t="shared" si="1956"/>
        <v>0</v>
      </c>
      <c r="N3242" s="197">
        <f t="shared" si="2132"/>
        <v>0</v>
      </c>
    </row>
    <row r="3243" spans="1:14" ht="31.5" outlineLevel="1" x14ac:dyDescent="0.25">
      <c r="A3243" s="369">
        <f t="shared" ref="A3243:E3243" si="2187">A2766</f>
        <v>49.1</v>
      </c>
      <c r="B3243" s="369" t="str">
        <f t="shared" si="2187"/>
        <v>Scheme1: ESP field strengthening at U#10</v>
      </c>
      <c r="C3243" s="188">
        <f t="shared" si="2187"/>
        <v>0</v>
      </c>
      <c r="D3243" s="189" t="str">
        <f t="shared" si="2187"/>
        <v>-</v>
      </c>
      <c r="E3243" s="38">
        <f t="shared" si="2187"/>
        <v>0</v>
      </c>
      <c r="F3243" s="104">
        <f t="shared" si="2170"/>
        <v>310</v>
      </c>
      <c r="G3243" s="104">
        <f t="shared" si="2171"/>
        <v>310</v>
      </c>
      <c r="H3243" s="104">
        <f t="shared" si="2131"/>
        <v>0</v>
      </c>
      <c r="I3243" s="38">
        <f>'F4.2'!AA381</f>
        <v>0</v>
      </c>
      <c r="J3243" s="38">
        <f>'F4.2'!AZ381</f>
        <v>0</v>
      </c>
      <c r="K3243" s="104"/>
      <c r="L3243" s="104"/>
      <c r="M3243" s="104">
        <f t="shared" si="1956"/>
        <v>0</v>
      </c>
      <c r="N3243" s="197">
        <f t="shared" si="2132"/>
        <v>0</v>
      </c>
    </row>
    <row r="3244" spans="1:14" ht="63" outlineLevel="1" x14ac:dyDescent="0.25">
      <c r="A3244" s="485">
        <f t="shared" ref="A3244:E3244" si="2188">A2767</f>
        <v>50</v>
      </c>
      <c r="B3244" s="388" t="str">
        <f t="shared" si="2188"/>
        <v>MSERW Pipes &amp; Seamless Pipes replacement to improve ash conveying &amp; its disposal-2</v>
      </c>
      <c r="C3244" s="188">
        <f t="shared" si="2188"/>
        <v>0</v>
      </c>
      <c r="D3244" s="189" t="str">
        <f t="shared" si="2188"/>
        <v>-</v>
      </c>
      <c r="E3244" s="38">
        <f t="shared" si="2188"/>
        <v>0</v>
      </c>
      <c r="F3244" s="104">
        <f t="shared" si="2170"/>
        <v>0</v>
      </c>
      <c r="G3244" s="104">
        <f t="shared" si="2171"/>
        <v>0</v>
      </c>
      <c r="H3244" s="104">
        <f t="shared" si="2131"/>
        <v>0</v>
      </c>
      <c r="I3244" s="38">
        <f>'F4.2'!AA382</f>
        <v>0</v>
      </c>
      <c r="J3244" s="38">
        <f>'F4.2'!AZ382</f>
        <v>0</v>
      </c>
      <c r="K3244" s="104"/>
      <c r="L3244" s="104"/>
      <c r="M3244" s="104">
        <f t="shared" si="1956"/>
        <v>0</v>
      </c>
      <c r="N3244" s="197">
        <f t="shared" si="2132"/>
        <v>0</v>
      </c>
    </row>
    <row r="3245" spans="1:14" ht="15.75" outlineLevel="1" x14ac:dyDescent="0.25">
      <c r="A3245" s="369">
        <f t="shared" ref="A3245:E3245" si="2189">A2768</f>
        <v>50.1</v>
      </c>
      <c r="B3245" s="369" t="str">
        <f t="shared" si="2189"/>
        <v>Scheme1: Supply &amp; Work of Replacement of MSERW Pipes &amp; Seamless Pipes in Bottom ash/Coarse ash evacuation &amp; Ash Slurry Disposal Pipelines, Dry ash conveying system in phase manner to improve the ash evacuation performance.</v>
      </c>
      <c r="C3245" s="188">
        <f t="shared" si="2189"/>
        <v>0</v>
      </c>
      <c r="D3245" s="189" t="str">
        <f t="shared" si="2189"/>
        <v>-</v>
      </c>
      <c r="E3245" s="38">
        <f t="shared" si="2189"/>
        <v>0</v>
      </c>
      <c r="F3245" s="104">
        <f t="shared" si="2170"/>
        <v>0</v>
      </c>
      <c r="G3245" s="104">
        <f t="shared" si="2171"/>
        <v>0</v>
      </c>
      <c r="H3245" s="104">
        <f t="shared" si="2131"/>
        <v>0</v>
      </c>
      <c r="I3245" s="38">
        <f>'F4.2'!AA383</f>
        <v>90</v>
      </c>
      <c r="J3245" s="38">
        <f>'F4.2'!AZ383</f>
        <v>90</v>
      </c>
      <c r="K3245" s="104"/>
      <c r="L3245" s="104"/>
      <c r="M3245" s="104">
        <f t="shared" si="1956"/>
        <v>90</v>
      </c>
      <c r="N3245" s="197">
        <f t="shared" si="2132"/>
        <v>0</v>
      </c>
    </row>
    <row r="3246" spans="1:14" ht="15.75" outlineLevel="1" x14ac:dyDescent="0.25">
      <c r="A3246" s="485">
        <f t="shared" ref="A3246:E3246" si="2190">A2769</f>
        <v>51</v>
      </c>
      <c r="B3246" s="417" t="str">
        <f t="shared" si="2190"/>
        <v>Replacement of IAC for AHP Main Plant</v>
      </c>
      <c r="C3246" s="188">
        <f t="shared" si="2190"/>
        <v>0</v>
      </c>
      <c r="D3246" s="189" t="str">
        <f t="shared" si="2190"/>
        <v>-</v>
      </c>
      <c r="E3246" s="38">
        <f t="shared" si="2190"/>
        <v>0</v>
      </c>
      <c r="F3246" s="104">
        <f t="shared" si="2170"/>
        <v>0</v>
      </c>
      <c r="G3246" s="104">
        <f t="shared" si="2171"/>
        <v>0</v>
      </c>
      <c r="H3246" s="104">
        <f t="shared" si="2131"/>
        <v>0</v>
      </c>
      <c r="I3246" s="38">
        <f>'F4.2'!AA384</f>
        <v>0</v>
      </c>
      <c r="J3246" s="38">
        <f>'F4.2'!AZ384</f>
        <v>0</v>
      </c>
      <c r="K3246" s="104"/>
      <c r="L3246" s="104"/>
      <c r="M3246" s="104">
        <f t="shared" si="1956"/>
        <v>0</v>
      </c>
      <c r="N3246" s="197">
        <f t="shared" si="2132"/>
        <v>0</v>
      </c>
    </row>
    <row r="3247" spans="1:14" ht="15.75" outlineLevel="1" x14ac:dyDescent="0.25">
      <c r="A3247" s="369">
        <f t="shared" ref="A3247:E3247" si="2191">A2770</f>
        <v>51.1</v>
      </c>
      <c r="B3247" s="369" t="str">
        <f t="shared" si="2191"/>
        <v>Scheme1: Supply &amp; Installation of IAC for AHP Main Plant</v>
      </c>
      <c r="C3247" s="188">
        <f t="shared" si="2191"/>
        <v>0</v>
      </c>
      <c r="D3247" s="189" t="str">
        <f t="shared" si="2191"/>
        <v>-</v>
      </c>
      <c r="E3247" s="38">
        <f t="shared" si="2191"/>
        <v>0</v>
      </c>
      <c r="F3247" s="104">
        <f t="shared" si="2170"/>
        <v>0</v>
      </c>
      <c r="G3247" s="104">
        <f t="shared" si="2171"/>
        <v>0</v>
      </c>
      <c r="H3247" s="104">
        <f t="shared" si="2131"/>
        <v>0</v>
      </c>
      <c r="I3247" s="38">
        <f>'F4.2'!AA385</f>
        <v>0</v>
      </c>
      <c r="J3247" s="38">
        <f>'F4.2'!AZ385</f>
        <v>0</v>
      </c>
      <c r="K3247" s="104"/>
      <c r="L3247" s="104"/>
      <c r="M3247" s="104">
        <f t="shared" si="1956"/>
        <v>0</v>
      </c>
      <c r="N3247" s="197">
        <f t="shared" si="2132"/>
        <v>0</v>
      </c>
    </row>
    <row r="3248" spans="1:14" ht="47.25" outlineLevel="1" x14ac:dyDescent="0.25">
      <c r="A3248" s="485">
        <f t="shared" ref="A3248:E3248" si="2192">A2771</f>
        <v>52</v>
      </c>
      <c r="B3248" s="417" t="str">
        <f t="shared" si="2192"/>
        <v>Improvement in DRY ASH Evacuation system-2</v>
      </c>
      <c r="C3248" s="188">
        <f t="shared" si="2192"/>
        <v>0</v>
      </c>
      <c r="D3248" s="189" t="str">
        <f t="shared" si="2192"/>
        <v>-</v>
      </c>
      <c r="E3248" s="38">
        <f t="shared" si="2192"/>
        <v>0</v>
      </c>
      <c r="F3248" s="104">
        <f t="shared" si="2170"/>
        <v>0</v>
      </c>
      <c r="G3248" s="104">
        <f t="shared" si="2171"/>
        <v>0</v>
      </c>
      <c r="H3248" s="104">
        <f t="shared" si="2131"/>
        <v>0</v>
      </c>
      <c r="I3248" s="38">
        <f>'F4.2'!AA386</f>
        <v>0</v>
      </c>
      <c r="J3248" s="38">
        <f>'F4.2'!AZ386</f>
        <v>0</v>
      </c>
      <c r="K3248" s="104"/>
      <c r="L3248" s="104"/>
      <c r="M3248" s="104">
        <f t="shared" si="1956"/>
        <v>0</v>
      </c>
      <c r="N3248" s="197">
        <f t="shared" si="2132"/>
        <v>0</v>
      </c>
    </row>
    <row r="3249" spans="1:14" ht="15.75" outlineLevel="1" x14ac:dyDescent="0.25">
      <c r="A3249" s="369">
        <f t="shared" ref="A3249:E3249" si="2193">A2772</f>
        <v>52.1</v>
      </c>
      <c r="B3249" s="369" t="str">
        <f t="shared" si="2193"/>
        <v>Scheme1: Supply &amp; Installation of TAC, Replacement of Air Lock Vessel, Various Valves, ESP Hopper Doors, ESP access doors.</v>
      </c>
      <c r="C3249" s="188">
        <f t="shared" si="2193"/>
        <v>0</v>
      </c>
      <c r="D3249" s="189" t="str">
        <f t="shared" si="2193"/>
        <v>-</v>
      </c>
      <c r="E3249" s="38">
        <f t="shared" si="2193"/>
        <v>0</v>
      </c>
      <c r="F3249" s="104">
        <f t="shared" si="2170"/>
        <v>0</v>
      </c>
      <c r="G3249" s="104">
        <f t="shared" si="2171"/>
        <v>0</v>
      </c>
      <c r="H3249" s="104">
        <f t="shared" si="2131"/>
        <v>0</v>
      </c>
      <c r="I3249" s="38">
        <f>'F4.2'!AA387</f>
        <v>40</v>
      </c>
      <c r="J3249" s="38">
        <f>'F4.2'!AZ387</f>
        <v>40</v>
      </c>
      <c r="K3249" s="104"/>
      <c r="L3249" s="104"/>
      <c r="M3249" s="104">
        <f t="shared" si="1956"/>
        <v>40</v>
      </c>
      <c r="N3249" s="197">
        <f t="shared" si="2132"/>
        <v>0</v>
      </c>
    </row>
    <row r="3250" spans="1:14" ht="47.25" outlineLevel="1" x14ac:dyDescent="0.25">
      <c r="A3250" s="485">
        <f t="shared" ref="A3250:E3250" si="2194">A2773</f>
        <v>53</v>
      </c>
      <c r="B3250" s="421" t="str">
        <f t="shared" si="2194"/>
        <v>Improvement in DRY ASH Evacuation system-3</v>
      </c>
      <c r="C3250" s="188">
        <f t="shared" si="2194"/>
        <v>0</v>
      </c>
      <c r="D3250" s="189" t="str">
        <f t="shared" si="2194"/>
        <v>-</v>
      </c>
      <c r="E3250" s="38">
        <f t="shared" si="2194"/>
        <v>0</v>
      </c>
      <c r="F3250" s="104">
        <f t="shared" si="2170"/>
        <v>0</v>
      </c>
      <c r="G3250" s="104">
        <f t="shared" si="2171"/>
        <v>0</v>
      </c>
      <c r="H3250" s="104">
        <f t="shared" si="2131"/>
        <v>0</v>
      </c>
      <c r="I3250" s="38">
        <f>'F4.2'!AA388</f>
        <v>0</v>
      </c>
      <c r="J3250" s="38">
        <f>'F4.2'!AZ388</f>
        <v>0</v>
      </c>
      <c r="K3250" s="104"/>
      <c r="L3250" s="104"/>
      <c r="M3250" s="104">
        <f t="shared" si="1956"/>
        <v>0</v>
      </c>
      <c r="N3250" s="197">
        <f t="shared" si="2132"/>
        <v>0</v>
      </c>
    </row>
    <row r="3251" spans="1:14" ht="31.5" outlineLevel="1" x14ac:dyDescent="0.25">
      <c r="A3251" s="369">
        <f t="shared" ref="A3251:E3251" si="2195">A2774</f>
        <v>53.1</v>
      </c>
      <c r="B3251" s="369" t="str">
        <f t="shared" si="2195"/>
        <v>Scheme1: Procurement of Ingersoll Rand Make Transport Air Compressors Critical/Non-Critical Spares sub-assembly for performance improvement.</v>
      </c>
      <c r="C3251" s="188">
        <f t="shared" si="2195"/>
        <v>0</v>
      </c>
      <c r="D3251" s="189" t="str">
        <f t="shared" si="2195"/>
        <v>-</v>
      </c>
      <c r="E3251" s="38">
        <f t="shared" si="2195"/>
        <v>0</v>
      </c>
      <c r="F3251" s="104">
        <f t="shared" si="2170"/>
        <v>0</v>
      </c>
      <c r="G3251" s="104">
        <f t="shared" si="2171"/>
        <v>0</v>
      </c>
      <c r="H3251" s="104">
        <f t="shared" si="2131"/>
        <v>0</v>
      </c>
      <c r="I3251" s="38">
        <f>'F4.2'!AA389</f>
        <v>0</v>
      </c>
      <c r="J3251" s="38">
        <f>'F4.2'!AZ389</f>
        <v>0</v>
      </c>
      <c r="K3251" s="104"/>
      <c r="L3251" s="104"/>
      <c r="M3251" s="104">
        <f t="shared" si="1956"/>
        <v>0</v>
      </c>
      <c r="N3251" s="197">
        <f t="shared" si="2132"/>
        <v>0</v>
      </c>
    </row>
    <row r="3252" spans="1:14" ht="47.25" outlineLevel="1" x14ac:dyDescent="0.25">
      <c r="A3252" s="485">
        <f t="shared" ref="A3252:E3252" si="2196">A2775</f>
        <v>54</v>
      </c>
      <c r="B3252" s="421" t="str">
        <f t="shared" si="2196"/>
        <v>Detailed project report for various works of security section as per the IB recommendations.</v>
      </c>
      <c r="C3252" s="188">
        <f t="shared" si="2196"/>
        <v>0</v>
      </c>
      <c r="D3252" s="189" t="str">
        <f t="shared" si="2196"/>
        <v>-</v>
      </c>
      <c r="E3252" s="38">
        <f t="shared" si="2196"/>
        <v>0</v>
      </c>
      <c r="F3252" s="104">
        <f t="shared" si="2170"/>
        <v>0</v>
      </c>
      <c r="G3252" s="104">
        <f t="shared" si="2171"/>
        <v>0</v>
      </c>
      <c r="H3252" s="104">
        <f t="shared" si="2131"/>
        <v>0</v>
      </c>
      <c r="I3252" s="38">
        <f>'F4.2'!AA390</f>
        <v>0</v>
      </c>
      <c r="J3252" s="38">
        <f>'F4.2'!AZ390</f>
        <v>0</v>
      </c>
      <c r="K3252" s="104"/>
      <c r="L3252" s="104"/>
      <c r="M3252" s="104">
        <f t="shared" si="1956"/>
        <v>0</v>
      </c>
      <c r="N3252" s="197">
        <f t="shared" si="2132"/>
        <v>0</v>
      </c>
    </row>
    <row r="3253" spans="1:14" ht="47.25" outlineLevel="1" x14ac:dyDescent="0.25">
      <c r="A3253" s="485">
        <f t="shared" ref="A3253:E3253" si="2197">A2776</f>
        <v>54.1</v>
      </c>
      <c r="B3253" s="421" t="str">
        <f t="shared" si="2197"/>
        <v xml:space="preserve"> Repairing &amp; raising height of compound wall with provision of concertina coil at various location of peripheral compound wall at 3x660MW KTPS Koradi.</v>
      </c>
      <c r="C3253" s="188">
        <f t="shared" si="2197"/>
        <v>0</v>
      </c>
      <c r="D3253" s="189" t="str">
        <f t="shared" si="2197"/>
        <v>-</v>
      </c>
      <c r="E3253" s="38">
        <f t="shared" si="2197"/>
        <v>0</v>
      </c>
      <c r="F3253" s="104">
        <f t="shared" si="2170"/>
        <v>1.593</v>
      </c>
      <c r="G3253" s="104">
        <f t="shared" si="2171"/>
        <v>1.593</v>
      </c>
      <c r="H3253" s="104">
        <f t="shared" si="2131"/>
        <v>0</v>
      </c>
      <c r="I3253" s="38">
        <f>'F4.2'!AA391</f>
        <v>0</v>
      </c>
      <c r="J3253" s="38">
        <f>'F4.2'!AZ391</f>
        <v>0</v>
      </c>
      <c r="K3253" s="104"/>
      <c r="L3253" s="104"/>
      <c r="M3253" s="104">
        <f t="shared" ref="M3253:M3316" si="2198">SUM(J3253:L3253)</f>
        <v>0</v>
      </c>
      <c r="N3253" s="197">
        <f t="shared" si="2132"/>
        <v>0</v>
      </c>
    </row>
    <row r="3254" spans="1:14" ht="47.25" outlineLevel="1" x14ac:dyDescent="0.25">
      <c r="A3254" s="369">
        <f t="shared" ref="A3254:E3254" si="2199">A2777</f>
        <v>54.2</v>
      </c>
      <c r="B3254" s="369" t="str">
        <f t="shared" si="2199"/>
        <v>Work of Providing structural three quarter turn staircase with landing along pheriphery of FISS watch tower at 3x660MW, TPS, Koradi.</v>
      </c>
      <c r="C3254" s="188">
        <f t="shared" si="2199"/>
        <v>0</v>
      </c>
      <c r="D3254" s="189" t="str">
        <f t="shared" si="2199"/>
        <v>-</v>
      </c>
      <c r="E3254" s="38">
        <f t="shared" si="2199"/>
        <v>0</v>
      </c>
      <c r="F3254" s="104">
        <f t="shared" si="2170"/>
        <v>0.34444199999999997</v>
      </c>
      <c r="G3254" s="104">
        <f t="shared" si="2171"/>
        <v>0.34444199999999997</v>
      </c>
      <c r="H3254" s="104">
        <f t="shared" ref="H3254:H3317" si="2200">F3254-G3254</f>
        <v>0</v>
      </c>
      <c r="I3254" s="38">
        <f>'F4.2'!AA392</f>
        <v>0</v>
      </c>
      <c r="J3254" s="38">
        <f>'F4.2'!AZ392</f>
        <v>0</v>
      </c>
      <c r="K3254" s="104"/>
      <c r="L3254" s="104"/>
      <c r="M3254" s="104">
        <f t="shared" si="2198"/>
        <v>0</v>
      </c>
      <c r="N3254" s="197">
        <f t="shared" ref="N3254:N3317" si="2201">H3254+I3254-M3254</f>
        <v>0</v>
      </c>
    </row>
    <row r="3255" spans="1:14" ht="47.25" outlineLevel="1" x14ac:dyDescent="0.25">
      <c r="A3255" s="485">
        <f t="shared" ref="A3255:E3255" si="2202">A2778</f>
        <v>55</v>
      </c>
      <c r="B3255" s="421" t="str">
        <f t="shared" si="2202"/>
        <v>Supply, installation, comissioning and testing of 220V station &amp; 360V UPS batteries installed at U 8, 9 &amp; 0 of 3x660 MW KTPS, Koradi.</v>
      </c>
      <c r="C3255" s="188">
        <f t="shared" si="2202"/>
        <v>0</v>
      </c>
      <c r="D3255" s="189" t="str">
        <f t="shared" si="2202"/>
        <v>-</v>
      </c>
      <c r="E3255" s="38">
        <f t="shared" si="2202"/>
        <v>0</v>
      </c>
      <c r="F3255" s="104">
        <f t="shared" si="2170"/>
        <v>0</v>
      </c>
      <c r="G3255" s="104">
        <f t="shared" si="2171"/>
        <v>0</v>
      </c>
      <c r="H3255" s="104">
        <f t="shared" si="2200"/>
        <v>0</v>
      </c>
      <c r="I3255" s="38">
        <f>'F4.2'!AA393</f>
        <v>0</v>
      </c>
      <c r="J3255" s="38">
        <f>'F4.2'!AZ393</f>
        <v>0</v>
      </c>
      <c r="K3255" s="104"/>
      <c r="L3255" s="104"/>
      <c r="M3255" s="104">
        <f t="shared" si="2198"/>
        <v>0</v>
      </c>
      <c r="N3255" s="197">
        <f t="shared" si="2201"/>
        <v>0</v>
      </c>
    </row>
    <row r="3256" spans="1:14" ht="15.75" outlineLevel="1" x14ac:dyDescent="0.25">
      <c r="A3256" s="485">
        <f t="shared" ref="A3256:E3256" si="2203">A2779</f>
        <v>55.1</v>
      </c>
      <c r="B3256" s="421" t="str">
        <f t="shared" si="2203"/>
        <v>Supply, installation, comissioning and testing of 220V station &amp; 360V UPS batteries installed at U 8, 9 &amp; 0 of 3x660 MW KTPS, Koradi. (scheme)</v>
      </c>
      <c r="C3256" s="188">
        <f t="shared" si="2203"/>
        <v>0</v>
      </c>
      <c r="D3256" s="189" t="str">
        <f t="shared" si="2203"/>
        <v>-</v>
      </c>
      <c r="E3256" s="38">
        <f t="shared" si="2203"/>
        <v>0</v>
      </c>
      <c r="F3256" s="104">
        <f t="shared" si="2170"/>
        <v>68.400000000000006</v>
      </c>
      <c r="G3256" s="104">
        <f t="shared" si="2171"/>
        <v>68.400000000000006</v>
      </c>
      <c r="H3256" s="104">
        <f t="shared" si="2200"/>
        <v>0</v>
      </c>
      <c r="I3256" s="38">
        <f>'F4.2'!AA394</f>
        <v>0</v>
      </c>
      <c r="J3256" s="38">
        <f>'F4.2'!AZ394</f>
        <v>0</v>
      </c>
      <c r="K3256" s="104"/>
      <c r="L3256" s="104"/>
      <c r="M3256" s="104">
        <f t="shared" si="2198"/>
        <v>0</v>
      </c>
      <c r="N3256" s="197">
        <f t="shared" si="2201"/>
        <v>0</v>
      </c>
    </row>
    <row r="3257" spans="1:14" ht="31.5" outlineLevel="1" x14ac:dyDescent="0.25">
      <c r="A3257" s="485">
        <f t="shared" ref="A3257:E3257" si="2204">A2780</f>
        <v>0</v>
      </c>
      <c r="B3257" s="369" t="str">
        <f t="shared" si="2204"/>
        <v>IDC</v>
      </c>
      <c r="C3257" s="188">
        <f t="shared" si="2204"/>
        <v>0</v>
      </c>
      <c r="D3257" s="189" t="str">
        <f t="shared" si="2204"/>
        <v>-</v>
      </c>
      <c r="E3257" s="38">
        <f t="shared" si="2204"/>
        <v>0</v>
      </c>
      <c r="F3257" s="104">
        <f t="shared" si="2170"/>
        <v>0</v>
      </c>
      <c r="G3257" s="104">
        <f t="shared" si="2171"/>
        <v>0</v>
      </c>
      <c r="H3257" s="104">
        <f t="shared" si="2200"/>
        <v>0</v>
      </c>
      <c r="I3257" s="38">
        <f>'F4.2'!AA395</f>
        <v>0</v>
      </c>
      <c r="J3257" s="38">
        <f>'F4.2'!AZ395</f>
        <v>0</v>
      </c>
      <c r="K3257" s="104"/>
      <c r="L3257" s="104"/>
      <c r="M3257" s="104">
        <f t="shared" si="2198"/>
        <v>0</v>
      </c>
      <c r="N3257" s="197">
        <f t="shared" si="2201"/>
        <v>0</v>
      </c>
    </row>
    <row r="3258" spans="1:14" ht="31.5" outlineLevel="1" x14ac:dyDescent="0.25">
      <c r="A3258" s="485">
        <f t="shared" ref="A3258:E3258" si="2205">A2781</f>
        <v>56</v>
      </c>
      <c r="B3258" s="369" t="str">
        <f t="shared" si="2205"/>
        <v>TDBFP Governing valve's LPCV ,HPCV MSV AND Trip lock replacement</v>
      </c>
      <c r="C3258" s="188">
        <f t="shared" si="2205"/>
        <v>0</v>
      </c>
      <c r="D3258" s="189" t="str">
        <f t="shared" si="2205"/>
        <v>-</v>
      </c>
      <c r="E3258" s="38">
        <f t="shared" si="2205"/>
        <v>0</v>
      </c>
      <c r="F3258" s="104">
        <f t="shared" si="2170"/>
        <v>25</v>
      </c>
      <c r="G3258" s="104">
        <f t="shared" si="2171"/>
        <v>25</v>
      </c>
      <c r="H3258" s="104">
        <f t="shared" si="2200"/>
        <v>0</v>
      </c>
      <c r="I3258" s="38">
        <f>'F4.2'!AA396</f>
        <v>0</v>
      </c>
      <c r="J3258" s="38">
        <f>'F4.2'!AZ396</f>
        <v>0</v>
      </c>
      <c r="K3258" s="104"/>
      <c r="L3258" s="104"/>
      <c r="M3258" s="104">
        <f t="shared" si="2198"/>
        <v>0</v>
      </c>
      <c r="N3258" s="197">
        <f t="shared" si="2201"/>
        <v>0</v>
      </c>
    </row>
    <row r="3259" spans="1:14" ht="15.75" outlineLevel="1" x14ac:dyDescent="0.25">
      <c r="A3259" s="485">
        <f t="shared" ref="A3259:E3259" si="2206">A2782</f>
        <v>61</v>
      </c>
      <c r="B3259" s="369" t="str">
        <f t="shared" si="2206"/>
        <v>Procurement &amp; replacement of HP Heaters at 3x660 MW KTPS, Koradi.</v>
      </c>
      <c r="C3259" s="188">
        <f t="shared" si="2206"/>
        <v>0</v>
      </c>
      <c r="D3259" s="189" t="str">
        <f t="shared" si="2206"/>
        <v>-</v>
      </c>
      <c r="E3259" s="38">
        <f t="shared" si="2206"/>
        <v>0</v>
      </c>
      <c r="F3259" s="104">
        <f t="shared" si="2170"/>
        <v>0</v>
      </c>
      <c r="G3259" s="104">
        <f t="shared" si="2171"/>
        <v>25</v>
      </c>
      <c r="H3259" s="104">
        <f t="shared" si="2200"/>
        <v>-25</v>
      </c>
      <c r="I3259" s="38">
        <f>'F4.2'!AA397</f>
        <v>0</v>
      </c>
      <c r="J3259" s="38">
        <f>'F4.2'!AZ397</f>
        <v>0</v>
      </c>
      <c r="K3259" s="104"/>
      <c r="L3259" s="104"/>
      <c r="M3259" s="104">
        <f t="shared" si="2198"/>
        <v>0</v>
      </c>
      <c r="N3259" s="197">
        <f t="shared" si="2201"/>
        <v>-25</v>
      </c>
    </row>
    <row r="3260" spans="1:14" ht="31.5" outlineLevel="1" x14ac:dyDescent="0.25">
      <c r="A3260" s="369">
        <f t="shared" ref="A3260:E3260" si="2207">A2783</f>
        <v>0</v>
      </c>
      <c r="B3260" s="369">
        <f t="shared" si="2207"/>
        <v>0</v>
      </c>
      <c r="C3260" s="188">
        <f t="shared" si="2207"/>
        <v>0</v>
      </c>
      <c r="D3260" s="189" t="str">
        <f t="shared" si="2207"/>
        <v>-</v>
      </c>
      <c r="E3260" s="38">
        <f t="shared" si="2207"/>
        <v>0</v>
      </c>
      <c r="F3260" s="104">
        <f t="shared" si="2170"/>
        <v>0</v>
      </c>
      <c r="G3260" s="104">
        <f t="shared" si="2171"/>
        <v>0</v>
      </c>
      <c r="H3260" s="104">
        <f t="shared" si="2200"/>
        <v>0</v>
      </c>
      <c r="I3260" s="38">
        <f>'F4.2'!AA398</f>
        <v>0</v>
      </c>
      <c r="J3260" s="38">
        <f>'F4.2'!AZ398</f>
        <v>0</v>
      </c>
      <c r="K3260" s="104"/>
      <c r="L3260" s="104"/>
      <c r="M3260" s="104">
        <f t="shared" si="2198"/>
        <v>0</v>
      </c>
      <c r="N3260" s="197">
        <f t="shared" si="2201"/>
        <v>0</v>
      </c>
    </row>
    <row r="3261" spans="1:14" ht="31.5" outlineLevel="1" x14ac:dyDescent="0.25">
      <c r="A3261" s="485">
        <f t="shared" ref="A3261:E3261" si="2208">A2784</f>
        <v>0</v>
      </c>
      <c r="B3261" s="421" t="str">
        <f t="shared" si="2208"/>
        <v>Upgradation of Vibration Monitoring &amp; Analysis system installed at 3x660MW Koradi TPS.</v>
      </c>
      <c r="C3261" s="188">
        <f t="shared" si="2208"/>
        <v>0</v>
      </c>
      <c r="D3261" s="189" t="str">
        <f t="shared" si="2208"/>
        <v>-</v>
      </c>
      <c r="E3261" s="38">
        <f t="shared" si="2208"/>
        <v>0</v>
      </c>
      <c r="F3261" s="104">
        <f t="shared" si="2170"/>
        <v>63</v>
      </c>
      <c r="G3261" s="104">
        <f t="shared" si="2171"/>
        <v>63</v>
      </c>
      <c r="H3261" s="104">
        <f t="shared" si="2200"/>
        <v>0</v>
      </c>
      <c r="I3261" s="38">
        <f>'F4.2'!AA399</f>
        <v>0</v>
      </c>
      <c r="J3261" s="38">
        <f>'F4.2'!AZ399</f>
        <v>0</v>
      </c>
      <c r="K3261" s="104"/>
      <c r="L3261" s="104"/>
      <c r="M3261" s="104">
        <f t="shared" si="2198"/>
        <v>0</v>
      </c>
      <c r="N3261" s="197">
        <f t="shared" si="2201"/>
        <v>0</v>
      </c>
    </row>
    <row r="3262" spans="1:14" ht="47.25" outlineLevel="1" x14ac:dyDescent="0.25">
      <c r="A3262" s="485">
        <f t="shared" ref="A3262:E3262" si="2209">A2785</f>
        <v>0</v>
      </c>
      <c r="B3262" s="421" t="str">
        <f t="shared" si="2209"/>
        <v>Scheme 1: Upgradation of sinkawa make vibration monitoring and Analysis system for main turbine at 3x660MW koradi TPS.</v>
      </c>
      <c r="C3262" s="188">
        <f t="shared" si="2209"/>
        <v>0</v>
      </c>
      <c r="D3262" s="189" t="str">
        <f t="shared" si="2209"/>
        <v>-</v>
      </c>
      <c r="E3262" s="38">
        <f t="shared" si="2209"/>
        <v>0</v>
      </c>
      <c r="F3262" s="104">
        <f t="shared" si="2170"/>
        <v>0</v>
      </c>
      <c r="G3262" s="104">
        <f t="shared" si="2171"/>
        <v>0</v>
      </c>
      <c r="H3262" s="104">
        <f t="shared" si="2200"/>
        <v>0</v>
      </c>
      <c r="I3262" s="38">
        <f>'F4.2'!AA400</f>
        <v>0</v>
      </c>
      <c r="J3262" s="38">
        <f>'F4.2'!AZ400</f>
        <v>0</v>
      </c>
      <c r="K3262" s="104"/>
      <c r="L3262" s="104"/>
      <c r="M3262" s="104">
        <f t="shared" si="2198"/>
        <v>0</v>
      </c>
      <c r="N3262" s="197">
        <f t="shared" si="2201"/>
        <v>0</v>
      </c>
    </row>
    <row r="3263" spans="1:14" ht="15.75" outlineLevel="1" x14ac:dyDescent="0.25">
      <c r="A3263" s="485">
        <f t="shared" ref="A3263:E3263" si="2210">A2786</f>
        <v>0</v>
      </c>
      <c r="B3263" s="421" t="str">
        <f t="shared" si="2210"/>
        <v>Scheme 2: Upgradation of Bently Nevada make vibration monitoring and Analysis system for RMCMS system at 3x660MW Koradi TPS.</v>
      </c>
      <c r="C3263" s="188">
        <f t="shared" si="2210"/>
        <v>0</v>
      </c>
      <c r="D3263" s="189" t="str">
        <f t="shared" si="2210"/>
        <v>-</v>
      </c>
      <c r="E3263" s="38">
        <f t="shared" si="2210"/>
        <v>0</v>
      </c>
      <c r="F3263" s="104">
        <f t="shared" si="2170"/>
        <v>0</v>
      </c>
      <c r="G3263" s="104">
        <f t="shared" si="2171"/>
        <v>0</v>
      </c>
      <c r="H3263" s="104">
        <f t="shared" si="2200"/>
        <v>0</v>
      </c>
      <c r="I3263" s="38">
        <f>'F4.2'!AA401</f>
        <v>0</v>
      </c>
      <c r="J3263" s="38">
        <f>'F4.2'!AZ401</f>
        <v>0</v>
      </c>
      <c r="K3263" s="104"/>
      <c r="L3263" s="104"/>
      <c r="M3263" s="104">
        <f t="shared" si="2198"/>
        <v>0</v>
      </c>
      <c r="N3263" s="197">
        <f t="shared" si="2201"/>
        <v>0</v>
      </c>
    </row>
    <row r="3264" spans="1:14" ht="31.5" outlineLevel="1" x14ac:dyDescent="0.25">
      <c r="A3264" s="369">
        <f t="shared" ref="A3264:E3264" si="2211">A2787</f>
        <v>0</v>
      </c>
      <c r="B3264" s="369" t="str">
        <f t="shared" si="2211"/>
        <v>Scheme 3 :-Emerson PLC upgradation</v>
      </c>
      <c r="C3264" s="188">
        <f t="shared" si="2211"/>
        <v>0</v>
      </c>
      <c r="D3264" s="189" t="str">
        <f t="shared" si="2211"/>
        <v>-</v>
      </c>
      <c r="E3264" s="38">
        <f t="shared" si="2211"/>
        <v>0</v>
      </c>
      <c r="F3264" s="104">
        <f t="shared" si="2170"/>
        <v>0</v>
      </c>
      <c r="G3264" s="104">
        <f t="shared" si="2171"/>
        <v>0</v>
      </c>
      <c r="H3264" s="104">
        <f t="shared" si="2200"/>
        <v>0</v>
      </c>
      <c r="I3264" s="38">
        <f>'F4.2'!AA402</f>
        <v>0</v>
      </c>
      <c r="J3264" s="38">
        <f>'F4.2'!AZ402</f>
        <v>0</v>
      </c>
      <c r="K3264" s="104"/>
      <c r="L3264" s="104"/>
      <c r="M3264" s="104">
        <f t="shared" si="2198"/>
        <v>0</v>
      </c>
      <c r="N3264" s="197">
        <f t="shared" si="2201"/>
        <v>0</v>
      </c>
    </row>
    <row r="3265" spans="1:14" ht="31.5" outlineLevel="1" x14ac:dyDescent="0.25">
      <c r="A3265" s="485">
        <f t="shared" ref="A3265:E3265" si="2212">A2788</f>
        <v>0</v>
      </c>
      <c r="B3265" s="421" t="str">
        <f t="shared" si="2212"/>
        <v xml:space="preserve"> Upgradation of various Level Transmitters installed at 3x660 MW koradi TPS. </v>
      </c>
      <c r="C3265" s="188">
        <f t="shared" si="2212"/>
        <v>0</v>
      </c>
      <c r="D3265" s="189" t="str">
        <f t="shared" si="2212"/>
        <v>-</v>
      </c>
      <c r="E3265" s="38">
        <f t="shared" si="2212"/>
        <v>0</v>
      </c>
      <c r="F3265" s="104">
        <f t="shared" si="2170"/>
        <v>31</v>
      </c>
      <c r="G3265" s="104">
        <f t="shared" si="2171"/>
        <v>31</v>
      </c>
      <c r="H3265" s="104">
        <f t="shared" si="2200"/>
        <v>0</v>
      </c>
      <c r="I3265" s="38">
        <f>'F4.2'!AA403</f>
        <v>0</v>
      </c>
      <c r="J3265" s="38">
        <f>'F4.2'!AZ403</f>
        <v>0</v>
      </c>
      <c r="K3265" s="104"/>
      <c r="L3265" s="104"/>
      <c r="M3265" s="104">
        <f t="shared" si="2198"/>
        <v>0</v>
      </c>
      <c r="N3265" s="197">
        <f t="shared" si="2201"/>
        <v>0</v>
      </c>
    </row>
    <row r="3266" spans="1:14" ht="47.25" outlineLevel="1" x14ac:dyDescent="0.25">
      <c r="A3266" s="485">
        <f t="shared" ref="A3266:E3266" si="2213">A2789</f>
        <v>0</v>
      </c>
      <c r="B3266" s="421" t="str">
        <f t="shared" si="2213"/>
        <v xml:space="preserve">Scheme 1: Upgradation of Guided wave Radar Level TX installed at Condenser Hotwell and LPH 1,2 and 3 </v>
      </c>
      <c r="C3266" s="188">
        <f t="shared" si="2213"/>
        <v>0</v>
      </c>
      <c r="D3266" s="189" t="str">
        <f t="shared" si="2213"/>
        <v>-</v>
      </c>
      <c r="E3266" s="38">
        <f t="shared" si="2213"/>
        <v>0</v>
      </c>
      <c r="F3266" s="104">
        <f t="shared" si="2170"/>
        <v>0</v>
      </c>
      <c r="G3266" s="104">
        <f t="shared" si="2171"/>
        <v>0</v>
      </c>
      <c r="H3266" s="104">
        <f t="shared" si="2200"/>
        <v>0</v>
      </c>
      <c r="I3266" s="38">
        <f>'F4.2'!AA404</f>
        <v>0</v>
      </c>
      <c r="J3266" s="38">
        <f>'F4.2'!AZ404</f>
        <v>0</v>
      </c>
      <c r="K3266" s="104"/>
      <c r="L3266" s="104"/>
      <c r="M3266" s="104">
        <f t="shared" si="2198"/>
        <v>0</v>
      </c>
      <c r="N3266" s="197">
        <f t="shared" si="2201"/>
        <v>0</v>
      </c>
    </row>
    <row r="3267" spans="1:14" ht="31.5" outlineLevel="1" x14ac:dyDescent="0.25">
      <c r="A3267" s="485">
        <f t="shared" ref="A3267:E3267" si="2214">A2790</f>
        <v>0</v>
      </c>
      <c r="B3267" s="421" t="str">
        <f t="shared" si="2214"/>
        <v xml:space="preserve">Scheme 2: Upgradation of Displacer type level TX into Guided wave radar level Tx installed at various Drain Tank, Flash tank and pit </v>
      </c>
      <c r="C3267" s="188">
        <f t="shared" si="2214"/>
        <v>0</v>
      </c>
      <c r="D3267" s="189" t="str">
        <f t="shared" si="2214"/>
        <v>-</v>
      </c>
      <c r="E3267" s="38">
        <f t="shared" si="2214"/>
        <v>0</v>
      </c>
      <c r="F3267" s="104">
        <f t="shared" si="2170"/>
        <v>0</v>
      </c>
      <c r="G3267" s="104">
        <f t="shared" si="2171"/>
        <v>0</v>
      </c>
      <c r="H3267" s="104">
        <f t="shared" si="2200"/>
        <v>0</v>
      </c>
      <c r="I3267" s="38">
        <f>'F4.2'!AA405</f>
        <v>0</v>
      </c>
      <c r="J3267" s="38">
        <f>'F4.2'!AZ405</f>
        <v>0</v>
      </c>
      <c r="K3267" s="104"/>
      <c r="L3267" s="104"/>
      <c r="M3267" s="104">
        <f t="shared" si="2198"/>
        <v>0</v>
      </c>
      <c r="N3267" s="197">
        <f t="shared" si="2201"/>
        <v>0</v>
      </c>
    </row>
    <row r="3268" spans="1:14" ht="31.5" outlineLevel="1" x14ac:dyDescent="0.25">
      <c r="A3268" s="369">
        <f t="shared" ref="A3268:E3268" si="2215">A2791</f>
        <v>0</v>
      </c>
      <c r="B3268" s="369" t="str">
        <f t="shared" si="2215"/>
        <v>Scheme 3: Upgradation of non- contact type Ultrasonic level Tx into IP68 non- contact type Radar level TX.</v>
      </c>
      <c r="C3268" s="188">
        <f t="shared" si="2215"/>
        <v>0</v>
      </c>
      <c r="D3268" s="189" t="str">
        <f t="shared" si="2215"/>
        <v>-</v>
      </c>
      <c r="E3268" s="38">
        <f t="shared" si="2215"/>
        <v>0</v>
      </c>
      <c r="F3268" s="104">
        <f t="shared" si="2170"/>
        <v>0</v>
      </c>
      <c r="G3268" s="104">
        <f t="shared" si="2171"/>
        <v>0</v>
      </c>
      <c r="H3268" s="104">
        <f t="shared" si="2200"/>
        <v>0</v>
      </c>
      <c r="I3268" s="38">
        <f>'F4.2'!AA406</f>
        <v>0</v>
      </c>
      <c r="J3268" s="38">
        <f>'F4.2'!AZ406</f>
        <v>0</v>
      </c>
      <c r="K3268" s="104"/>
      <c r="L3268" s="104"/>
      <c r="M3268" s="104">
        <f t="shared" si="2198"/>
        <v>0</v>
      </c>
      <c r="N3268" s="197">
        <f t="shared" si="2201"/>
        <v>0</v>
      </c>
    </row>
    <row r="3269" spans="1:14" ht="47.25" outlineLevel="1" x14ac:dyDescent="0.25">
      <c r="A3269" s="485">
        <f t="shared" ref="A3269:E3269" si="2216">A2792</f>
        <v>0</v>
      </c>
      <c r="B3269" s="421" t="str">
        <f t="shared" si="2216"/>
        <v xml:space="preserve">Upgradation of ESP Hopper level Probes installed at 3x660 MW koradi TPS. </v>
      </c>
      <c r="C3269" s="188">
        <f t="shared" si="2216"/>
        <v>0</v>
      </c>
      <c r="D3269" s="189" t="str">
        <f t="shared" si="2216"/>
        <v>-</v>
      </c>
      <c r="E3269" s="38">
        <f t="shared" si="2216"/>
        <v>0</v>
      </c>
      <c r="F3269" s="104">
        <f t="shared" si="2170"/>
        <v>40</v>
      </c>
      <c r="G3269" s="104">
        <f t="shared" si="2171"/>
        <v>40</v>
      </c>
      <c r="H3269" s="104">
        <f t="shared" si="2200"/>
        <v>0</v>
      </c>
      <c r="I3269" s="38">
        <f>'F4.2'!AA407</f>
        <v>0</v>
      </c>
      <c r="J3269" s="38">
        <f>'F4.2'!AZ407</f>
        <v>0</v>
      </c>
      <c r="K3269" s="104"/>
      <c r="L3269" s="104"/>
      <c r="M3269" s="104">
        <f t="shared" si="2198"/>
        <v>0</v>
      </c>
      <c r="N3269" s="197">
        <f t="shared" si="2201"/>
        <v>0</v>
      </c>
    </row>
    <row r="3270" spans="1:14" ht="31.5" outlineLevel="1" x14ac:dyDescent="0.25">
      <c r="A3270" s="485">
        <f t="shared" ref="A3270:E3270" si="2217">A2793</f>
        <v>0</v>
      </c>
      <c r="B3270" s="421" t="str">
        <f t="shared" si="2217"/>
        <v>Scheme 1: Upgradation of 1st three fields ESP Hopper level probes into continuous level monitoring NOGS system at 3x660 MW Koradi TPS.</v>
      </c>
      <c r="C3270" s="188">
        <f t="shared" si="2217"/>
        <v>0</v>
      </c>
      <c r="D3270" s="189" t="str">
        <f t="shared" si="2217"/>
        <v>-</v>
      </c>
      <c r="E3270" s="38">
        <f t="shared" si="2217"/>
        <v>0</v>
      </c>
      <c r="F3270" s="104">
        <f t="shared" si="2170"/>
        <v>0</v>
      </c>
      <c r="G3270" s="104">
        <f t="shared" si="2171"/>
        <v>0</v>
      </c>
      <c r="H3270" s="104">
        <f t="shared" si="2200"/>
        <v>0</v>
      </c>
      <c r="I3270" s="38">
        <f>'F4.2'!AA408</f>
        <v>0</v>
      </c>
      <c r="J3270" s="38">
        <f>'F4.2'!AZ408</f>
        <v>0</v>
      </c>
      <c r="K3270" s="104"/>
      <c r="L3270" s="104"/>
      <c r="M3270" s="104">
        <f t="shared" si="2198"/>
        <v>0</v>
      </c>
      <c r="N3270" s="197">
        <f t="shared" si="2201"/>
        <v>0</v>
      </c>
    </row>
    <row r="3271" spans="1:14" ht="47.25" outlineLevel="1" x14ac:dyDescent="0.25">
      <c r="A3271" s="485">
        <f t="shared" ref="A3271:E3271" si="2218">A2794</f>
        <v>0</v>
      </c>
      <c r="B3271" s="421" t="str">
        <f t="shared" si="2218"/>
        <v xml:space="preserve">Scheme 2: Upgradation of RF capacitance Hopper level probe into of RF admittance level probe at 4,5,6,7,8 &amp; 9 ESP Hoppers </v>
      </c>
      <c r="C3271" s="188">
        <f t="shared" si="2218"/>
        <v>0</v>
      </c>
      <c r="D3271" s="189" t="str">
        <f t="shared" si="2218"/>
        <v>-</v>
      </c>
      <c r="E3271" s="38">
        <f t="shared" si="2218"/>
        <v>0</v>
      </c>
      <c r="F3271" s="104">
        <f t="shared" si="2170"/>
        <v>0</v>
      </c>
      <c r="G3271" s="104">
        <f t="shared" si="2171"/>
        <v>0</v>
      </c>
      <c r="H3271" s="104">
        <f t="shared" si="2200"/>
        <v>0</v>
      </c>
      <c r="I3271" s="38">
        <f>'F4.2'!AA409</f>
        <v>0</v>
      </c>
      <c r="J3271" s="38">
        <f>'F4.2'!AZ409</f>
        <v>0</v>
      </c>
      <c r="K3271" s="104"/>
      <c r="L3271" s="104"/>
      <c r="M3271" s="104">
        <f t="shared" si="2198"/>
        <v>0</v>
      </c>
      <c r="N3271" s="197">
        <f t="shared" si="2201"/>
        <v>0</v>
      </c>
    </row>
    <row r="3272" spans="1:14" ht="47.25" outlineLevel="1" x14ac:dyDescent="0.25">
      <c r="A3272" s="369">
        <f t="shared" ref="A3272:E3272" si="2219">A2795</f>
        <v>0</v>
      </c>
      <c r="B3272" s="369" t="str">
        <f t="shared" si="2219"/>
        <v>Scheme 3: Upgradation of ESP hopper heater monitoring , control and  real time monitoring system at 3X660MW Koradi TPS</v>
      </c>
      <c r="C3272" s="188">
        <f t="shared" si="2219"/>
        <v>0</v>
      </c>
      <c r="D3272" s="189" t="str">
        <f t="shared" si="2219"/>
        <v>-</v>
      </c>
      <c r="E3272" s="38">
        <f t="shared" si="2219"/>
        <v>0</v>
      </c>
      <c r="F3272" s="104">
        <f t="shared" si="2170"/>
        <v>0</v>
      </c>
      <c r="G3272" s="104">
        <f t="shared" si="2171"/>
        <v>0</v>
      </c>
      <c r="H3272" s="104">
        <f t="shared" si="2200"/>
        <v>0</v>
      </c>
      <c r="I3272" s="38">
        <f>'F4.2'!AA410</f>
        <v>0</v>
      </c>
      <c r="J3272" s="38">
        <f>'F4.2'!AZ410</f>
        <v>0</v>
      </c>
      <c r="K3272" s="104"/>
      <c r="L3272" s="104"/>
      <c r="M3272" s="104">
        <f t="shared" si="2198"/>
        <v>0</v>
      </c>
      <c r="N3272" s="197">
        <f t="shared" si="2201"/>
        <v>0</v>
      </c>
    </row>
    <row r="3273" spans="1:14" ht="15.75" outlineLevel="1" x14ac:dyDescent="0.25">
      <c r="A3273" s="485">
        <f t="shared" ref="A3273:E3273" si="2220">A2796</f>
        <v>0</v>
      </c>
      <c r="B3273" s="421" t="str">
        <f t="shared" si="2220"/>
        <v xml:space="preserve">Upgradation of various scheme viz ASLD, Furnace tv camera FEGT and acoustic Pyrometer installed at 3x660 MW koradi TPS. </v>
      </c>
      <c r="C3273" s="188">
        <f t="shared" si="2220"/>
        <v>0</v>
      </c>
      <c r="D3273" s="189" t="str">
        <f t="shared" si="2220"/>
        <v>-</v>
      </c>
      <c r="E3273" s="38">
        <f t="shared" si="2220"/>
        <v>0</v>
      </c>
      <c r="F3273" s="104">
        <f t="shared" si="2170"/>
        <v>61</v>
      </c>
      <c r="G3273" s="104">
        <f t="shared" si="2171"/>
        <v>61</v>
      </c>
      <c r="H3273" s="104">
        <f t="shared" si="2200"/>
        <v>0</v>
      </c>
      <c r="I3273" s="38">
        <f>'F4.2'!AA411</f>
        <v>0</v>
      </c>
      <c r="J3273" s="38">
        <f>'F4.2'!AZ411</f>
        <v>0</v>
      </c>
      <c r="K3273" s="104"/>
      <c r="L3273" s="104"/>
      <c r="M3273" s="104">
        <f t="shared" si="2198"/>
        <v>0</v>
      </c>
      <c r="N3273" s="197">
        <f t="shared" si="2201"/>
        <v>0</v>
      </c>
    </row>
    <row r="3274" spans="1:14" ht="15.75" outlineLevel="1" x14ac:dyDescent="0.25">
      <c r="A3274" s="485">
        <f t="shared" ref="A3274:E3274" si="2221">A2797</f>
        <v>0</v>
      </c>
      <c r="B3274" s="421" t="str">
        <f t="shared" si="2221"/>
        <v xml:space="preserve">Scheme 1: Upgradation of ASLD system </v>
      </c>
      <c r="C3274" s="188">
        <f t="shared" si="2221"/>
        <v>0</v>
      </c>
      <c r="D3274" s="189" t="str">
        <f t="shared" si="2221"/>
        <v>-</v>
      </c>
      <c r="E3274" s="38">
        <f t="shared" si="2221"/>
        <v>0</v>
      </c>
      <c r="F3274" s="104">
        <f t="shared" si="2170"/>
        <v>0</v>
      </c>
      <c r="G3274" s="104">
        <f t="shared" si="2171"/>
        <v>0</v>
      </c>
      <c r="H3274" s="104">
        <f t="shared" si="2200"/>
        <v>0</v>
      </c>
      <c r="I3274" s="38">
        <f>'F4.2'!AA412</f>
        <v>0</v>
      </c>
      <c r="J3274" s="38">
        <f>'F4.2'!AZ412</f>
        <v>0</v>
      </c>
      <c r="K3274" s="104"/>
      <c r="L3274" s="104"/>
      <c r="M3274" s="104">
        <f t="shared" si="2198"/>
        <v>0</v>
      </c>
      <c r="N3274" s="197">
        <f t="shared" si="2201"/>
        <v>0</v>
      </c>
    </row>
    <row r="3275" spans="1:14" ht="15.75" outlineLevel="1" x14ac:dyDescent="0.25">
      <c r="A3275" s="485">
        <f t="shared" ref="A3275:E3275" si="2222">A2798</f>
        <v>0</v>
      </c>
      <c r="B3275" s="421" t="str">
        <f t="shared" si="2222"/>
        <v>Scheme 2: Upgradation of Furnace TV Camera</v>
      </c>
      <c r="C3275" s="188">
        <f t="shared" si="2222"/>
        <v>0</v>
      </c>
      <c r="D3275" s="189" t="str">
        <f t="shared" si="2222"/>
        <v>-</v>
      </c>
      <c r="E3275" s="38">
        <f t="shared" si="2222"/>
        <v>0</v>
      </c>
      <c r="F3275" s="104">
        <f t="shared" si="2170"/>
        <v>0</v>
      </c>
      <c r="G3275" s="104">
        <f t="shared" si="2171"/>
        <v>0</v>
      </c>
      <c r="H3275" s="104">
        <f t="shared" si="2200"/>
        <v>0</v>
      </c>
      <c r="I3275" s="38">
        <f>'F4.2'!AA413</f>
        <v>0</v>
      </c>
      <c r="J3275" s="38">
        <f>'F4.2'!AZ413</f>
        <v>0</v>
      </c>
      <c r="K3275" s="104"/>
      <c r="L3275" s="104"/>
      <c r="M3275" s="104">
        <f t="shared" si="2198"/>
        <v>0</v>
      </c>
      <c r="N3275" s="197">
        <f t="shared" si="2201"/>
        <v>0</v>
      </c>
    </row>
    <row r="3276" spans="1:14" ht="15.75" outlineLevel="1" x14ac:dyDescent="0.25">
      <c r="A3276" s="485">
        <f t="shared" ref="A3276:E3276" si="2223">A2799</f>
        <v>0</v>
      </c>
      <c r="B3276" s="421" t="str">
        <f t="shared" si="2223"/>
        <v xml:space="preserve">Scheme 3:Upgradation of FEGT system </v>
      </c>
      <c r="C3276" s="188">
        <f t="shared" si="2223"/>
        <v>0</v>
      </c>
      <c r="D3276" s="189" t="str">
        <f t="shared" si="2223"/>
        <v>-</v>
      </c>
      <c r="E3276" s="38">
        <f t="shared" si="2223"/>
        <v>0</v>
      </c>
      <c r="F3276" s="104">
        <f t="shared" si="2170"/>
        <v>0</v>
      </c>
      <c r="G3276" s="104">
        <f t="shared" si="2171"/>
        <v>0</v>
      </c>
      <c r="H3276" s="104">
        <f t="shared" si="2200"/>
        <v>0</v>
      </c>
      <c r="I3276" s="38">
        <f>'F4.2'!AA414</f>
        <v>0</v>
      </c>
      <c r="J3276" s="38">
        <f>'F4.2'!AZ414</f>
        <v>0</v>
      </c>
      <c r="K3276" s="104"/>
      <c r="L3276" s="104"/>
      <c r="M3276" s="104">
        <f t="shared" si="2198"/>
        <v>0</v>
      </c>
      <c r="N3276" s="197">
        <f t="shared" si="2201"/>
        <v>0</v>
      </c>
    </row>
    <row r="3277" spans="1:14" ht="31.5" outlineLevel="1" x14ac:dyDescent="0.25">
      <c r="A3277" s="369">
        <f t="shared" ref="A3277:E3277" si="2224">A2800</f>
        <v>0</v>
      </c>
      <c r="B3277" s="369" t="str">
        <f t="shared" si="2224"/>
        <v xml:space="preserve">Scheme 4:Upgradation of acoustic pyrometer </v>
      </c>
      <c r="C3277" s="188">
        <f t="shared" si="2224"/>
        <v>0</v>
      </c>
      <c r="D3277" s="189" t="str">
        <f t="shared" si="2224"/>
        <v>-</v>
      </c>
      <c r="E3277" s="38">
        <f t="shared" si="2224"/>
        <v>0</v>
      </c>
      <c r="F3277" s="104">
        <f t="shared" si="2170"/>
        <v>0</v>
      </c>
      <c r="G3277" s="104">
        <f t="shared" si="2171"/>
        <v>0</v>
      </c>
      <c r="H3277" s="104">
        <f t="shared" si="2200"/>
        <v>0</v>
      </c>
      <c r="I3277" s="38">
        <f>'F4.2'!AA415</f>
        <v>0</v>
      </c>
      <c r="J3277" s="38">
        <f>'F4.2'!AZ415</f>
        <v>0</v>
      </c>
      <c r="K3277" s="104"/>
      <c r="L3277" s="104"/>
      <c r="M3277" s="104">
        <f t="shared" si="2198"/>
        <v>0</v>
      </c>
      <c r="N3277" s="197">
        <f t="shared" si="2201"/>
        <v>0</v>
      </c>
    </row>
    <row r="3278" spans="1:14" ht="31.5" outlineLevel="1" x14ac:dyDescent="0.25">
      <c r="A3278" s="485">
        <f t="shared" ref="A3278:E3278" si="2225">A2801</f>
        <v>0</v>
      </c>
      <c r="B3278" s="421" t="str">
        <f t="shared" si="2225"/>
        <v xml:space="preserve"> Upgradation of various scheme viz instrument Air pipe at ESP Area, wet Ash Evacuation system, HCSD Silo.</v>
      </c>
      <c r="C3278" s="188">
        <f t="shared" si="2225"/>
        <v>0</v>
      </c>
      <c r="D3278" s="189" t="str">
        <f t="shared" si="2225"/>
        <v>-</v>
      </c>
      <c r="E3278" s="38">
        <f t="shared" si="2225"/>
        <v>0</v>
      </c>
      <c r="F3278" s="104">
        <f t="shared" si="2170"/>
        <v>26</v>
      </c>
      <c r="G3278" s="104">
        <f t="shared" si="2171"/>
        <v>26</v>
      </c>
      <c r="H3278" s="104">
        <f t="shared" si="2200"/>
        <v>0</v>
      </c>
      <c r="I3278" s="38">
        <f>'F4.2'!AA416</f>
        <v>0</v>
      </c>
      <c r="J3278" s="38">
        <f>'F4.2'!AZ416</f>
        <v>0</v>
      </c>
      <c r="K3278" s="104"/>
      <c r="L3278" s="104"/>
      <c r="M3278" s="104">
        <f t="shared" si="2198"/>
        <v>0</v>
      </c>
      <c r="N3278" s="197">
        <f t="shared" si="2201"/>
        <v>0</v>
      </c>
    </row>
    <row r="3279" spans="1:14" ht="31.5" outlineLevel="1" x14ac:dyDescent="0.25">
      <c r="A3279" s="485">
        <f t="shared" ref="A3279:E3279" si="2226">A2802</f>
        <v>0</v>
      </c>
      <c r="B3279" s="421" t="str">
        <f t="shared" si="2226"/>
        <v xml:space="preserve">Scheme 1: Upgradation of instrument Air pipeline system at ESP of M.S into SS installed at 3x660 MW Koradi TPS. </v>
      </c>
      <c r="C3279" s="188">
        <f t="shared" si="2226"/>
        <v>0</v>
      </c>
      <c r="D3279" s="189" t="str">
        <f t="shared" si="2226"/>
        <v>-</v>
      </c>
      <c r="E3279" s="38">
        <f t="shared" si="2226"/>
        <v>0</v>
      </c>
      <c r="F3279" s="104">
        <f t="shared" si="2170"/>
        <v>0</v>
      </c>
      <c r="G3279" s="104">
        <f t="shared" si="2171"/>
        <v>0</v>
      </c>
      <c r="H3279" s="104">
        <f t="shared" si="2200"/>
        <v>0</v>
      </c>
      <c r="I3279" s="38">
        <f>'F4.2'!AA417</f>
        <v>0</v>
      </c>
      <c r="J3279" s="38">
        <f>'F4.2'!AZ417</f>
        <v>0</v>
      </c>
      <c r="K3279" s="104"/>
      <c r="L3279" s="104"/>
      <c r="M3279" s="104">
        <f t="shared" si="2198"/>
        <v>0</v>
      </c>
      <c r="N3279" s="197">
        <f t="shared" si="2201"/>
        <v>0</v>
      </c>
    </row>
    <row r="3280" spans="1:14" ht="31.5" outlineLevel="1" x14ac:dyDescent="0.25">
      <c r="A3280" s="485">
        <f t="shared" ref="A3280:E3280" si="2227">A2803</f>
        <v>0</v>
      </c>
      <c r="B3280" s="421" t="str">
        <f t="shared" si="2227"/>
        <v>Scheme 2: Upgradation of instrument Air pipeline system at wet Ash system of M.S into SS .</v>
      </c>
      <c r="C3280" s="188">
        <f t="shared" si="2227"/>
        <v>0</v>
      </c>
      <c r="D3280" s="189" t="str">
        <f t="shared" si="2227"/>
        <v>-</v>
      </c>
      <c r="E3280" s="38">
        <f t="shared" si="2227"/>
        <v>0</v>
      </c>
      <c r="F3280" s="104">
        <f t="shared" si="2170"/>
        <v>0</v>
      </c>
      <c r="G3280" s="104">
        <f t="shared" si="2171"/>
        <v>0</v>
      </c>
      <c r="H3280" s="104">
        <f t="shared" si="2200"/>
        <v>0</v>
      </c>
      <c r="I3280" s="38">
        <f>'F4.2'!AA418</f>
        <v>0</v>
      </c>
      <c r="J3280" s="38">
        <f>'F4.2'!AZ418</f>
        <v>0</v>
      </c>
      <c r="K3280" s="104"/>
      <c r="L3280" s="104"/>
      <c r="M3280" s="104">
        <f t="shared" si="2198"/>
        <v>0</v>
      </c>
      <c r="N3280" s="197">
        <f t="shared" si="2201"/>
        <v>0</v>
      </c>
    </row>
    <row r="3281" spans="1:14" ht="31.5" outlineLevel="1" x14ac:dyDescent="0.25">
      <c r="A3281" s="485">
        <f t="shared" ref="A3281:E3281" si="2228">A2804</f>
        <v>0</v>
      </c>
      <c r="B3281" s="421" t="str">
        <f t="shared" si="2228"/>
        <v>Scheme 3: Upgradation of instrument Air pipeline system at HCSD silo of M.S. into SS.</v>
      </c>
      <c r="C3281" s="188">
        <f t="shared" si="2228"/>
        <v>0</v>
      </c>
      <c r="D3281" s="189" t="str">
        <f t="shared" si="2228"/>
        <v>-</v>
      </c>
      <c r="E3281" s="38">
        <f t="shared" si="2228"/>
        <v>0</v>
      </c>
      <c r="F3281" s="104">
        <f t="shared" si="2170"/>
        <v>0</v>
      </c>
      <c r="G3281" s="104">
        <f t="shared" si="2171"/>
        <v>0</v>
      </c>
      <c r="H3281" s="104">
        <f t="shared" si="2200"/>
        <v>0</v>
      </c>
      <c r="I3281" s="38">
        <f>'F4.2'!AA419</f>
        <v>0</v>
      </c>
      <c r="J3281" s="38">
        <f>'F4.2'!AZ419</f>
        <v>0</v>
      </c>
      <c r="K3281" s="104"/>
      <c r="L3281" s="104"/>
      <c r="M3281" s="104">
        <f t="shared" si="2198"/>
        <v>0</v>
      </c>
      <c r="N3281" s="197">
        <f t="shared" si="2201"/>
        <v>0</v>
      </c>
    </row>
    <row r="3282" spans="1:14" ht="47.25" outlineLevel="1" x14ac:dyDescent="0.25">
      <c r="A3282" s="485">
        <f t="shared" ref="A3282:E3282" si="2229">A2805</f>
        <v>0</v>
      </c>
      <c r="B3282" s="421" t="str">
        <f t="shared" si="2229"/>
        <v xml:space="preserve">Scheme 4: Upgradation of instrument Air pipeline system at Remote Silo of M.S into SS. </v>
      </c>
      <c r="C3282" s="188">
        <f t="shared" si="2229"/>
        <v>0</v>
      </c>
      <c r="D3282" s="189" t="str">
        <f t="shared" si="2229"/>
        <v>-</v>
      </c>
      <c r="E3282" s="38">
        <f t="shared" si="2229"/>
        <v>0</v>
      </c>
      <c r="F3282" s="104">
        <f t="shared" si="2170"/>
        <v>0</v>
      </c>
      <c r="G3282" s="104">
        <f t="shared" si="2171"/>
        <v>0</v>
      </c>
      <c r="H3282" s="104">
        <f t="shared" si="2200"/>
        <v>0</v>
      </c>
      <c r="I3282" s="38">
        <f>'F4.2'!AA420</f>
        <v>0</v>
      </c>
      <c r="J3282" s="38">
        <f>'F4.2'!AZ420</f>
        <v>0</v>
      </c>
      <c r="K3282" s="104"/>
      <c r="L3282" s="104"/>
      <c r="M3282" s="104">
        <f t="shared" si="2198"/>
        <v>0</v>
      </c>
      <c r="N3282" s="197">
        <f t="shared" si="2201"/>
        <v>0</v>
      </c>
    </row>
    <row r="3283" spans="1:14" ht="31.5" outlineLevel="1" x14ac:dyDescent="0.25">
      <c r="A3283" s="369">
        <f t="shared" ref="A3283:E3283" si="2230">A2806</f>
        <v>0</v>
      </c>
      <c r="B3283" s="369" t="str">
        <f t="shared" si="2230"/>
        <v>Scheme 5: Upgradation of Control &amp; Instrument section  lab with Hydraulic Servo Valve Test, Pneumatic System test and calibration lab set up.</v>
      </c>
      <c r="C3283" s="188">
        <f t="shared" si="2230"/>
        <v>0</v>
      </c>
      <c r="D3283" s="189" t="str">
        <f t="shared" si="2230"/>
        <v>-</v>
      </c>
      <c r="E3283" s="38">
        <f t="shared" si="2230"/>
        <v>0</v>
      </c>
      <c r="F3283" s="104">
        <f t="shared" si="2170"/>
        <v>0</v>
      </c>
      <c r="G3283" s="104">
        <f t="shared" si="2171"/>
        <v>0</v>
      </c>
      <c r="H3283" s="104">
        <f t="shared" si="2200"/>
        <v>0</v>
      </c>
      <c r="I3283" s="38">
        <f>'F4.2'!AA421</f>
        <v>0</v>
      </c>
      <c r="J3283" s="38">
        <f>'F4.2'!AZ421</f>
        <v>0</v>
      </c>
      <c r="K3283" s="104"/>
      <c r="L3283" s="104"/>
      <c r="M3283" s="104">
        <f t="shared" si="2198"/>
        <v>0</v>
      </c>
      <c r="N3283" s="197">
        <f t="shared" si="2201"/>
        <v>0</v>
      </c>
    </row>
    <row r="3284" spans="1:14" ht="31.5" outlineLevel="1" x14ac:dyDescent="0.25">
      <c r="A3284" s="485">
        <f t="shared" ref="A3284:E3284" si="2231">A2807</f>
        <v>0</v>
      </c>
      <c r="B3284" s="421" t="str">
        <f t="shared" si="2231"/>
        <v>Upgradation of Flame scanner for flexible operation of 3X660MW Koradi TPS.</v>
      </c>
      <c r="C3284" s="188">
        <f t="shared" si="2231"/>
        <v>0</v>
      </c>
      <c r="D3284" s="189" t="str">
        <f t="shared" si="2231"/>
        <v>-</v>
      </c>
      <c r="E3284" s="38">
        <f t="shared" si="2231"/>
        <v>0</v>
      </c>
      <c r="F3284" s="104">
        <f t="shared" si="2170"/>
        <v>35</v>
      </c>
      <c r="G3284" s="104">
        <f t="shared" si="2171"/>
        <v>35</v>
      </c>
      <c r="H3284" s="104">
        <f t="shared" si="2200"/>
        <v>0</v>
      </c>
      <c r="I3284" s="38">
        <f>'F4.2'!AA422</f>
        <v>0</v>
      </c>
      <c r="J3284" s="38">
        <f>'F4.2'!AZ422</f>
        <v>0</v>
      </c>
      <c r="K3284" s="104"/>
      <c r="L3284" s="104"/>
      <c r="M3284" s="104">
        <f t="shared" si="2198"/>
        <v>0</v>
      </c>
      <c r="N3284" s="197">
        <f t="shared" si="2201"/>
        <v>0</v>
      </c>
    </row>
    <row r="3285" spans="1:14" ht="31.5" outlineLevel="1" x14ac:dyDescent="0.25">
      <c r="A3285" s="485">
        <f t="shared" ref="A3285:E3285" si="2232">A2808</f>
        <v>0</v>
      </c>
      <c r="B3285" s="561" t="str">
        <f t="shared" si="2232"/>
        <v>Scheme 1: Upgradation of Flame scanner for flexible operation of 3X660MW Koradi TPS.</v>
      </c>
      <c r="C3285" s="188">
        <f t="shared" si="2232"/>
        <v>0</v>
      </c>
      <c r="D3285" s="189" t="str">
        <f t="shared" si="2232"/>
        <v>-</v>
      </c>
      <c r="E3285" s="38">
        <f t="shared" si="2232"/>
        <v>0</v>
      </c>
      <c r="F3285" s="104">
        <f t="shared" si="2170"/>
        <v>0</v>
      </c>
      <c r="G3285" s="104">
        <f t="shared" si="2171"/>
        <v>0</v>
      </c>
      <c r="H3285" s="104">
        <f t="shared" si="2200"/>
        <v>0</v>
      </c>
      <c r="I3285" s="38">
        <f>'F4.2'!AA423</f>
        <v>0</v>
      </c>
      <c r="J3285" s="38">
        <f>'F4.2'!AZ423</f>
        <v>0</v>
      </c>
      <c r="K3285" s="104"/>
      <c r="L3285" s="104"/>
      <c r="M3285" s="104">
        <f t="shared" si="2198"/>
        <v>0</v>
      </c>
      <c r="N3285" s="197">
        <f t="shared" si="2201"/>
        <v>0</v>
      </c>
    </row>
    <row r="3286" spans="1:14" ht="78.75" outlineLevel="1" x14ac:dyDescent="0.25">
      <c r="A3286" s="485">
        <f t="shared" ref="A3286:E3286" si="2233">A2809</f>
        <v>0</v>
      </c>
      <c r="B3286" s="562" t="str">
        <f t="shared" si="2233"/>
        <v>Replacement of DRC Pipes, Bends &amp; Fittings in phase manner to improve the dry ash conveying &amp; its disposal (2 years)</v>
      </c>
      <c r="C3286" s="188">
        <f t="shared" si="2233"/>
        <v>0</v>
      </c>
      <c r="D3286" s="189" t="str">
        <f t="shared" si="2233"/>
        <v>-</v>
      </c>
      <c r="E3286" s="38">
        <f t="shared" si="2233"/>
        <v>0</v>
      </c>
      <c r="F3286" s="104">
        <f t="shared" si="2170"/>
        <v>30</v>
      </c>
      <c r="G3286" s="104">
        <f t="shared" si="2171"/>
        <v>30</v>
      </c>
      <c r="H3286" s="104">
        <f t="shared" si="2200"/>
        <v>0</v>
      </c>
      <c r="I3286" s="38">
        <f>'F4.2'!AA424</f>
        <v>0</v>
      </c>
      <c r="J3286" s="38">
        <f>'F4.2'!AZ424</f>
        <v>0</v>
      </c>
      <c r="K3286" s="104"/>
      <c r="L3286" s="104"/>
      <c r="M3286" s="104">
        <f t="shared" si="2198"/>
        <v>0</v>
      </c>
      <c r="N3286" s="197">
        <f t="shared" si="2201"/>
        <v>0</v>
      </c>
    </row>
    <row r="3287" spans="1:14" ht="31.5" outlineLevel="1" x14ac:dyDescent="0.25">
      <c r="A3287" s="485">
        <f t="shared" ref="A3287:E3287" si="2234">A2810</f>
        <v>0</v>
      </c>
      <c r="B3287" s="561" t="str">
        <f t="shared" si="2234"/>
        <v>Replacement of DRC Pipes, Bends &amp; Fittings in phase manner to improve the dry ash conveying &amp; its disposal (2 years) (Rs.30 Cr.)
(Bottom ash/Coarse ash evacuation &amp; Ash Slurry Disposal Pipelines, Dry ash conveying system)</v>
      </c>
      <c r="C3287" s="188">
        <f t="shared" si="2234"/>
        <v>0</v>
      </c>
      <c r="D3287" s="189" t="str">
        <f t="shared" si="2234"/>
        <v>-</v>
      </c>
      <c r="E3287" s="38">
        <f t="shared" si="2234"/>
        <v>0</v>
      </c>
      <c r="F3287" s="104">
        <f t="shared" si="2170"/>
        <v>0</v>
      </c>
      <c r="G3287" s="104">
        <f t="shared" si="2171"/>
        <v>0</v>
      </c>
      <c r="H3287" s="104">
        <f t="shared" si="2200"/>
        <v>0</v>
      </c>
      <c r="I3287" s="38">
        <f>'F4.2'!AA425</f>
        <v>0</v>
      </c>
      <c r="J3287" s="38">
        <f>'F4.2'!AZ425</f>
        <v>0</v>
      </c>
      <c r="K3287" s="104"/>
      <c r="L3287" s="104"/>
      <c r="M3287" s="104">
        <f t="shared" si="2198"/>
        <v>0</v>
      </c>
      <c r="N3287" s="197">
        <f t="shared" si="2201"/>
        <v>0</v>
      </c>
    </row>
    <row r="3288" spans="1:14" ht="31.5" outlineLevel="1" x14ac:dyDescent="0.25">
      <c r="A3288" s="485">
        <f t="shared" ref="A3288:E3288" si="2235">A2811</f>
        <v>0</v>
      </c>
      <c r="B3288" s="562" t="str">
        <f t="shared" si="2235"/>
        <v>Augmentation of Coarse Ash disposal system at U10 at KTPS, Koradi</v>
      </c>
      <c r="C3288" s="188">
        <f t="shared" si="2235"/>
        <v>0</v>
      </c>
      <c r="D3288" s="189" t="str">
        <f t="shared" si="2235"/>
        <v>-</v>
      </c>
      <c r="E3288" s="38">
        <f t="shared" si="2235"/>
        <v>0</v>
      </c>
      <c r="F3288" s="104">
        <f t="shared" si="2170"/>
        <v>0</v>
      </c>
      <c r="G3288" s="104">
        <f t="shared" si="2171"/>
        <v>0</v>
      </c>
      <c r="H3288" s="104">
        <f t="shared" si="2200"/>
        <v>0</v>
      </c>
      <c r="I3288" s="38">
        <f>'F4.2'!AA426</f>
        <v>0</v>
      </c>
      <c r="J3288" s="38">
        <f>'F4.2'!AZ426</f>
        <v>0</v>
      </c>
      <c r="K3288" s="104"/>
      <c r="L3288" s="104"/>
      <c r="M3288" s="104">
        <f t="shared" si="2198"/>
        <v>0</v>
      </c>
      <c r="N3288" s="197">
        <f t="shared" si="2201"/>
        <v>0</v>
      </c>
    </row>
    <row r="3289" spans="1:14" ht="15.75" outlineLevel="1" x14ac:dyDescent="0.25">
      <c r="A3289" s="485">
        <f t="shared" ref="A3289:E3289" si="2236">A2812</f>
        <v>0</v>
      </c>
      <c r="B3289" s="369" t="str">
        <f t="shared" si="2236"/>
        <v>WORK OF INSTALLATION &amp; COMMISSIONING OF ASH DISPOSAL SYSTEM AT UNIT#10</v>
      </c>
      <c r="C3289" s="188">
        <f t="shared" si="2236"/>
        <v>0</v>
      </c>
      <c r="D3289" s="189" t="str">
        <f t="shared" si="2236"/>
        <v>-</v>
      </c>
      <c r="E3289" s="38">
        <f t="shared" si="2236"/>
        <v>0</v>
      </c>
      <c r="F3289" s="104">
        <f t="shared" si="2170"/>
        <v>0</v>
      </c>
      <c r="G3289" s="104">
        <f t="shared" si="2171"/>
        <v>82.01</v>
      </c>
      <c r="H3289" s="104">
        <f t="shared" si="2200"/>
        <v>-82.01</v>
      </c>
      <c r="I3289" s="38">
        <f>'F4.2'!AA427</f>
        <v>0</v>
      </c>
      <c r="J3289" s="38">
        <f>'F4.2'!AZ427</f>
        <v>0</v>
      </c>
      <c r="K3289" s="104"/>
      <c r="L3289" s="104"/>
      <c r="M3289" s="104">
        <f t="shared" si="2198"/>
        <v>0</v>
      </c>
      <c r="N3289" s="197">
        <f t="shared" si="2201"/>
        <v>-82.01</v>
      </c>
    </row>
    <row r="3290" spans="1:14" ht="31.5" outlineLevel="1" x14ac:dyDescent="0.25">
      <c r="A3290" s="485">
        <f t="shared" ref="A3290:E3290" si="2237">A2813</f>
        <v>0</v>
      </c>
      <c r="B3290" s="369" t="str">
        <f t="shared" si="2237"/>
        <v>IDC</v>
      </c>
      <c r="C3290" s="188">
        <f t="shared" si="2237"/>
        <v>0</v>
      </c>
      <c r="D3290" s="189" t="str">
        <f t="shared" si="2237"/>
        <v>-</v>
      </c>
      <c r="E3290" s="38">
        <f t="shared" si="2237"/>
        <v>0</v>
      </c>
      <c r="F3290" s="104">
        <f t="shared" si="2170"/>
        <v>0</v>
      </c>
      <c r="G3290" s="104">
        <f t="shared" si="2171"/>
        <v>2.93</v>
      </c>
      <c r="H3290" s="104">
        <f t="shared" si="2200"/>
        <v>-2.93</v>
      </c>
      <c r="I3290" s="38">
        <f>'F4.2'!AA428</f>
        <v>0</v>
      </c>
      <c r="J3290" s="38">
        <f>'F4.2'!AZ428</f>
        <v>0</v>
      </c>
      <c r="K3290" s="104"/>
      <c r="L3290" s="104"/>
      <c r="M3290" s="104">
        <f t="shared" si="2198"/>
        <v>0</v>
      </c>
      <c r="N3290" s="197">
        <f t="shared" si="2201"/>
        <v>-2.93</v>
      </c>
    </row>
    <row r="3291" spans="1:14" ht="189" outlineLevel="1" x14ac:dyDescent="0.25">
      <c r="A3291" s="485">
        <f t="shared" ref="A3291:E3291" si="2238">A2814</f>
        <v>0</v>
      </c>
      <c r="B3291" s="565" t="str">
        <f t="shared" si="2238"/>
        <v>DPR for Railway Track Siding  Performance Improvement Schemes at 3x660MW KTPS ,Koradi.</v>
      </c>
      <c r="C3291" s="188">
        <f t="shared" si="2238"/>
        <v>0</v>
      </c>
      <c r="D3291" s="189" t="str">
        <f t="shared" si="2238"/>
        <v>-</v>
      </c>
      <c r="E3291" s="38">
        <f t="shared" si="2238"/>
        <v>0</v>
      </c>
      <c r="F3291" s="104">
        <f t="shared" ref="F3291:F3307" si="2239">F2814+I2814</f>
        <v>0</v>
      </c>
      <c r="G3291" s="104">
        <f t="shared" ref="G3291:G3307" si="2240">G2814+M2814</f>
        <v>0</v>
      </c>
      <c r="H3291" s="104">
        <f t="shared" si="2200"/>
        <v>0</v>
      </c>
      <c r="I3291" s="38">
        <f>'F4.2'!AA429</f>
        <v>0</v>
      </c>
      <c r="J3291" s="38">
        <f>'F4.2'!AZ429</f>
        <v>0</v>
      </c>
      <c r="K3291" s="104"/>
      <c r="L3291" s="104"/>
      <c r="M3291" s="104">
        <f t="shared" si="2198"/>
        <v>0</v>
      </c>
      <c r="N3291" s="197">
        <f t="shared" si="2201"/>
        <v>0</v>
      </c>
    </row>
    <row r="3292" spans="1:14" ht="236.25" outlineLevel="1" x14ac:dyDescent="0.25">
      <c r="A3292" s="485">
        <f t="shared" ref="A3292:E3292" si="2241">A2815</f>
        <v>0</v>
      </c>
      <c r="B3292" s="565" t="str">
        <f t="shared" si="2241"/>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3292" s="188">
        <f t="shared" si="2241"/>
        <v>0</v>
      </c>
      <c r="D3292" s="189" t="str">
        <f t="shared" si="2241"/>
        <v>-</v>
      </c>
      <c r="E3292" s="38">
        <f t="shared" si="2241"/>
        <v>0</v>
      </c>
      <c r="F3292" s="104">
        <f t="shared" si="2239"/>
        <v>30</v>
      </c>
      <c r="G3292" s="104">
        <f t="shared" si="2240"/>
        <v>30</v>
      </c>
      <c r="H3292" s="104">
        <f t="shared" si="2200"/>
        <v>0</v>
      </c>
      <c r="I3292" s="38">
        <f>'F4.2'!AA430</f>
        <v>0</v>
      </c>
      <c r="J3292" s="38">
        <f>'F4.2'!AZ430</f>
        <v>0</v>
      </c>
      <c r="K3292" s="104"/>
      <c r="L3292" s="104"/>
      <c r="M3292" s="104">
        <f t="shared" si="2198"/>
        <v>0</v>
      </c>
      <c r="N3292" s="197">
        <f t="shared" si="2201"/>
        <v>0</v>
      </c>
    </row>
    <row r="3293" spans="1:14" ht="173.25" outlineLevel="1" x14ac:dyDescent="0.25">
      <c r="A3293" s="485">
        <f t="shared" ref="A3293:E3293" si="2242">A2816</f>
        <v>0</v>
      </c>
      <c r="B3293" s="565" t="str">
        <f t="shared" si="2242"/>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3293" s="188">
        <f t="shared" si="2242"/>
        <v>0</v>
      </c>
      <c r="D3293" s="189" t="str">
        <f t="shared" si="2242"/>
        <v>-</v>
      </c>
      <c r="E3293" s="38">
        <f t="shared" si="2242"/>
        <v>0</v>
      </c>
      <c r="F3293" s="104">
        <f t="shared" si="2239"/>
        <v>1</v>
      </c>
      <c r="G3293" s="104">
        <f t="shared" si="2240"/>
        <v>1</v>
      </c>
      <c r="H3293" s="104">
        <f t="shared" si="2200"/>
        <v>0</v>
      </c>
      <c r="I3293" s="38">
        <f>'F4.2'!AA431</f>
        <v>0</v>
      </c>
      <c r="J3293" s="38">
        <f>'F4.2'!AZ431</f>
        <v>0</v>
      </c>
      <c r="K3293" s="104"/>
      <c r="L3293" s="104"/>
      <c r="M3293" s="104">
        <f t="shared" si="2198"/>
        <v>0</v>
      </c>
      <c r="N3293" s="197">
        <f t="shared" si="2201"/>
        <v>0</v>
      </c>
    </row>
    <row r="3294" spans="1:14" ht="346.5" outlineLevel="1" x14ac:dyDescent="0.25">
      <c r="A3294" s="485">
        <f t="shared" ref="A3294:E3294" si="2243">A2817</f>
        <v>0</v>
      </c>
      <c r="B3294" s="565" t="str">
        <f t="shared" si="2243"/>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3294" s="188">
        <f t="shared" si="2243"/>
        <v>0</v>
      </c>
      <c r="D3294" s="189" t="str">
        <f t="shared" si="2243"/>
        <v>-</v>
      </c>
      <c r="E3294" s="38">
        <f t="shared" si="2243"/>
        <v>0</v>
      </c>
      <c r="F3294" s="104">
        <f t="shared" si="2239"/>
        <v>1</v>
      </c>
      <c r="G3294" s="104">
        <f t="shared" si="2240"/>
        <v>1</v>
      </c>
      <c r="H3294" s="104">
        <f t="shared" si="2200"/>
        <v>0</v>
      </c>
      <c r="I3294" s="38">
        <f>'F4.2'!AA432</f>
        <v>0</v>
      </c>
      <c r="J3294" s="38">
        <f>'F4.2'!AZ432</f>
        <v>0</v>
      </c>
      <c r="K3294" s="104"/>
      <c r="L3294" s="104"/>
      <c r="M3294" s="104">
        <f t="shared" si="2198"/>
        <v>0</v>
      </c>
      <c r="N3294" s="197">
        <f t="shared" si="2201"/>
        <v>0</v>
      </c>
    </row>
    <row r="3295" spans="1:14" ht="346.5" outlineLevel="1" x14ac:dyDescent="0.25">
      <c r="A3295" s="485">
        <f t="shared" ref="A3295:E3295" si="2244">A2818</f>
        <v>0</v>
      </c>
      <c r="B3295" s="565" t="str">
        <f t="shared" si="2244"/>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3295" s="188">
        <f t="shared" si="2244"/>
        <v>0</v>
      </c>
      <c r="D3295" s="189" t="str">
        <f t="shared" si="2244"/>
        <v>-</v>
      </c>
      <c r="E3295" s="38">
        <f t="shared" si="2244"/>
        <v>0</v>
      </c>
      <c r="F3295" s="104">
        <f t="shared" si="2239"/>
        <v>4</v>
      </c>
      <c r="G3295" s="104">
        <f t="shared" si="2240"/>
        <v>4</v>
      </c>
      <c r="H3295" s="104">
        <f t="shared" si="2200"/>
        <v>0</v>
      </c>
      <c r="I3295" s="38">
        <f>'F4.2'!AA433</f>
        <v>0</v>
      </c>
      <c r="J3295" s="38">
        <f>'F4.2'!AZ433</f>
        <v>0</v>
      </c>
      <c r="K3295" s="104"/>
      <c r="L3295" s="104"/>
      <c r="M3295" s="104">
        <f t="shared" si="2198"/>
        <v>0</v>
      </c>
      <c r="N3295" s="197">
        <f t="shared" si="2201"/>
        <v>0</v>
      </c>
    </row>
    <row r="3296" spans="1:14" ht="204.75" outlineLevel="1" x14ac:dyDescent="0.25">
      <c r="A3296" s="485">
        <f t="shared" ref="A3296:E3296" si="2245">A2819</f>
        <v>0</v>
      </c>
      <c r="B3296" s="565" t="str">
        <f t="shared" si="2245"/>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3296" s="188">
        <f t="shared" si="2245"/>
        <v>0</v>
      </c>
      <c r="D3296" s="189" t="str">
        <f t="shared" si="2245"/>
        <v>-</v>
      </c>
      <c r="E3296" s="38">
        <f t="shared" si="2245"/>
        <v>0</v>
      </c>
      <c r="F3296" s="104">
        <f t="shared" si="2239"/>
        <v>4</v>
      </c>
      <c r="G3296" s="104">
        <f t="shared" si="2240"/>
        <v>4</v>
      </c>
      <c r="H3296" s="104">
        <f t="shared" si="2200"/>
        <v>0</v>
      </c>
      <c r="I3296" s="38">
        <f>'F4.2'!AA434</f>
        <v>0</v>
      </c>
      <c r="J3296" s="38">
        <f>'F4.2'!AZ434</f>
        <v>0</v>
      </c>
      <c r="K3296" s="104"/>
      <c r="L3296" s="104"/>
      <c r="M3296" s="104">
        <f t="shared" si="2198"/>
        <v>0</v>
      </c>
      <c r="N3296" s="197">
        <f t="shared" si="2201"/>
        <v>0</v>
      </c>
    </row>
    <row r="3297" spans="1:14" ht="204.75" outlineLevel="1" x14ac:dyDescent="0.25">
      <c r="A3297" s="485">
        <f t="shared" ref="A3297:E3297" si="2246">A2820</f>
        <v>0</v>
      </c>
      <c r="B3297" s="565" t="str">
        <f t="shared" si="2246"/>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3297" s="188">
        <f t="shared" si="2246"/>
        <v>0</v>
      </c>
      <c r="D3297" s="189" t="str">
        <f t="shared" si="2246"/>
        <v>-</v>
      </c>
      <c r="E3297" s="38">
        <f t="shared" si="2246"/>
        <v>0</v>
      </c>
      <c r="F3297" s="104">
        <f t="shared" si="2239"/>
        <v>10</v>
      </c>
      <c r="G3297" s="104">
        <f t="shared" si="2240"/>
        <v>10</v>
      </c>
      <c r="H3297" s="104">
        <f t="shared" si="2200"/>
        <v>0</v>
      </c>
      <c r="I3297" s="38">
        <f>'F4.2'!AA435</f>
        <v>0</v>
      </c>
      <c r="J3297" s="38">
        <f>'F4.2'!AZ435</f>
        <v>0</v>
      </c>
      <c r="K3297" s="104"/>
      <c r="L3297" s="104"/>
      <c r="M3297" s="104">
        <f t="shared" si="2198"/>
        <v>0</v>
      </c>
      <c r="N3297" s="197">
        <f t="shared" si="2201"/>
        <v>0</v>
      </c>
    </row>
    <row r="3298" spans="1:14" ht="252" outlineLevel="1" x14ac:dyDescent="0.25">
      <c r="A3298" s="485">
        <f t="shared" ref="A3298:E3298" si="2247">A2821</f>
        <v>0</v>
      </c>
      <c r="B3298" s="565" t="str">
        <f t="shared" si="2247"/>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3298" s="188">
        <f t="shared" si="2247"/>
        <v>0</v>
      </c>
      <c r="D3298" s="189" t="str">
        <f t="shared" si="2247"/>
        <v>-</v>
      </c>
      <c r="E3298" s="38">
        <f t="shared" si="2247"/>
        <v>0</v>
      </c>
      <c r="F3298" s="104">
        <f t="shared" si="2239"/>
        <v>15</v>
      </c>
      <c r="G3298" s="104">
        <f t="shared" si="2240"/>
        <v>15</v>
      </c>
      <c r="H3298" s="104">
        <f t="shared" si="2200"/>
        <v>0</v>
      </c>
      <c r="I3298" s="38">
        <f>'F4.2'!AA436</f>
        <v>0</v>
      </c>
      <c r="J3298" s="38">
        <f>'F4.2'!AZ436</f>
        <v>0</v>
      </c>
      <c r="K3298" s="104"/>
      <c r="L3298" s="104"/>
      <c r="M3298" s="104">
        <f t="shared" si="2198"/>
        <v>0</v>
      </c>
      <c r="N3298" s="197">
        <f t="shared" si="2201"/>
        <v>0</v>
      </c>
    </row>
    <row r="3299" spans="1:14" ht="252" outlineLevel="1" x14ac:dyDescent="0.25">
      <c r="A3299" s="485">
        <f t="shared" ref="A3299:E3299" si="2248">A2822</f>
        <v>0</v>
      </c>
      <c r="B3299" s="565" t="str">
        <f t="shared" si="2248"/>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3299" s="188">
        <f t="shared" si="2248"/>
        <v>0</v>
      </c>
      <c r="D3299" s="189" t="str">
        <f t="shared" si="2248"/>
        <v>-</v>
      </c>
      <c r="E3299" s="38">
        <f t="shared" si="2248"/>
        <v>0</v>
      </c>
      <c r="F3299" s="104">
        <f t="shared" si="2239"/>
        <v>1</v>
      </c>
      <c r="G3299" s="104">
        <f t="shared" si="2240"/>
        <v>1</v>
      </c>
      <c r="H3299" s="104">
        <f t="shared" si="2200"/>
        <v>0</v>
      </c>
      <c r="I3299" s="38">
        <f>'F4.2'!AA437</f>
        <v>0</v>
      </c>
      <c r="J3299" s="38">
        <f>'F4.2'!AZ437</f>
        <v>0</v>
      </c>
      <c r="K3299" s="104"/>
      <c r="L3299" s="104"/>
      <c r="M3299" s="104">
        <f t="shared" si="2198"/>
        <v>0</v>
      </c>
      <c r="N3299" s="197">
        <f t="shared" si="2201"/>
        <v>0</v>
      </c>
    </row>
    <row r="3300" spans="1:14" ht="236.25" outlineLevel="1" x14ac:dyDescent="0.25">
      <c r="A3300" s="485">
        <f t="shared" ref="A3300:E3300" si="2249">A2823</f>
        <v>0</v>
      </c>
      <c r="B3300" s="565" t="str">
        <f t="shared" si="2249"/>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3300" s="188">
        <f t="shared" si="2249"/>
        <v>0</v>
      </c>
      <c r="D3300" s="189" t="str">
        <f t="shared" si="2249"/>
        <v>-</v>
      </c>
      <c r="E3300" s="38">
        <f t="shared" si="2249"/>
        <v>0</v>
      </c>
      <c r="F3300" s="104">
        <f t="shared" si="2239"/>
        <v>7.82</v>
      </c>
      <c r="G3300" s="104">
        <f t="shared" si="2240"/>
        <v>7.82</v>
      </c>
      <c r="H3300" s="104">
        <f t="shared" si="2200"/>
        <v>0</v>
      </c>
      <c r="I3300" s="38">
        <f>'F4.2'!AA438</f>
        <v>0</v>
      </c>
      <c r="J3300" s="38">
        <f>'F4.2'!AZ438</f>
        <v>0</v>
      </c>
      <c r="K3300" s="104"/>
      <c r="L3300" s="104"/>
      <c r="M3300" s="104">
        <f t="shared" si="2198"/>
        <v>0</v>
      </c>
      <c r="N3300" s="197">
        <f t="shared" si="2201"/>
        <v>0</v>
      </c>
    </row>
    <row r="3301" spans="1:14" ht="236.25" outlineLevel="1" x14ac:dyDescent="0.25">
      <c r="A3301" s="501">
        <f t="shared" ref="A3301:E3301" si="2250">A2824</f>
        <v>0</v>
      </c>
      <c r="B3301" s="566" t="str">
        <f t="shared" si="2250"/>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3301" s="188">
        <f t="shared" si="2250"/>
        <v>0</v>
      </c>
      <c r="D3301" s="189" t="str">
        <f t="shared" si="2250"/>
        <v>-</v>
      </c>
      <c r="E3301" s="38">
        <f t="shared" si="2250"/>
        <v>0</v>
      </c>
      <c r="F3301" s="104">
        <f t="shared" si="2239"/>
        <v>20</v>
      </c>
      <c r="G3301" s="104">
        <f t="shared" si="2240"/>
        <v>20</v>
      </c>
      <c r="H3301" s="104">
        <f t="shared" si="2200"/>
        <v>0</v>
      </c>
      <c r="I3301" s="38">
        <f>'F4.2'!AA439</f>
        <v>0</v>
      </c>
      <c r="J3301" s="38">
        <f>'F4.2'!AZ439</f>
        <v>0</v>
      </c>
      <c r="K3301" s="104"/>
      <c r="L3301" s="104"/>
      <c r="M3301" s="104">
        <f t="shared" si="2198"/>
        <v>0</v>
      </c>
      <c r="N3301" s="197">
        <f t="shared" si="2201"/>
        <v>0</v>
      </c>
    </row>
    <row r="3302" spans="1:14" ht="47.25" outlineLevel="1" x14ac:dyDescent="0.25">
      <c r="A3302" s="369">
        <f t="shared" ref="A3302:E3302" si="2251">A2825</f>
        <v>0</v>
      </c>
      <c r="B3302" s="369" t="str">
        <f t="shared" si="2251"/>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3302" s="188">
        <f t="shared" si="2251"/>
        <v>0</v>
      </c>
      <c r="D3302" s="189" t="str">
        <f t="shared" si="2251"/>
        <v>-</v>
      </c>
      <c r="E3302" s="38">
        <f t="shared" si="2251"/>
        <v>0</v>
      </c>
      <c r="F3302" s="104">
        <f t="shared" si="2239"/>
        <v>25</v>
      </c>
      <c r="G3302" s="104">
        <f t="shared" si="2240"/>
        <v>25</v>
      </c>
      <c r="H3302" s="104">
        <f t="shared" si="2200"/>
        <v>0</v>
      </c>
      <c r="I3302" s="38">
        <f>'F4.2'!AA440</f>
        <v>0</v>
      </c>
      <c r="J3302" s="38">
        <f>'F4.2'!AZ440</f>
        <v>0</v>
      </c>
      <c r="K3302" s="104"/>
      <c r="L3302" s="104"/>
      <c r="M3302" s="104">
        <f t="shared" si="2198"/>
        <v>0</v>
      </c>
      <c r="N3302" s="197">
        <f t="shared" si="2201"/>
        <v>0</v>
      </c>
    </row>
    <row r="3303" spans="1:14" ht="31.5" outlineLevel="1" x14ac:dyDescent="0.25">
      <c r="A3303" s="485">
        <f t="shared" ref="A3303:E3303" si="2252">A2826</f>
        <v>0</v>
      </c>
      <c r="B3303" s="579" t="str">
        <f t="shared" si="2252"/>
        <v xml:space="preserve">DPR for Provision of cover shed for stack yard -2  at 3x660MW KTPS ,Koradi.
</v>
      </c>
      <c r="C3303" s="188">
        <f t="shared" si="2252"/>
        <v>0</v>
      </c>
      <c r="D3303" s="189" t="str">
        <f t="shared" si="2252"/>
        <v>-</v>
      </c>
      <c r="E3303" s="38">
        <f t="shared" si="2252"/>
        <v>0</v>
      </c>
      <c r="F3303" s="104">
        <f t="shared" si="2239"/>
        <v>0</v>
      </c>
      <c r="G3303" s="104">
        <f t="shared" si="2240"/>
        <v>0</v>
      </c>
      <c r="H3303" s="104">
        <f t="shared" si="2200"/>
        <v>0</v>
      </c>
      <c r="I3303" s="38">
        <f>'F4.2'!AA441</f>
        <v>0</v>
      </c>
      <c r="J3303" s="38">
        <f>'F4.2'!AZ441</f>
        <v>0</v>
      </c>
      <c r="K3303" s="104"/>
      <c r="L3303" s="104"/>
      <c r="M3303" s="104">
        <f t="shared" si="2198"/>
        <v>0</v>
      </c>
      <c r="N3303" s="197">
        <f t="shared" si="2201"/>
        <v>0</v>
      </c>
    </row>
    <row r="3304" spans="1:14" ht="47.25" outlineLevel="1" x14ac:dyDescent="0.25">
      <c r="A3304" s="369">
        <f t="shared" ref="A3304:E3304" si="2253">A2827</f>
        <v>0</v>
      </c>
      <c r="B3304" s="369" t="str">
        <f t="shared" si="2253"/>
        <v>Scheme No. 1 : Provision of cover shed for stack yard -2  at 3x660MW KTPS ,Koradi.</v>
      </c>
      <c r="C3304" s="188">
        <f t="shared" si="2253"/>
        <v>0</v>
      </c>
      <c r="D3304" s="189" t="str">
        <f t="shared" si="2253"/>
        <v>-</v>
      </c>
      <c r="E3304" s="38">
        <f t="shared" si="2253"/>
        <v>0</v>
      </c>
      <c r="F3304" s="104">
        <f t="shared" si="2239"/>
        <v>0</v>
      </c>
      <c r="G3304" s="104">
        <f t="shared" si="2240"/>
        <v>135</v>
      </c>
      <c r="H3304" s="104">
        <f t="shared" si="2200"/>
        <v>-135</v>
      </c>
      <c r="I3304" s="38">
        <f>'F4.2'!AA442</f>
        <v>0</v>
      </c>
      <c r="J3304" s="38">
        <f>'F4.2'!AZ442</f>
        <v>0</v>
      </c>
      <c r="K3304" s="104"/>
      <c r="L3304" s="104"/>
      <c r="M3304" s="104">
        <f t="shared" si="2198"/>
        <v>0</v>
      </c>
      <c r="N3304" s="197">
        <f t="shared" si="2201"/>
        <v>-135</v>
      </c>
    </row>
    <row r="3305" spans="1:14" ht="31.5" outlineLevel="1" x14ac:dyDescent="0.25">
      <c r="A3305" s="485">
        <f t="shared" ref="A3305:E3305" si="2254">A2828</f>
        <v>0</v>
      </c>
      <c r="B3305" s="579" t="str">
        <f t="shared" si="2254"/>
        <v xml:space="preserve">DPR for Procurement of Pipe Conveyor Drive System Internals   at 3x660MW KTPS ,Koradi.
</v>
      </c>
      <c r="C3305" s="188">
        <f t="shared" si="2254"/>
        <v>0</v>
      </c>
      <c r="D3305" s="189" t="str">
        <f t="shared" si="2254"/>
        <v>-</v>
      </c>
      <c r="E3305" s="38">
        <f t="shared" si="2254"/>
        <v>0</v>
      </c>
      <c r="F3305" s="104">
        <f t="shared" si="2239"/>
        <v>0</v>
      </c>
      <c r="G3305" s="104">
        <f t="shared" si="2240"/>
        <v>0</v>
      </c>
      <c r="H3305" s="104">
        <f t="shared" si="2200"/>
        <v>0</v>
      </c>
      <c r="I3305" s="38">
        <f>'F4.2'!AA443</f>
        <v>0</v>
      </c>
      <c r="J3305" s="38">
        <f>'F4.2'!AZ443</f>
        <v>0</v>
      </c>
      <c r="K3305" s="104"/>
      <c r="L3305" s="104"/>
      <c r="M3305" s="104">
        <f t="shared" si="2198"/>
        <v>0</v>
      </c>
      <c r="N3305" s="197">
        <f t="shared" si="2201"/>
        <v>0</v>
      </c>
    </row>
    <row r="3306" spans="1:14" ht="47.25" outlineLevel="1" x14ac:dyDescent="0.25">
      <c r="A3306" s="369">
        <f t="shared" ref="A3306:E3306" si="2255">A2829</f>
        <v>0</v>
      </c>
      <c r="B3306" s="369" t="str">
        <f t="shared" si="2255"/>
        <v>Scheme No. 1 : Procurement of Pipe Conveyor Drive System Internals   at 3x660MW KTPS ,Koradi.</v>
      </c>
      <c r="C3306" s="188">
        <f t="shared" si="2255"/>
        <v>0</v>
      </c>
      <c r="D3306" s="189" t="str">
        <f t="shared" si="2255"/>
        <v>-</v>
      </c>
      <c r="E3306" s="38">
        <f t="shared" si="2255"/>
        <v>0</v>
      </c>
      <c r="F3306" s="104">
        <f t="shared" si="2239"/>
        <v>0</v>
      </c>
      <c r="G3306" s="104">
        <f t="shared" si="2240"/>
        <v>27</v>
      </c>
      <c r="H3306" s="104">
        <f t="shared" si="2200"/>
        <v>-27</v>
      </c>
      <c r="I3306" s="38">
        <f>'F4.2'!AA444</f>
        <v>0</v>
      </c>
      <c r="J3306" s="38">
        <f>'F4.2'!AZ444</f>
        <v>0</v>
      </c>
      <c r="K3306" s="104"/>
      <c r="L3306" s="104"/>
      <c r="M3306" s="104">
        <f t="shared" si="2198"/>
        <v>0</v>
      </c>
      <c r="N3306" s="197">
        <f t="shared" si="2201"/>
        <v>-27</v>
      </c>
    </row>
    <row r="3307" spans="1:14" ht="31.5" outlineLevel="1" x14ac:dyDescent="0.25">
      <c r="A3307" s="485">
        <f t="shared" ref="A3307:E3307" si="2256">A2830</f>
        <v>0</v>
      </c>
      <c r="B3307" s="579" t="str">
        <f t="shared" si="2256"/>
        <v xml:space="preserve">DPR for Provision of service building along with vehicle bay   at 3x660MW KTPS ,Koradi.
</v>
      </c>
      <c r="C3307" s="188">
        <f t="shared" si="2256"/>
        <v>0</v>
      </c>
      <c r="D3307" s="189" t="str">
        <f t="shared" si="2256"/>
        <v>-</v>
      </c>
      <c r="E3307" s="38">
        <f t="shared" si="2256"/>
        <v>0</v>
      </c>
      <c r="F3307" s="104">
        <f t="shared" si="2239"/>
        <v>0</v>
      </c>
      <c r="G3307" s="104">
        <f t="shared" si="2240"/>
        <v>0</v>
      </c>
      <c r="H3307" s="104">
        <f t="shared" si="2200"/>
        <v>0</v>
      </c>
      <c r="I3307" s="38">
        <f>'F4.2'!AA445</f>
        <v>0</v>
      </c>
      <c r="J3307" s="38">
        <f>'F4.2'!AZ445</f>
        <v>0</v>
      </c>
      <c r="K3307" s="104"/>
      <c r="L3307" s="104"/>
      <c r="M3307" s="104">
        <f t="shared" si="2198"/>
        <v>0</v>
      </c>
      <c r="N3307" s="197">
        <f t="shared" si="2201"/>
        <v>0</v>
      </c>
    </row>
    <row r="3308" spans="1:14" ht="21" outlineLevel="1" x14ac:dyDescent="0.25">
      <c r="A3308" s="214">
        <f t="shared" ref="A3308:E3312" si="2257">A2831</f>
        <v>0</v>
      </c>
      <c r="B3308" s="118" t="str">
        <f t="shared" si="2257"/>
        <v>Scheme No. 1 : Provision of service building along with vehicle bay   at 3x660MW KTPS ,Koradi.</v>
      </c>
      <c r="C3308" s="188">
        <f t="shared" si="2257"/>
        <v>0</v>
      </c>
      <c r="D3308" s="189" t="str">
        <f t="shared" si="2257"/>
        <v>-</v>
      </c>
      <c r="E3308" s="38">
        <f t="shared" si="2257"/>
        <v>0</v>
      </c>
      <c r="F3308" s="104">
        <f>F2831+I2831</f>
        <v>0</v>
      </c>
      <c r="G3308" s="104">
        <f>G2831+M2831</f>
        <v>0</v>
      </c>
      <c r="H3308" s="104">
        <f t="shared" si="2200"/>
        <v>0</v>
      </c>
      <c r="I3308" s="38">
        <f>'F4.2'!AA446</f>
        <v>0</v>
      </c>
      <c r="J3308" s="38">
        <f>'F4.2'!AZ446</f>
        <v>0</v>
      </c>
      <c r="K3308" s="104"/>
      <c r="L3308" s="104"/>
      <c r="M3308" s="104">
        <f t="shared" si="2198"/>
        <v>0</v>
      </c>
      <c r="N3308" s="197">
        <f t="shared" si="2201"/>
        <v>0</v>
      </c>
    </row>
    <row r="3309" spans="1:14" ht="15.75" outlineLevel="1" x14ac:dyDescent="0.25">
      <c r="A3309" s="98">
        <f t="shared" si="2257"/>
        <v>0</v>
      </c>
      <c r="B3309" s="108" t="str">
        <f t="shared" si="2257"/>
        <v>GENERAL ASSET</v>
      </c>
      <c r="C3309" s="188">
        <f t="shared" si="2257"/>
        <v>0</v>
      </c>
      <c r="D3309" s="189" t="str">
        <f t="shared" si="2257"/>
        <v>-</v>
      </c>
      <c r="E3309" s="38">
        <f t="shared" si="2257"/>
        <v>0</v>
      </c>
      <c r="F3309" s="104">
        <f>F2832+I2832</f>
        <v>0</v>
      </c>
      <c r="G3309" s="104">
        <f>G2832+M2832</f>
        <v>0</v>
      </c>
      <c r="H3309" s="104">
        <f t="shared" si="2200"/>
        <v>0</v>
      </c>
      <c r="I3309" s="38">
        <f>'F4.2'!AA447</f>
        <v>0</v>
      </c>
      <c r="J3309" s="38">
        <f>'F4.2'!AZ447</f>
        <v>0</v>
      </c>
      <c r="K3309" s="104"/>
      <c r="L3309" s="104"/>
      <c r="M3309" s="104">
        <f t="shared" si="2198"/>
        <v>0</v>
      </c>
      <c r="N3309" s="197">
        <f t="shared" si="2201"/>
        <v>0</v>
      </c>
    </row>
    <row r="3310" spans="1:14" ht="15.75" outlineLevel="1" x14ac:dyDescent="0.25">
      <c r="A3310" s="98">
        <f t="shared" si="2257"/>
        <v>1</v>
      </c>
      <c r="B3310" s="108" t="str">
        <f t="shared" si="2257"/>
        <v>GENERAL ASSET--AKRDFOGA01-OFFICE FURNITURE</v>
      </c>
      <c r="C3310" s="188" t="str">
        <f t="shared" si="2257"/>
        <v>N.A.</v>
      </c>
      <c r="D3310" s="189" t="str">
        <f t="shared" si="2257"/>
        <v>-</v>
      </c>
      <c r="E3310" s="38">
        <f t="shared" si="2257"/>
        <v>0</v>
      </c>
      <c r="F3310" s="104">
        <f>F2833+I2833</f>
        <v>0.57298876499999996</v>
      </c>
      <c r="G3310" s="104">
        <f>G2833+M2833</f>
        <v>0.75758948500000012</v>
      </c>
      <c r="H3310" s="104">
        <f t="shared" si="2200"/>
        <v>-0.18460072000000016</v>
      </c>
      <c r="I3310" s="38">
        <f>'F4.2'!AA448</f>
        <v>0</v>
      </c>
      <c r="J3310" s="38">
        <f>'F4.2'!AZ448</f>
        <v>0</v>
      </c>
      <c r="K3310" s="104"/>
      <c r="L3310" s="104"/>
      <c r="M3310" s="104">
        <f t="shared" si="2198"/>
        <v>0</v>
      </c>
      <c r="N3310" s="197">
        <f t="shared" si="2201"/>
        <v>-0.18460072000000016</v>
      </c>
    </row>
    <row r="3311" spans="1:14" ht="15.75" outlineLevel="1" x14ac:dyDescent="0.25">
      <c r="A3311" s="98">
        <f t="shared" si="2257"/>
        <v>2</v>
      </c>
      <c r="B3311" s="108" t="str">
        <f t="shared" si="2257"/>
        <v>GENERAL ASSET--AKRDFOGA02-COMPUTERS,PRINTER,SCANNER</v>
      </c>
      <c r="C3311" s="188" t="str">
        <f t="shared" si="2257"/>
        <v>N.A.</v>
      </c>
      <c r="D3311" s="189" t="str">
        <f t="shared" si="2257"/>
        <v>-</v>
      </c>
      <c r="E3311" s="38">
        <f t="shared" si="2257"/>
        <v>0</v>
      </c>
      <c r="F3311" s="104">
        <f>F2834+I2834</f>
        <v>1.6503794950000001</v>
      </c>
      <c r="G3311" s="104">
        <f>G2834+M2834</f>
        <v>2.9109935839999994</v>
      </c>
      <c r="H3311" s="104">
        <f t="shared" si="2200"/>
        <v>-1.2606140889999993</v>
      </c>
      <c r="I3311" s="38">
        <f>'F4.2'!AA449</f>
        <v>0</v>
      </c>
      <c r="J3311" s="38">
        <f>'F4.2'!AZ449</f>
        <v>0</v>
      </c>
      <c r="K3311" s="104"/>
      <c r="L3311" s="104"/>
      <c r="M3311" s="104">
        <f t="shared" si="2198"/>
        <v>0</v>
      </c>
      <c r="N3311" s="197">
        <f t="shared" si="2201"/>
        <v>-1.2606140889999993</v>
      </c>
    </row>
    <row r="3312" spans="1:14" ht="15.75" outlineLevel="1" x14ac:dyDescent="0.25">
      <c r="A3312" s="98">
        <f t="shared" si="2257"/>
        <v>3</v>
      </c>
      <c r="B3312" s="108" t="str">
        <f t="shared" si="2257"/>
        <v>GENERAL ASSET--AKRDFOGA03-AC,WATER COOLER</v>
      </c>
      <c r="C3312" s="188" t="str">
        <f t="shared" si="2257"/>
        <v>N.A.</v>
      </c>
      <c r="D3312" s="189" t="str">
        <f t="shared" si="2257"/>
        <v>-</v>
      </c>
      <c r="E3312" s="38">
        <f t="shared" si="2257"/>
        <v>0</v>
      </c>
      <c r="F3312" s="104">
        <f>F2835+I2835</f>
        <v>0.46584386000000011</v>
      </c>
      <c r="G3312" s="104">
        <f>G2835+M2835</f>
        <v>0.49897932300000003</v>
      </c>
      <c r="H3312" s="104">
        <f t="shared" si="2200"/>
        <v>-3.3135462999999921E-2</v>
      </c>
      <c r="I3312" s="38">
        <f>'F4.2'!AA450</f>
        <v>0</v>
      </c>
      <c r="J3312" s="38">
        <f>'F4.2'!AZ450</f>
        <v>0</v>
      </c>
      <c r="K3312" s="104"/>
      <c r="L3312" s="104"/>
      <c r="M3312" s="104">
        <f t="shared" si="2198"/>
        <v>0</v>
      </c>
      <c r="N3312" s="197">
        <f t="shared" si="2201"/>
        <v>-3.3135462999999921E-2</v>
      </c>
    </row>
    <row r="3313" spans="1:14" ht="21" outlineLevel="1" x14ac:dyDescent="0.25">
      <c r="A3313" s="89">
        <f t="shared" ref="A3313:E3313" si="2258">A2836</f>
        <v>4</v>
      </c>
      <c r="B3313" s="118" t="str">
        <f t="shared" si="2258"/>
        <v>GENERAL ASSET--AKRDFOGA04-AIR PURIFIER</v>
      </c>
      <c r="C3313" s="188" t="str">
        <f t="shared" si="2258"/>
        <v>N.A.</v>
      </c>
      <c r="D3313" s="189" t="str">
        <f t="shared" si="2258"/>
        <v>-</v>
      </c>
      <c r="E3313" s="38">
        <f t="shared" si="2258"/>
        <v>0</v>
      </c>
      <c r="F3313" s="104">
        <f t="shared" ref="F3313:F3342" si="2259">F2836+I2836</f>
        <v>0</v>
      </c>
      <c r="G3313" s="104">
        <f t="shared" ref="G3313:G3342" si="2260">G2836+M2836</f>
        <v>1.0499994E-2</v>
      </c>
      <c r="H3313" s="104">
        <f t="shared" si="2200"/>
        <v>-1.0499994E-2</v>
      </c>
      <c r="I3313" s="38">
        <f>'F4.2'!AA451</f>
        <v>0</v>
      </c>
      <c r="J3313" s="38">
        <f>'F4.2'!AZ451</f>
        <v>0</v>
      </c>
      <c r="K3313" s="104"/>
      <c r="L3313" s="104"/>
      <c r="M3313" s="104">
        <f t="shared" si="2198"/>
        <v>0</v>
      </c>
      <c r="N3313" s="197">
        <f t="shared" si="2201"/>
        <v>-1.0499994E-2</v>
      </c>
    </row>
    <row r="3314" spans="1:14" ht="31.5" outlineLevel="1" x14ac:dyDescent="0.25">
      <c r="A3314" s="441">
        <f t="shared" ref="A3314:E3314" si="2261">A2837</f>
        <v>0</v>
      </c>
      <c r="B3314" s="586" t="str">
        <f t="shared" si="2261"/>
        <v>D) Non-DPR Schemes</v>
      </c>
      <c r="C3314" s="188">
        <f t="shared" si="2261"/>
        <v>0</v>
      </c>
      <c r="D3314" s="189" t="str">
        <f t="shared" si="2261"/>
        <v>-</v>
      </c>
      <c r="E3314" s="38">
        <f t="shared" si="2261"/>
        <v>0</v>
      </c>
      <c r="F3314" s="104">
        <f t="shared" si="2259"/>
        <v>0</v>
      </c>
      <c r="G3314" s="104">
        <f t="shared" si="2260"/>
        <v>0</v>
      </c>
      <c r="H3314" s="104">
        <f t="shared" si="2200"/>
        <v>0</v>
      </c>
      <c r="I3314" s="38">
        <f>'F4.2'!AA452</f>
        <v>0</v>
      </c>
      <c r="J3314" s="38">
        <f>'F4.2'!AZ452</f>
        <v>0</v>
      </c>
      <c r="K3314" s="104"/>
      <c r="L3314" s="104"/>
      <c r="M3314" s="104">
        <f t="shared" si="2198"/>
        <v>0</v>
      </c>
      <c r="N3314" s="197">
        <f t="shared" si="2201"/>
        <v>0</v>
      </c>
    </row>
    <row r="3315" spans="1:14" ht="31.5" outlineLevel="1" x14ac:dyDescent="0.25">
      <c r="A3315" s="310">
        <f t="shared" ref="A3315:E3315" si="2262">A2838</f>
        <v>1</v>
      </c>
      <c r="B3315" s="586" t="str">
        <f t="shared" si="2262"/>
        <v xml:space="preserve">Procurement of KLEP Unit for 'HCSD Pump
</v>
      </c>
      <c r="C3315" s="188">
        <f t="shared" si="2262"/>
        <v>0</v>
      </c>
      <c r="D3315" s="189" t="str">
        <f t="shared" si="2262"/>
        <v>-</v>
      </c>
      <c r="E3315" s="38">
        <f t="shared" si="2262"/>
        <v>3.73</v>
      </c>
      <c r="F3315" s="104">
        <f t="shared" si="2259"/>
        <v>3.73</v>
      </c>
      <c r="G3315" s="104">
        <f t="shared" si="2260"/>
        <v>3.73</v>
      </c>
      <c r="H3315" s="104">
        <f t="shared" si="2200"/>
        <v>0</v>
      </c>
      <c r="I3315" s="38">
        <f>'F4.2'!AA453</f>
        <v>0</v>
      </c>
      <c r="J3315" s="38">
        <f>'F4.2'!AZ453</f>
        <v>0</v>
      </c>
      <c r="K3315" s="104"/>
      <c r="L3315" s="104"/>
      <c r="M3315" s="104">
        <f t="shared" si="2198"/>
        <v>0</v>
      </c>
      <c r="N3315" s="197">
        <f t="shared" si="2201"/>
        <v>0</v>
      </c>
    </row>
    <row r="3316" spans="1:14" ht="31.5" outlineLevel="1" x14ac:dyDescent="0.25">
      <c r="A3316" s="98">
        <f t="shared" ref="A3316:E3316" si="2263">A2839</f>
        <v>2</v>
      </c>
      <c r="B3316" s="586" t="str">
        <f t="shared" si="2263"/>
        <v>Restoration of Boiler Circulation Pump at 3X660MW KTPS, Koradi</v>
      </c>
      <c r="C3316" s="188">
        <f t="shared" si="2263"/>
        <v>0</v>
      </c>
      <c r="D3316" s="189" t="str">
        <f t="shared" si="2263"/>
        <v>-</v>
      </c>
      <c r="E3316" s="38">
        <f t="shared" si="2263"/>
        <v>0</v>
      </c>
      <c r="F3316" s="104">
        <f t="shared" si="2259"/>
        <v>4.7300000000000004</v>
      </c>
      <c r="G3316" s="104">
        <f t="shared" si="2260"/>
        <v>4.7300000000000004</v>
      </c>
      <c r="H3316" s="104">
        <f t="shared" si="2200"/>
        <v>0</v>
      </c>
      <c r="I3316" s="38">
        <f>'F4.2'!AA454</f>
        <v>0</v>
      </c>
      <c r="J3316" s="38">
        <f>'F4.2'!AZ454</f>
        <v>0</v>
      </c>
      <c r="K3316" s="104"/>
      <c r="L3316" s="104"/>
      <c r="M3316" s="104">
        <f t="shared" si="2198"/>
        <v>0</v>
      </c>
      <c r="N3316" s="197">
        <f t="shared" si="2201"/>
        <v>0</v>
      </c>
    </row>
    <row r="3317" spans="1:14" ht="31.5" outlineLevel="1" x14ac:dyDescent="0.25">
      <c r="A3317" s="310">
        <f t="shared" ref="A3317:E3317" si="2264">A2840</f>
        <v>3</v>
      </c>
      <c r="B3317" s="586" t="str">
        <f t="shared" si="2264"/>
        <v>Procurement of Coal Compartment Assemblies for Unit-10 at 3x660MW KTPS, Koradi.</v>
      </c>
      <c r="C3317" s="188">
        <f t="shared" si="2264"/>
        <v>0</v>
      </c>
      <c r="D3317" s="189" t="str">
        <f t="shared" si="2264"/>
        <v>-</v>
      </c>
      <c r="E3317" s="38">
        <f t="shared" si="2264"/>
        <v>0</v>
      </c>
      <c r="F3317" s="104">
        <f t="shared" si="2259"/>
        <v>3.73</v>
      </c>
      <c r="G3317" s="104">
        <f t="shared" si="2260"/>
        <v>3.73</v>
      </c>
      <c r="H3317" s="104">
        <f t="shared" si="2200"/>
        <v>0</v>
      </c>
      <c r="I3317" s="38">
        <f>'F4.2'!AA455</f>
        <v>0</v>
      </c>
      <c r="J3317" s="38">
        <f>'F4.2'!AZ455</f>
        <v>0</v>
      </c>
      <c r="K3317" s="104"/>
      <c r="L3317" s="104"/>
      <c r="M3317" s="104">
        <f t="shared" ref="M3317:M3342" si="2265">SUM(J3317:L3317)</f>
        <v>0</v>
      </c>
      <c r="N3317" s="197">
        <f t="shared" si="2201"/>
        <v>0</v>
      </c>
    </row>
    <row r="3318" spans="1:14" ht="47.25" outlineLevel="1" x14ac:dyDescent="0.25">
      <c r="A3318" s="98">
        <f t="shared" ref="A3318:E3318" si="2266">A2841</f>
        <v>4</v>
      </c>
      <c r="B3318" s="586" t="str">
        <f t="shared" si="2266"/>
        <v>Repairing and Refurbishment of TDBFP cartridge Model FK6E40 installed at 3X660MW KTPS, Koradi</v>
      </c>
      <c r="C3318" s="188">
        <f t="shared" si="2266"/>
        <v>0</v>
      </c>
      <c r="D3318" s="189" t="str">
        <f t="shared" si="2266"/>
        <v>-</v>
      </c>
      <c r="E3318" s="38">
        <f t="shared" si="2266"/>
        <v>0</v>
      </c>
      <c r="F3318" s="104">
        <f t="shared" si="2259"/>
        <v>11.86</v>
      </c>
      <c r="G3318" s="104">
        <f t="shared" si="2260"/>
        <v>11.86</v>
      </c>
      <c r="H3318" s="104">
        <f t="shared" ref="H3318:H3342" si="2267">F3318-G3318</f>
        <v>0</v>
      </c>
      <c r="I3318" s="38">
        <f>'F4.2'!AA456</f>
        <v>0</v>
      </c>
      <c r="J3318" s="38">
        <f>'F4.2'!AZ456</f>
        <v>0</v>
      </c>
      <c r="K3318" s="104"/>
      <c r="L3318" s="104"/>
      <c r="M3318" s="104">
        <f t="shared" si="2265"/>
        <v>0</v>
      </c>
      <c r="N3318" s="197">
        <f t="shared" ref="N3318:N3342" si="2268">H3318+I3318-M3318</f>
        <v>0</v>
      </c>
    </row>
    <row r="3319" spans="1:14" ht="31.5" outlineLevel="1" x14ac:dyDescent="0.25">
      <c r="A3319" s="310">
        <f t="shared" ref="A3319:E3319" si="2269">A2842</f>
        <v>5</v>
      </c>
      <c r="B3319" s="586" t="str">
        <f t="shared" si="2269"/>
        <v>Non-DPR for Upgradation of Honeywell Make PLC for Mill Reject Handling System installed at 3x660MW Balance of Plant (BOP) Unit- 8, 9 &amp; 10 at Koradi TPS</v>
      </c>
      <c r="C3319" s="188">
        <f t="shared" si="2269"/>
        <v>0</v>
      </c>
      <c r="D3319" s="189" t="str">
        <f t="shared" si="2269"/>
        <v>-</v>
      </c>
      <c r="E3319" s="38">
        <f t="shared" si="2269"/>
        <v>0</v>
      </c>
      <c r="F3319" s="104">
        <f t="shared" si="2259"/>
        <v>0.85</v>
      </c>
      <c r="G3319" s="104">
        <f t="shared" si="2260"/>
        <v>0.85</v>
      </c>
      <c r="H3319" s="104">
        <f t="shared" si="2267"/>
        <v>0</v>
      </c>
      <c r="I3319" s="38">
        <f>'F4.2'!AA457</f>
        <v>0</v>
      </c>
      <c r="J3319" s="38">
        <f>'F4.2'!AZ457</f>
        <v>0</v>
      </c>
      <c r="K3319" s="104"/>
      <c r="L3319" s="104"/>
      <c r="M3319" s="104">
        <f t="shared" si="2265"/>
        <v>0</v>
      </c>
      <c r="N3319" s="197">
        <f t="shared" si="2268"/>
        <v>0</v>
      </c>
    </row>
    <row r="3320" spans="1:14" ht="15.75" outlineLevel="1" x14ac:dyDescent="0.25">
      <c r="A3320" s="98">
        <f t="shared" ref="A3320:E3320" si="2270">A2843</f>
        <v>6</v>
      </c>
      <c r="B3320" s="586" t="str">
        <f t="shared" si="2270"/>
        <v>Procurement of Sky Climber for furnace repairing at 3x660MW KTPS, Koradi</v>
      </c>
      <c r="C3320" s="188">
        <f t="shared" si="2270"/>
        <v>0</v>
      </c>
      <c r="D3320" s="189" t="str">
        <f t="shared" si="2270"/>
        <v>-</v>
      </c>
      <c r="E3320" s="38">
        <f t="shared" si="2270"/>
        <v>0</v>
      </c>
      <c r="F3320" s="104">
        <f t="shared" si="2259"/>
        <v>3.02</v>
      </c>
      <c r="G3320" s="104">
        <f t="shared" si="2260"/>
        <v>3.02</v>
      </c>
      <c r="H3320" s="104">
        <f t="shared" si="2267"/>
        <v>0</v>
      </c>
      <c r="I3320" s="38">
        <f>'F4.2'!AA458</f>
        <v>0</v>
      </c>
      <c r="J3320" s="38">
        <f>'F4.2'!AZ458</f>
        <v>0</v>
      </c>
      <c r="K3320" s="104"/>
      <c r="L3320" s="104"/>
      <c r="M3320" s="104">
        <f t="shared" si="2265"/>
        <v>0</v>
      </c>
      <c r="N3320" s="197">
        <f t="shared" si="2268"/>
        <v>0</v>
      </c>
    </row>
    <row r="3321" spans="1:14" ht="47.25" outlineLevel="1" x14ac:dyDescent="0.25">
      <c r="A3321" s="310">
        <f t="shared" ref="A3321:E3321" si="2271">A2844</f>
        <v>7</v>
      </c>
      <c r="B3321" s="586" t="str">
        <f t="shared" si="2271"/>
        <v>Double Roll Clinker Grinder</v>
      </c>
      <c r="C3321" s="188">
        <f t="shared" si="2271"/>
        <v>0</v>
      </c>
      <c r="D3321" s="189" t="str">
        <f t="shared" si="2271"/>
        <v>-</v>
      </c>
      <c r="E3321" s="38">
        <f t="shared" si="2271"/>
        <v>0</v>
      </c>
      <c r="F3321" s="104">
        <f t="shared" si="2259"/>
        <v>1.68</v>
      </c>
      <c r="G3321" s="104">
        <f t="shared" si="2260"/>
        <v>1.68</v>
      </c>
      <c r="H3321" s="104">
        <f t="shared" si="2267"/>
        <v>0</v>
      </c>
      <c r="I3321" s="38">
        <f>'F4.2'!AA459</f>
        <v>0</v>
      </c>
      <c r="J3321" s="38">
        <f>'F4.2'!AZ459</f>
        <v>0</v>
      </c>
      <c r="K3321" s="104"/>
      <c r="L3321" s="104"/>
      <c r="M3321" s="104">
        <f t="shared" si="2265"/>
        <v>0</v>
      </c>
      <c r="N3321" s="197">
        <f t="shared" si="2268"/>
        <v>0</v>
      </c>
    </row>
    <row r="3322" spans="1:14" ht="47.25" outlineLevel="1" x14ac:dyDescent="0.25">
      <c r="A3322" s="98">
        <f t="shared" ref="A3322:E3322" si="2272">A2845</f>
        <v>8</v>
      </c>
      <c r="B3322" s="586" t="str">
        <f t="shared" si="2272"/>
        <v>Procurement along with Installation of Clear Water Booster Pump with Motor, Panel Cable and other allied accessories in Unit#10 bottom ash area at AHP, 3x660MW, KTPS, Koradi.</v>
      </c>
      <c r="C3322" s="188" t="str">
        <f t="shared" si="2272"/>
        <v>N.A.</v>
      </c>
      <c r="D3322" s="189" t="str">
        <f t="shared" si="2272"/>
        <v>-</v>
      </c>
      <c r="E3322" s="38">
        <f t="shared" si="2272"/>
        <v>0</v>
      </c>
      <c r="F3322" s="104">
        <f t="shared" si="2259"/>
        <v>2.811164062</v>
      </c>
      <c r="G3322" s="104">
        <f t="shared" si="2260"/>
        <v>2.56</v>
      </c>
      <c r="H3322" s="104">
        <f t="shared" si="2267"/>
        <v>0.25116406199999997</v>
      </c>
      <c r="I3322" s="38">
        <f>'F4.2'!AA460</f>
        <v>0</v>
      </c>
      <c r="J3322" s="38">
        <f>'F4.2'!AZ460</f>
        <v>0</v>
      </c>
      <c r="K3322" s="104"/>
      <c r="L3322" s="104"/>
      <c r="M3322" s="104">
        <f t="shared" si="2265"/>
        <v>0</v>
      </c>
      <c r="N3322" s="197">
        <f t="shared" si="2268"/>
        <v>0.25116406199999997</v>
      </c>
    </row>
    <row r="3323" spans="1:14" ht="47.25" outlineLevel="1" x14ac:dyDescent="0.25">
      <c r="A3323" s="310">
        <f t="shared" ref="A3323:E3323" si="2273">A2846</f>
        <v>9</v>
      </c>
      <c r="B3323" s="586" t="str">
        <f t="shared" si="2273"/>
        <v>Procurement of single Roll Clinker Grinder with Feed Pump &amp; Jet Pump Complete Assembly with modified metallurgy installed at AHP ,3x660MW Units, KTPs, Koradi</v>
      </c>
      <c r="C3323" s="188" t="str">
        <f t="shared" si="2273"/>
        <v>N.A.</v>
      </c>
      <c r="D3323" s="189" t="str">
        <f t="shared" si="2273"/>
        <v>-</v>
      </c>
      <c r="E3323" s="38">
        <f t="shared" si="2273"/>
        <v>0</v>
      </c>
      <c r="F3323" s="104">
        <f t="shared" si="2259"/>
        <v>3.2867833310000001</v>
      </c>
      <c r="G3323" s="104">
        <f t="shared" si="2260"/>
        <v>2.12</v>
      </c>
      <c r="H3323" s="104">
        <f t="shared" si="2267"/>
        <v>1.166783331</v>
      </c>
      <c r="I3323" s="38">
        <f>'F4.2'!AA461</f>
        <v>0</v>
      </c>
      <c r="J3323" s="38">
        <f>'F4.2'!AZ461</f>
        <v>0</v>
      </c>
      <c r="K3323" s="104"/>
      <c r="L3323" s="104"/>
      <c r="M3323" s="104">
        <f t="shared" si="2265"/>
        <v>0</v>
      </c>
      <c r="N3323" s="197">
        <f t="shared" si="2268"/>
        <v>1.166783331</v>
      </c>
    </row>
    <row r="3324" spans="1:14" ht="47.25" outlineLevel="1" x14ac:dyDescent="0.25">
      <c r="A3324" s="98">
        <f t="shared" ref="A3324:E3324" si="2274">A2847</f>
        <v>10</v>
      </c>
      <c r="B3324" s="586" t="str">
        <f t="shared" si="2274"/>
        <v>Work of Repairing and Refurbishment of HIP Rotor along with balancing and over speed trial for L&amp;T-MHI make turbine (Type: TC4F-30”) installed at 3X660MW KTPS, Koradi</v>
      </c>
      <c r="C3324" s="188" t="str">
        <f t="shared" si="2274"/>
        <v>N.A.</v>
      </c>
      <c r="D3324" s="189" t="str">
        <f t="shared" si="2274"/>
        <v>-</v>
      </c>
      <c r="E3324" s="38">
        <f t="shared" si="2274"/>
        <v>0</v>
      </c>
      <c r="F3324" s="104">
        <f t="shared" si="2259"/>
        <v>7.3531628539999998</v>
      </c>
      <c r="G3324" s="104">
        <f t="shared" si="2260"/>
        <v>7.13</v>
      </c>
      <c r="H3324" s="104">
        <f t="shared" si="2267"/>
        <v>0.22316285399999991</v>
      </c>
      <c r="I3324" s="38">
        <f>'F4.2'!AA462</f>
        <v>0</v>
      </c>
      <c r="J3324" s="38">
        <f>'F4.2'!AZ462</f>
        <v>0</v>
      </c>
      <c r="K3324" s="104"/>
      <c r="L3324" s="104"/>
      <c r="M3324" s="104">
        <f t="shared" si="2265"/>
        <v>0</v>
      </c>
      <c r="N3324" s="197">
        <f t="shared" si="2268"/>
        <v>0.22316285399999991</v>
      </c>
    </row>
    <row r="3325" spans="1:14" ht="47.25" outlineLevel="1" x14ac:dyDescent="0.25">
      <c r="A3325" s="310">
        <f t="shared" ref="A3325:E3325" si="2275">A2848</f>
        <v>11</v>
      </c>
      <c r="B3325" s="586" t="str">
        <f t="shared" si="2275"/>
        <v>Procurement of spares for Flue gas distribution dampers, PA fan discharge dampers and Coal mill Hot PA Gate and Dampers at 3x660mw KTPS units through OEM</v>
      </c>
      <c r="C3325" s="188" t="str">
        <f t="shared" si="2275"/>
        <v>N.A.</v>
      </c>
      <c r="D3325" s="189" t="str">
        <f t="shared" si="2275"/>
        <v>-</v>
      </c>
      <c r="E3325" s="38">
        <f t="shared" si="2275"/>
        <v>0</v>
      </c>
      <c r="F3325" s="104">
        <f t="shared" si="2259"/>
        <v>3.7</v>
      </c>
      <c r="G3325" s="104">
        <f t="shared" si="2260"/>
        <v>3.7</v>
      </c>
      <c r="H3325" s="104">
        <f t="shared" si="2267"/>
        <v>0</v>
      </c>
      <c r="I3325" s="38">
        <f>'F4.2'!AA463</f>
        <v>0</v>
      </c>
      <c r="J3325" s="38">
        <f>'F4.2'!AZ463</f>
        <v>0</v>
      </c>
      <c r="K3325" s="104"/>
      <c r="L3325" s="104"/>
      <c r="M3325" s="104">
        <f t="shared" si="2265"/>
        <v>0</v>
      </c>
      <c r="N3325" s="197">
        <f t="shared" si="2268"/>
        <v>0</v>
      </c>
    </row>
    <row r="3326" spans="1:14" ht="47.25" outlineLevel="1" x14ac:dyDescent="0.25">
      <c r="A3326" s="98">
        <f t="shared" ref="A3326:E3326" si="2276">A2849</f>
        <v>12</v>
      </c>
      <c r="B3326" s="586" t="str">
        <f t="shared" si="2276"/>
        <v>Work of Modification &amp; Installation of Take up trolley &amp; arrangement for take up lifting for conveyor BCN-13A at CHP 3X660MW,KTPS,Koradi</v>
      </c>
      <c r="C3326" s="188" t="str">
        <f t="shared" si="2276"/>
        <v>N.A.</v>
      </c>
      <c r="D3326" s="189" t="str">
        <f t="shared" si="2276"/>
        <v>-</v>
      </c>
      <c r="E3326" s="38">
        <f t="shared" si="2276"/>
        <v>0</v>
      </c>
      <c r="F3326" s="104">
        <f t="shared" si="2259"/>
        <v>356.63306729199996</v>
      </c>
      <c r="G3326" s="104">
        <f t="shared" si="2260"/>
        <v>0.75</v>
      </c>
      <c r="H3326" s="104">
        <f t="shared" si="2267"/>
        <v>355.88306729199996</v>
      </c>
      <c r="I3326" s="38">
        <f>'F4.2'!AA464</f>
        <v>0</v>
      </c>
      <c r="J3326" s="38">
        <f>'F4.2'!AZ464</f>
        <v>0</v>
      </c>
      <c r="K3326" s="104"/>
      <c r="L3326" s="104"/>
      <c r="M3326" s="104">
        <f t="shared" si="2265"/>
        <v>0</v>
      </c>
      <c r="N3326" s="197">
        <f t="shared" si="2268"/>
        <v>355.88306729199996</v>
      </c>
    </row>
    <row r="3327" spans="1:14" ht="47.25" outlineLevel="1" x14ac:dyDescent="0.25">
      <c r="A3327" s="310">
        <f t="shared" ref="A3327:E3327" si="2277">A2850</f>
        <v>13</v>
      </c>
      <c r="B3327" s="586" t="str">
        <f t="shared" si="2277"/>
        <v>Work of Design, Modification &amp; streingthening of Tripper trolley structure with provision of Antiwear plates discharge chute box at CHP 3X660MW,KTPS,Koradi</v>
      </c>
      <c r="C3327" s="188" t="str">
        <f t="shared" si="2277"/>
        <v>N.A.</v>
      </c>
      <c r="D3327" s="189" t="str">
        <f t="shared" si="2277"/>
        <v>-</v>
      </c>
      <c r="E3327" s="38">
        <f t="shared" si="2277"/>
        <v>0</v>
      </c>
      <c r="F3327" s="104">
        <f t="shared" si="2259"/>
        <v>1.1599999999999999</v>
      </c>
      <c r="G3327" s="104">
        <f t="shared" si="2260"/>
        <v>1.1599999999999999</v>
      </c>
      <c r="H3327" s="104">
        <f t="shared" si="2267"/>
        <v>0</v>
      </c>
      <c r="I3327" s="38">
        <f>'F4.2'!AA465</f>
        <v>0</v>
      </c>
      <c r="J3327" s="38">
        <f>'F4.2'!AZ465</f>
        <v>0</v>
      </c>
      <c r="K3327" s="104"/>
      <c r="L3327" s="104"/>
      <c r="M3327" s="104">
        <f t="shared" si="2265"/>
        <v>0</v>
      </c>
      <c r="N3327" s="197">
        <f t="shared" si="2268"/>
        <v>0</v>
      </c>
    </row>
    <row r="3328" spans="1:14" ht="31.5" outlineLevel="1" x14ac:dyDescent="0.25">
      <c r="A3328" s="98">
        <f t="shared" ref="A3328:E3328" si="2278">A2851</f>
        <v>14</v>
      </c>
      <c r="B3328" s="586" t="str">
        <f t="shared" si="2278"/>
        <v>Upgradation of Management Information System (MIS) Server and Associated Software for C&amp;I at 3x660MW Unit- 8, 9 &amp; 10 at Koradi TPS</v>
      </c>
      <c r="C3328" s="188" t="str">
        <f t="shared" si="2278"/>
        <v>N.A.</v>
      </c>
      <c r="D3328" s="189" t="str">
        <f t="shared" si="2278"/>
        <v>-</v>
      </c>
      <c r="E3328" s="38">
        <f t="shared" si="2278"/>
        <v>0</v>
      </c>
      <c r="F3328" s="104">
        <f t="shared" si="2259"/>
        <v>2.145</v>
      </c>
      <c r="G3328" s="104">
        <f t="shared" si="2260"/>
        <v>2.145</v>
      </c>
      <c r="H3328" s="104">
        <f t="shared" si="2267"/>
        <v>0</v>
      </c>
      <c r="I3328" s="38">
        <f>'F4.2'!AA466</f>
        <v>0</v>
      </c>
      <c r="J3328" s="38">
        <f>'F4.2'!AZ466</f>
        <v>0</v>
      </c>
      <c r="K3328" s="104"/>
      <c r="L3328" s="104"/>
      <c r="M3328" s="104">
        <f t="shared" si="2265"/>
        <v>0</v>
      </c>
      <c r="N3328" s="197">
        <f t="shared" si="2268"/>
        <v>0</v>
      </c>
    </row>
    <row r="3329" spans="1:14" ht="47.25" outlineLevel="1" x14ac:dyDescent="0.25">
      <c r="A3329" s="310">
        <f t="shared" ref="A3329:E3329" si="2279">A2852</f>
        <v>15</v>
      </c>
      <c r="B3329" s="586" t="str">
        <f t="shared" si="2279"/>
        <v>Procurement of Vibrating Tranfer chute with double exciter Drive for stacker reclaimer at CHP,3X660MW,KTPS ,Koradi</v>
      </c>
      <c r="C3329" s="188" t="str">
        <f t="shared" si="2279"/>
        <v>N.A.</v>
      </c>
      <c r="D3329" s="189" t="str">
        <f t="shared" si="2279"/>
        <v>-</v>
      </c>
      <c r="E3329" s="38">
        <f t="shared" si="2279"/>
        <v>0</v>
      </c>
      <c r="F3329" s="104">
        <f t="shared" si="2259"/>
        <v>0.93400000000000005</v>
      </c>
      <c r="G3329" s="104">
        <f t="shared" si="2260"/>
        <v>0.93400000000000005</v>
      </c>
      <c r="H3329" s="104">
        <f t="shared" si="2267"/>
        <v>0</v>
      </c>
      <c r="I3329" s="38">
        <f>'F4.2'!AA467</f>
        <v>0</v>
      </c>
      <c r="J3329" s="38">
        <f>'F4.2'!AZ467</f>
        <v>0</v>
      </c>
      <c r="K3329" s="104"/>
      <c r="L3329" s="104"/>
      <c r="M3329" s="104">
        <f t="shared" si="2265"/>
        <v>0</v>
      </c>
      <c r="N3329" s="197">
        <f t="shared" si="2268"/>
        <v>0</v>
      </c>
    </row>
    <row r="3330" spans="1:14" ht="31.5" outlineLevel="1" x14ac:dyDescent="0.25">
      <c r="A3330" s="214">
        <f t="shared" ref="A3330:E3330" si="2280">A2853</f>
        <v>16</v>
      </c>
      <c r="B3330" s="586" t="str">
        <f t="shared" si="2280"/>
        <v>Supply &amp; Installation of Ash Slurry Density Transmitter at High Concentrated Slurry Disposal (HCSD) System of BOP area of 3x660MW Unit- 8, 9 &amp; 10 at Koradi TPS</v>
      </c>
      <c r="C3330" s="188" t="str">
        <f t="shared" si="2280"/>
        <v>N.A.</v>
      </c>
      <c r="D3330" s="189" t="str">
        <f t="shared" si="2280"/>
        <v>-</v>
      </c>
      <c r="E3330" s="38">
        <f t="shared" si="2280"/>
        <v>0</v>
      </c>
      <c r="F3330" s="104">
        <f t="shared" si="2259"/>
        <v>1.26</v>
      </c>
      <c r="G3330" s="104">
        <f t="shared" si="2260"/>
        <v>1.26</v>
      </c>
      <c r="H3330" s="104">
        <f t="shared" si="2267"/>
        <v>0</v>
      </c>
      <c r="I3330" s="38">
        <f>'F4.2'!AA468</f>
        <v>0</v>
      </c>
      <c r="J3330" s="38">
        <f>'F4.2'!AZ468</f>
        <v>0</v>
      </c>
      <c r="K3330" s="104"/>
      <c r="L3330" s="104"/>
      <c r="M3330" s="104">
        <f t="shared" si="2265"/>
        <v>0</v>
      </c>
      <c r="N3330" s="197">
        <f t="shared" si="2268"/>
        <v>0</v>
      </c>
    </row>
    <row r="3331" spans="1:14" ht="47.25" outlineLevel="1" x14ac:dyDescent="0.25">
      <c r="A3331" s="355">
        <f t="shared" ref="A3331:E3331" si="2281">A2854</f>
        <v>17</v>
      </c>
      <c r="B3331" s="586" t="str">
        <f t="shared" si="2281"/>
        <v>Supply &amp; Installation of Fiber Optic Sensing System for Conveyor Health Monitoring At CHP 3x660MW KTPS, Koradi</v>
      </c>
      <c r="C3331" s="188">
        <f t="shared" si="2281"/>
        <v>0</v>
      </c>
      <c r="D3331" s="189" t="str">
        <f t="shared" si="2281"/>
        <v>-</v>
      </c>
      <c r="E3331" s="38">
        <f t="shared" si="2281"/>
        <v>0</v>
      </c>
      <c r="F3331" s="104">
        <f t="shared" si="2259"/>
        <v>11.72</v>
      </c>
      <c r="G3331" s="104">
        <f t="shared" si="2260"/>
        <v>11.72</v>
      </c>
      <c r="H3331" s="104">
        <f t="shared" si="2267"/>
        <v>0</v>
      </c>
      <c r="I3331" s="38">
        <f>'F4.2'!AA469</f>
        <v>0</v>
      </c>
      <c r="J3331" s="38">
        <f>'F4.2'!AZ469</f>
        <v>0</v>
      </c>
      <c r="K3331" s="104"/>
      <c r="L3331" s="104"/>
      <c r="M3331" s="104">
        <f t="shared" si="2265"/>
        <v>0</v>
      </c>
      <c r="N3331" s="197">
        <f t="shared" si="2268"/>
        <v>0</v>
      </c>
    </row>
    <row r="3332" spans="1:14" ht="63" outlineLevel="1" x14ac:dyDescent="0.25">
      <c r="A3332" s="355">
        <f t="shared" ref="A3332:E3332" si="2282">A2855</f>
        <v>18</v>
      </c>
      <c r="B3332" s="586" t="str">
        <f t="shared" si="2282"/>
        <v>Procurement of Leak- proof make complete Mechanical Seal Assembly for Concrete Volute CW Pump installed at 3X660MW KTPS,Koradi on OEM bASIS.</v>
      </c>
      <c r="C3332" s="188">
        <f t="shared" si="2282"/>
        <v>0</v>
      </c>
      <c r="D3332" s="189" t="str">
        <f t="shared" si="2282"/>
        <v>-</v>
      </c>
      <c r="E3332" s="38">
        <f t="shared" si="2282"/>
        <v>0</v>
      </c>
      <c r="F3332" s="104">
        <f t="shared" si="2259"/>
        <v>1.94</v>
      </c>
      <c r="G3332" s="104">
        <f t="shared" si="2260"/>
        <v>1.94</v>
      </c>
      <c r="H3332" s="104">
        <f t="shared" si="2267"/>
        <v>0</v>
      </c>
      <c r="I3332" s="38">
        <f>'F4.2'!AA470</f>
        <v>0</v>
      </c>
      <c r="J3332" s="38">
        <f>'F4.2'!AZ470</f>
        <v>0</v>
      </c>
      <c r="K3332" s="104"/>
      <c r="L3332" s="104"/>
      <c r="M3332" s="104">
        <f t="shared" si="2265"/>
        <v>0</v>
      </c>
      <c r="N3332" s="197">
        <f t="shared" si="2268"/>
        <v>0</v>
      </c>
    </row>
    <row r="3333" spans="1:14" ht="47.25" outlineLevel="1" x14ac:dyDescent="0.25">
      <c r="A3333" s="214">
        <f t="shared" ref="A3333:E3333" si="2283">A2856</f>
        <v>19</v>
      </c>
      <c r="B3333" s="586" t="str">
        <f t="shared" si="2283"/>
        <v>Work of Design , Engineering , Manufacturing , Supply Erection &amp; Commissioning of Conveyor Belt From Discharge of RBF 1 &amp;2 at Crusher House to Stack Yard At CHP 3x660MW KTPS, Koradi .</v>
      </c>
      <c r="C3333" s="188">
        <f t="shared" si="2283"/>
        <v>0</v>
      </c>
      <c r="D3333" s="189" t="str">
        <f t="shared" si="2283"/>
        <v>-</v>
      </c>
      <c r="E3333" s="38">
        <f t="shared" si="2283"/>
        <v>0</v>
      </c>
      <c r="F3333" s="104">
        <f t="shared" si="2259"/>
        <v>11.39</v>
      </c>
      <c r="G3333" s="104">
        <f t="shared" si="2260"/>
        <v>11.39</v>
      </c>
      <c r="H3333" s="104">
        <f t="shared" si="2267"/>
        <v>0</v>
      </c>
      <c r="I3333" s="38">
        <f>'F4.2'!AA471</f>
        <v>0</v>
      </c>
      <c r="J3333" s="38">
        <f>'F4.2'!AZ471</f>
        <v>0</v>
      </c>
      <c r="K3333" s="104"/>
      <c r="L3333" s="104"/>
      <c r="M3333" s="104">
        <f t="shared" si="2265"/>
        <v>0</v>
      </c>
      <c r="N3333" s="197">
        <f t="shared" si="2268"/>
        <v>0</v>
      </c>
    </row>
    <row r="3334" spans="1:14" ht="15.75" outlineLevel="1" x14ac:dyDescent="0.25">
      <c r="A3334" s="355">
        <f t="shared" ref="A3334:E3334" si="2284">A2857</f>
        <v>20</v>
      </c>
      <c r="B3334" s="586" t="str">
        <f t="shared" si="2284"/>
        <v>Supply &amp; Installation of Artificial Intelligence PMMS Accurex Diagnostic matrix based vibration &amp; temperature monitoring for critical auxiliaries at CHP 3x660MW KTPS, Koradi.</v>
      </c>
      <c r="C3334" s="188">
        <f t="shared" si="2284"/>
        <v>0</v>
      </c>
      <c r="D3334" s="189" t="str">
        <f t="shared" si="2284"/>
        <v>-</v>
      </c>
      <c r="E3334" s="38">
        <f t="shared" si="2284"/>
        <v>0</v>
      </c>
      <c r="F3334" s="104">
        <f t="shared" si="2259"/>
        <v>6.431</v>
      </c>
      <c r="G3334" s="104">
        <f t="shared" si="2260"/>
        <v>6.431</v>
      </c>
      <c r="H3334" s="104">
        <f t="shared" si="2267"/>
        <v>0</v>
      </c>
      <c r="I3334" s="38">
        <f>'F4.2'!AA472</f>
        <v>0</v>
      </c>
      <c r="J3334" s="38">
        <f>'F4.2'!AZ472</f>
        <v>0</v>
      </c>
      <c r="K3334" s="104"/>
      <c r="L3334" s="104"/>
      <c r="M3334" s="104">
        <f t="shared" si="2265"/>
        <v>0</v>
      </c>
      <c r="N3334" s="197">
        <f t="shared" si="2268"/>
        <v>0</v>
      </c>
    </row>
    <row r="3335" spans="1:14" ht="78.75" outlineLevel="1" x14ac:dyDescent="0.25">
      <c r="A3335" s="355">
        <f t="shared" ref="A3335:E3335" si="2285">A2858</f>
        <v>21</v>
      </c>
      <c r="B3335" s="586" t="str">
        <f t="shared" si="2285"/>
        <v>Restoration of online dissolved gas analysers of Unit 8,9,10</v>
      </c>
      <c r="C3335" s="188">
        <f t="shared" si="2285"/>
        <v>0</v>
      </c>
      <c r="D3335" s="189" t="str">
        <f t="shared" si="2285"/>
        <v>-</v>
      </c>
      <c r="E3335" s="38">
        <f t="shared" si="2285"/>
        <v>0</v>
      </c>
      <c r="F3335" s="104">
        <f t="shared" si="2259"/>
        <v>1.1100000000000001</v>
      </c>
      <c r="G3335" s="104">
        <f t="shared" si="2260"/>
        <v>1.1100000000000001</v>
      </c>
      <c r="H3335" s="104">
        <f t="shared" si="2267"/>
        <v>0</v>
      </c>
      <c r="I3335" s="38">
        <f>'F4.2'!AA473</f>
        <v>0</v>
      </c>
      <c r="J3335" s="38">
        <f>'F4.2'!AZ473</f>
        <v>0</v>
      </c>
      <c r="K3335" s="104"/>
      <c r="L3335" s="104"/>
      <c r="M3335" s="104">
        <f t="shared" si="2265"/>
        <v>0</v>
      </c>
      <c r="N3335" s="197">
        <f t="shared" si="2268"/>
        <v>0</v>
      </c>
    </row>
    <row r="3336" spans="1:14" ht="47.25" outlineLevel="1" x14ac:dyDescent="0.25">
      <c r="A3336" s="214">
        <f t="shared" ref="A3336:E3336" si="2286">A2859</f>
        <v>22</v>
      </c>
      <c r="B3336" s="586" t="str">
        <f t="shared" si="2286"/>
        <v>Complete Replacement of Existing Water Separator Drain Tank Control (WDC) Valves with New Valves of modified trim design along with hydraulic Actuators, Power Pack assembly, necessary instrumentation, erection &amp; commissioning 3X660MW KTPS, Koradi.</v>
      </c>
      <c r="C3336" s="188">
        <f t="shared" si="2286"/>
        <v>0</v>
      </c>
      <c r="D3336" s="189" t="str">
        <f t="shared" si="2286"/>
        <v>-</v>
      </c>
      <c r="E3336" s="38">
        <f t="shared" si="2286"/>
        <v>0</v>
      </c>
      <c r="F3336" s="104">
        <f t="shared" si="2259"/>
        <v>5.33</v>
      </c>
      <c r="G3336" s="104">
        <f t="shared" si="2260"/>
        <v>5.33</v>
      </c>
      <c r="H3336" s="104">
        <f t="shared" si="2267"/>
        <v>0</v>
      </c>
      <c r="I3336" s="38">
        <f>'F4.2'!AA474</f>
        <v>0</v>
      </c>
      <c r="J3336" s="38">
        <f>'F4.2'!AZ474</f>
        <v>0</v>
      </c>
      <c r="K3336" s="104"/>
      <c r="L3336" s="104"/>
      <c r="M3336" s="104">
        <f t="shared" si="2265"/>
        <v>0</v>
      </c>
      <c r="N3336" s="197">
        <f t="shared" si="2268"/>
        <v>0</v>
      </c>
    </row>
    <row r="3337" spans="1:14" ht="47.25" outlineLevel="1" x14ac:dyDescent="0.25">
      <c r="A3337" s="355">
        <f t="shared" ref="A3337:E3337" si="2287">A2860</f>
        <v>23</v>
      </c>
      <c r="B3337" s="586" t="str">
        <f t="shared" si="2287"/>
        <v>Procurement of mandatory set of Hydraulic system internals for Wagon Tippler Drive &amp; side arm charger Drive at CHP,3X660MW,KTPS ,Koradi</v>
      </c>
      <c r="C3337" s="188">
        <f t="shared" si="2287"/>
        <v>0</v>
      </c>
      <c r="D3337" s="189" t="str">
        <f t="shared" si="2287"/>
        <v>-</v>
      </c>
      <c r="E3337" s="38">
        <f t="shared" si="2287"/>
        <v>0</v>
      </c>
      <c r="F3337" s="104">
        <f t="shared" si="2259"/>
        <v>6.35</v>
      </c>
      <c r="G3337" s="104">
        <f t="shared" si="2260"/>
        <v>6.35</v>
      </c>
      <c r="H3337" s="104">
        <f t="shared" si="2267"/>
        <v>0</v>
      </c>
      <c r="I3337" s="38">
        <f>'F4.2'!AA475</f>
        <v>0</v>
      </c>
      <c r="J3337" s="38">
        <f>'F4.2'!AZ475</f>
        <v>0</v>
      </c>
      <c r="K3337" s="104"/>
      <c r="L3337" s="104"/>
      <c r="M3337" s="104">
        <f t="shared" si="2265"/>
        <v>0</v>
      </c>
      <c r="N3337" s="197">
        <f t="shared" si="2268"/>
        <v>0</v>
      </c>
    </row>
    <row r="3338" spans="1:14" ht="31.5" outlineLevel="1" x14ac:dyDescent="0.25">
      <c r="A3338" s="355">
        <f t="shared" ref="A3338:E3338" si="2288">A2861</f>
        <v>24</v>
      </c>
      <c r="B3338" s="586" t="str">
        <f t="shared" si="2288"/>
        <v>"Supply &amp; installation of Anodized winding Oil cooled over band magnetic separator &amp; control panel for conveyor 5A,5B &amp;13C at CHP 3x660MW KTPS, Koradi.</v>
      </c>
      <c r="C3338" s="188">
        <f t="shared" si="2288"/>
        <v>0</v>
      </c>
      <c r="D3338" s="189" t="str">
        <f t="shared" si="2288"/>
        <v>-</v>
      </c>
      <c r="E3338" s="38">
        <f t="shared" si="2288"/>
        <v>0</v>
      </c>
      <c r="F3338" s="104">
        <f t="shared" si="2259"/>
        <v>1.8959999999999999</v>
      </c>
      <c r="G3338" s="104">
        <f t="shared" si="2260"/>
        <v>1.8959999999999999</v>
      </c>
      <c r="H3338" s="104">
        <f t="shared" si="2267"/>
        <v>0</v>
      </c>
      <c r="I3338" s="38">
        <f>'F4.2'!AA476</f>
        <v>0</v>
      </c>
      <c r="J3338" s="38">
        <f>'F4.2'!AZ476</f>
        <v>0</v>
      </c>
      <c r="K3338" s="104"/>
      <c r="L3338" s="104"/>
      <c r="M3338" s="104">
        <f t="shared" si="2265"/>
        <v>0</v>
      </c>
      <c r="N3338" s="197">
        <f t="shared" si="2268"/>
        <v>0</v>
      </c>
    </row>
    <row r="3339" spans="1:14" ht="31.5" outlineLevel="1" x14ac:dyDescent="0.25">
      <c r="A3339" s="214">
        <f t="shared" ref="A3339:E3339" si="2289">A2862</f>
        <v>25</v>
      </c>
      <c r="B3339" s="586" t="str">
        <f t="shared" si="2289"/>
        <v xml:space="preserve">Procurement of Grinding Wall Assembly for Impact Crusher At CHP 3x660MW KTPS, Koradi </v>
      </c>
      <c r="C3339" s="188">
        <f t="shared" si="2289"/>
        <v>0</v>
      </c>
      <c r="D3339" s="189" t="str">
        <f t="shared" si="2289"/>
        <v>-</v>
      </c>
      <c r="E3339" s="38">
        <f t="shared" si="2289"/>
        <v>0</v>
      </c>
      <c r="F3339" s="104">
        <f t="shared" si="2259"/>
        <v>2.0099999999999998</v>
      </c>
      <c r="G3339" s="104">
        <f t="shared" si="2260"/>
        <v>2.0099999999999998</v>
      </c>
      <c r="H3339" s="104">
        <f t="shared" si="2267"/>
        <v>0</v>
      </c>
      <c r="I3339" s="38">
        <f>'F4.2'!AA477</f>
        <v>0</v>
      </c>
      <c r="J3339" s="38">
        <f>'F4.2'!AZ477</f>
        <v>0</v>
      </c>
      <c r="K3339" s="104"/>
      <c r="L3339" s="104"/>
      <c r="M3339" s="104">
        <f t="shared" si="2265"/>
        <v>0</v>
      </c>
      <c r="N3339" s="197">
        <f t="shared" si="2268"/>
        <v>0</v>
      </c>
    </row>
    <row r="3340" spans="1:14" ht="78.75" outlineLevel="1" x14ac:dyDescent="0.25">
      <c r="A3340" s="355">
        <f t="shared" ref="A3340:E3340" si="2290">A2863</f>
        <v>26</v>
      </c>
      <c r="B3340" s="586" t="str">
        <f t="shared" si="2290"/>
        <v>Restoration of Boiler Circulation Pump of U10 at 3X660MW KTPS, Koradi</v>
      </c>
      <c r="C3340" s="188">
        <f t="shared" si="2290"/>
        <v>0</v>
      </c>
      <c r="D3340" s="189" t="str">
        <f t="shared" si="2290"/>
        <v>-</v>
      </c>
      <c r="E3340" s="38">
        <f t="shared" si="2290"/>
        <v>0</v>
      </c>
      <c r="F3340" s="104">
        <f t="shared" si="2259"/>
        <v>6.69</v>
      </c>
      <c r="G3340" s="104">
        <f t="shared" si="2260"/>
        <v>6.69</v>
      </c>
      <c r="H3340" s="104">
        <f t="shared" si="2267"/>
        <v>0</v>
      </c>
      <c r="I3340" s="38">
        <f>'F4.2'!AA478</f>
        <v>0</v>
      </c>
      <c r="J3340" s="38">
        <f>'F4.2'!AZ478</f>
        <v>0</v>
      </c>
      <c r="K3340" s="104"/>
      <c r="L3340" s="104"/>
      <c r="M3340" s="104">
        <f t="shared" si="2265"/>
        <v>0</v>
      </c>
      <c r="N3340" s="197">
        <f t="shared" si="2268"/>
        <v>0</v>
      </c>
    </row>
    <row r="3341" spans="1:14" ht="47.25" outlineLevel="1" x14ac:dyDescent="0.25">
      <c r="A3341" s="214">
        <f t="shared" ref="A3341:E3341" si="2291">A2864</f>
        <v>27</v>
      </c>
      <c r="B3341" s="583" t="str">
        <f t="shared" si="2291"/>
        <v>Design,Engineering,Customization,Implementation,Installation &amp; testing of Data Analytical/Artificial Intellegence softwae for automated monitoring &amp; diagnostics system to improve Power plant reliability &amp; efficiency,at one unit of 3X660MW KTPS, Koradi.</v>
      </c>
      <c r="C3341" s="188">
        <f t="shared" si="2291"/>
        <v>0</v>
      </c>
      <c r="D3341" s="189" t="str">
        <f t="shared" si="2291"/>
        <v>-</v>
      </c>
      <c r="E3341" s="38">
        <f t="shared" si="2291"/>
        <v>0</v>
      </c>
      <c r="F3341" s="104">
        <f t="shared" si="2259"/>
        <v>3.27</v>
      </c>
      <c r="G3341" s="104">
        <f t="shared" si="2260"/>
        <v>3.27</v>
      </c>
      <c r="H3341" s="104">
        <f t="shared" si="2267"/>
        <v>0</v>
      </c>
      <c r="I3341" s="38">
        <f>'F4.2'!AA479</f>
        <v>0</v>
      </c>
      <c r="J3341" s="38">
        <f>'F4.2'!AZ479</f>
        <v>0</v>
      </c>
      <c r="K3341" s="104"/>
      <c r="L3341" s="104"/>
      <c r="M3341" s="104">
        <f t="shared" si="2265"/>
        <v>0</v>
      </c>
      <c r="N3341" s="197">
        <f t="shared" si="2268"/>
        <v>0</v>
      </c>
    </row>
    <row r="3342" spans="1:14" ht="47.25" outlineLevel="1" x14ac:dyDescent="0.25">
      <c r="A3342" s="355">
        <f t="shared" ref="A3342:E3342" si="2292">A2865</f>
        <v>28</v>
      </c>
      <c r="B3342" s="583" t="str">
        <f t="shared" si="2292"/>
        <v>Supply of Feed Gate Complete Assembly along with installation to enhance the performance of Feed Gate at Ash Handling Plant, 3x660MW, KTPS, Koradi.</v>
      </c>
      <c r="C3342" s="188">
        <f t="shared" si="2292"/>
        <v>0</v>
      </c>
      <c r="D3342" s="189" t="str">
        <f t="shared" si="2292"/>
        <v>-</v>
      </c>
      <c r="E3342" s="38">
        <f t="shared" si="2292"/>
        <v>0</v>
      </c>
      <c r="F3342" s="104">
        <f t="shared" si="2259"/>
        <v>2.4</v>
      </c>
      <c r="G3342" s="104">
        <f t="shared" si="2260"/>
        <v>2.4</v>
      </c>
      <c r="H3342" s="104">
        <f t="shared" si="2267"/>
        <v>0</v>
      </c>
      <c r="I3342" s="38">
        <f>'F4.2'!AA480</f>
        <v>0</v>
      </c>
      <c r="J3342" s="38">
        <f>'F4.2'!AZ480</f>
        <v>0</v>
      </c>
      <c r="K3342" s="104"/>
      <c r="L3342" s="104"/>
      <c r="M3342" s="104">
        <f t="shared" si="2265"/>
        <v>0</v>
      </c>
      <c r="N3342" s="197">
        <f t="shared" si="2268"/>
        <v>0</v>
      </c>
    </row>
    <row r="3343" spans="1:14" ht="63" outlineLevel="1" x14ac:dyDescent="0.25">
      <c r="A3343" s="355">
        <f t="shared" ref="A3343:E3343" si="2293">A2866</f>
        <v>29</v>
      </c>
      <c r="B3343" s="583" t="str">
        <f t="shared" si="2293"/>
        <v>Design, Supply, Installation &amp; Commissioning of Instrument Air Dryer Assembly with Prefilters &amp; Stainless steel piping along with valves suitable for Instrument Air Compressors at AHP, 3x660MW Units, KTPS, Koradi</v>
      </c>
      <c r="C3343" s="188">
        <f t="shared" si="2293"/>
        <v>0</v>
      </c>
      <c r="D3343" s="189" t="str">
        <f t="shared" si="2293"/>
        <v>-</v>
      </c>
      <c r="E3343" s="38">
        <f t="shared" si="2293"/>
        <v>0</v>
      </c>
      <c r="F3343" s="104">
        <f t="shared" ref="F3343:F3344" si="2294">F2866+I2866</f>
        <v>5.5</v>
      </c>
      <c r="G3343" s="104">
        <f t="shared" ref="G3343:G3344" si="2295">G2866+M2866</f>
        <v>5.5</v>
      </c>
      <c r="H3343" s="104">
        <f t="shared" ref="H3343:H3344" si="2296">F3343-G3343</f>
        <v>0</v>
      </c>
      <c r="I3343" s="38">
        <f>'F4.2'!AA481</f>
        <v>0</v>
      </c>
      <c r="J3343" s="38">
        <f>'F4.2'!AZ481</f>
        <v>0</v>
      </c>
      <c r="K3343" s="104"/>
      <c r="L3343" s="104"/>
      <c r="M3343" s="104">
        <f t="shared" ref="M3343:M3344" si="2297">SUM(J3343:L3343)</f>
        <v>0</v>
      </c>
      <c r="N3343" s="197">
        <f t="shared" ref="N3343:N3344" si="2298">H3343+I3343-M3343</f>
        <v>0</v>
      </c>
    </row>
    <row r="3344" spans="1:14" ht="16.5" thickBot="1" x14ac:dyDescent="0.3">
      <c r="A3344" s="198">
        <f t="shared" ref="A3344:E3344" si="2299">A2867</f>
        <v>0</v>
      </c>
      <c r="B3344" s="199" t="str">
        <f t="shared" si="2299"/>
        <v>Total</v>
      </c>
      <c r="C3344" s="145">
        <f t="shared" si="2299"/>
        <v>0</v>
      </c>
      <c r="D3344" s="146"/>
      <c r="E3344" s="105">
        <f t="shared" si="2299"/>
        <v>0</v>
      </c>
      <c r="F3344" s="105">
        <f t="shared" si="2294"/>
        <v>6291.8051188480022</v>
      </c>
      <c r="G3344" s="105">
        <f t="shared" si="2295"/>
        <v>6249.3573822210001</v>
      </c>
      <c r="H3344" s="105">
        <f t="shared" si="2296"/>
        <v>42.447736627002087</v>
      </c>
      <c r="I3344" s="105">
        <f>'F4.2'!AA482</f>
        <v>219.95400000000001</v>
      </c>
      <c r="J3344" s="105">
        <f>'F4.2'!AZ482</f>
        <v>219.95400000000001</v>
      </c>
      <c r="K3344" s="105"/>
      <c r="L3344" s="105"/>
      <c r="M3344" s="105">
        <f t="shared" si="2297"/>
        <v>219.95400000000001</v>
      </c>
      <c r="N3344" s="200">
        <f t="shared" si="2298"/>
        <v>42.447736627002087</v>
      </c>
    </row>
    <row r="3346" spans="1:14" ht="21" outlineLevel="1" x14ac:dyDescent="0.25">
      <c r="A3346" s="122">
        <f t="shared" ref="A3346:A3377" si="2300">A2869</f>
        <v>0</v>
      </c>
      <c r="B3346" s="118" t="s">
        <v>466</v>
      </c>
      <c r="C3346" s="31"/>
      <c r="D3346" s="29"/>
      <c r="E3346" s="38">
        <f t="shared" ref="E3346:E3377" si="2301">E2869</f>
        <v>0</v>
      </c>
      <c r="F3346" s="38">
        <f t="shared" ref="F3346:F3377" si="2302">F2869+I2869</f>
        <v>0</v>
      </c>
      <c r="G3346" s="38"/>
      <c r="H3346" s="38"/>
      <c r="I3346" s="38"/>
      <c r="J3346" s="38"/>
      <c r="K3346" s="38"/>
      <c r="L3346" s="38"/>
      <c r="M3346" s="38"/>
      <c r="N3346" s="196"/>
    </row>
    <row r="3347" spans="1:14" ht="18.75" outlineLevel="1" x14ac:dyDescent="0.25">
      <c r="A3347" s="164">
        <f t="shared" si="2300"/>
        <v>0</v>
      </c>
      <c r="B3347" s="165" t="str">
        <f t="shared" ref="B3347:D3366" si="2303">B2870</f>
        <v>A) Approved Add cap:</v>
      </c>
      <c r="C3347" s="188">
        <f t="shared" si="2303"/>
        <v>0</v>
      </c>
      <c r="D3347" s="189" t="str">
        <f t="shared" si="2303"/>
        <v>-</v>
      </c>
      <c r="E3347" s="38">
        <f t="shared" si="2301"/>
        <v>0</v>
      </c>
      <c r="F3347" s="104">
        <f t="shared" si="2302"/>
        <v>0</v>
      </c>
      <c r="G3347" s="104">
        <f t="shared" ref="G3347:G3378" si="2304">G2870+M2870</f>
        <v>0</v>
      </c>
      <c r="H3347" s="104">
        <f t="shared" ref="H3347:H3410" si="2305">F3347-G3347</f>
        <v>0</v>
      </c>
      <c r="I3347" s="38"/>
      <c r="J3347" s="38"/>
      <c r="K3347" s="104"/>
      <c r="L3347" s="104"/>
      <c r="M3347" s="104">
        <f t="shared" ref="M3347:M3410" si="2306">SUM(J3347:L3347)</f>
        <v>0</v>
      </c>
      <c r="N3347" s="197">
        <f t="shared" ref="N3347:N3410" si="2307">H3347+I3347-M3347</f>
        <v>0</v>
      </c>
    </row>
    <row r="3348" spans="1:14" ht="18.75" outlineLevel="1" x14ac:dyDescent="0.25">
      <c r="A3348" s="164" t="str">
        <f t="shared" si="2300"/>
        <v>A</v>
      </c>
      <c r="B3348" s="165" t="str">
        <f t="shared" si="2303"/>
        <v>BoP</v>
      </c>
      <c r="C3348" s="188">
        <f t="shared" si="2303"/>
        <v>0</v>
      </c>
      <c r="D3348" s="189" t="str">
        <f t="shared" si="2303"/>
        <v>-</v>
      </c>
      <c r="E3348" s="38">
        <f t="shared" si="2301"/>
        <v>246.34</v>
      </c>
      <c r="F3348" s="104">
        <f t="shared" si="2302"/>
        <v>103.68041751499999</v>
      </c>
      <c r="G3348" s="104">
        <f t="shared" si="2304"/>
        <v>232.69288586599998</v>
      </c>
      <c r="H3348" s="104">
        <f t="shared" si="2305"/>
        <v>-129.012468351</v>
      </c>
      <c r="I3348" s="38">
        <f>'F4.2'!AB9</f>
        <v>0</v>
      </c>
      <c r="J3348" s="38">
        <f>'F4.2'!BA9</f>
        <v>0</v>
      </c>
      <c r="K3348" s="104"/>
      <c r="L3348" s="104"/>
      <c r="M3348" s="104">
        <f t="shared" si="2306"/>
        <v>0</v>
      </c>
      <c r="N3348" s="197">
        <f t="shared" si="2307"/>
        <v>-129.012468351</v>
      </c>
    </row>
    <row r="3349" spans="1:14" ht="15.75" outlineLevel="1" x14ac:dyDescent="0.25">
      <c r="A3349" s="122" t="str">
        <f t="shared" si="2300"/>
        <v>B</v>
      </c>
      <c r="B3349" s="141" t="str">
        <f t="shared" si="2303"/>
        <v>BTG</v>
      </c>
      <c r="C3349" s="188">
        <f t="shared" si="2303"/>
        <v>0</v>
      </c>
      <c r="D3349" s="189" t="str">
        <f t="shared" si="2303"/>
        <v>-</v>
      </c>
      <c r="E3349" s="38">
        <f t="shared" si="2301"/>
        <v>44.15</v>
      </c>
      <c r="F3349" s="104">
        <f t="shared" si="2302"/>
        <v>0</v>
      </c>
      <c r="G3349" s="104">
        <f t="shared" si="2304"/>
        <v>0</v>
      </c>
      <c r="H3349" s="104">
        <f t="shared" si="2305"/>
        <v>0</v>
      </c>
      <c r="I3349" s="38">
        <f>'F4.2'!AB10</f>
        <v>0</v>
      </c>
      <c r="J3349" s="38">
        <f>'F4.2'!BA10</f>
        <v>0</v>
      </c>
      <c r="K3349" s="104"/>
      <c r="L3349" s="104"/>
      <c r="M3349" s="104">
        <f t="shared" si="2306"/>
        <v>0</v>
      </c>
      <c r="N3349" s="197">
        <f t="shared" si="2307"/>
        <v>0</v>
      </c>
    </row>
    <row r="3350" spans="1:14" ht="15.75" outlineLevel="1" x14ac:dyDescent="0.25">
      <c r="A3350" s="122" t="str">
        <f t="shared" si="2300"/>
        <v>B1</v>
      </c>
      <c r="B3350" s="141" t="str">
        <f t="shared" si="2303"/>
        <v>Supply</v>
      </c>
      <c r="C3350" s="188">
        <f t="shared" si="2303"/>
        <v>0</v>
      </c>
      <c r="D3350" s="189" t="str">
        <f t="shared" si="2303"/>
        <v>-</v>
      </c>
      <c r="E3350" s="38">
        <f t="shared" si="2301"/>
        <v>13.33</v>
      </c>
      <c r="F3350" s="104">
        <f t="shared" si="2302"/>
        <v>0</v>
      </c>
      <c r="G3350" s="104">
        <f t="shared" si="2304"/>
        <v>13.33</v>
      </c>
      <c r="H3350" s="104">
        <f t="shared" si="2305"/>
        <v>-13.33</v>
      </c>
      <c r="I3350" s="38">
        <f>'F4.2'!AB11</f>
        <v>0</v>
      </c>
      <c r="J3350" s="38">
        <f>'F4.2'!BA11</f>
        <v>0</v>
      </c>
      <c r="K3350" s="104"/>
      <c r="L3350" s="104"/>
      <c r="M3350" s="104">
        <f t="shared" si="2306"/>
        <v>0</v>
      </c>
      <c r="N3350" s="197">
        <f t="shared" si="2307"/>
        <v>-13.33</v>
      </c>
    </row>
    <row r="3351" spans="1:14" ht="15.75" outlineLevel="1" x14ac:dyDescent="0.25">
      <c r="A3351" s="122" t="str">
        <f t="shared" si="2300"/>
        <v>B2</v>
      </c>
      <c r="B3351" s="141" t="str">
        <f t="shared" si="2303"/>
        <v>Works</v>
      </c>
      <c r="C3351" s="188">
        <f t="shared" si="2303"/>
        <v>0</v>
      </c>
      <c r="D3351" s="189" t="str">
        <f t="shared" si="2303"/>
        <v>-</v>
      </c>
      <c r="E3351" s="38">
        <f t="shared" si="2301"/>
        <v>0.98</v>
      </c>
      <c r="F3351" s="104">
        <f t="shared" si="2302"/>
        <v>0</v>
      </c>
      <c r="G3351" s="104">
        <f t="shared" si="2304"/>
        <v>0</v>
      </c>
      <c r="H3351" s="104">
        <f t="shared" si="2305"/>
        <v>0</v>
      </c>
      <c r="I3351" s="38">
        <f>'F4.2'!AB12</f>
        <v>0</v>
      </c>
      <c r="J3351" s="38">
        <f>'F4.2'!BA12</f>
        <v>0</v>
      </c>
      <c r="K3351" s="104"/>
      <c r="L3351" s="104"/>
      <c r="M3351" s="104">
        <f t="shared" si="2306"/>
        <v>0</v>
      </c>
      <c r="N3351" s="197">
        <f t="shared" si="2307"/>
        <v>0</v>
      </c>
    </row>
    <row r="3352" spans="1:14" ht="15.75" outlineLevel="1" x14ac:dyDescent="0.25">
      <c r="A3352" s="122" t="str">
        <f t="shared" si="2300"/>
        <v>B3</v>
      </c>
      <c r="B3352" s="141" t="str">
        <f t="shared" si="2303"/>
        <v>Taxes and duties</v>
      </c>
      <c r="C3352" s="188">
        <f t="shared" si="2303"/>
        <v>0</v>
      </c>
      <c r="D3352" s="189" t="str">
        <f t="shared" si="2303"/>
        <v>-</v>
      </c>
      <c r="E3352" s="38">
        <f t="shared" si="2301"/>
        <v>23.29</v>
      </c>
      <c r="F3352" s="104">
        <f t="shared" si="2302"/>
        <v>0</v>
      </c>
      <c r="G3352" s="104">
        <f t="shared" si="2304"/>
        <v>0</v>
      </c>
      <c r="H3352" s="104">
        <f t="shared" si="2305"/>
        <v>0</v>
      </c>
      <c r="I3352" s="38">
        <f>'F4.2'!AB13</f>
        <v>0</v>
      </c>
      <c r="J3352" s="38">
        <f>'F4.2'!BA13</f>
        <v>0</v>
      </c>
      <c r="K3352" s="104"/>
      <c r="L3352" s="104"/>
      <c r="M3352" s="104">
        <f t="shared" si="2306"/>
        <v>0</v>
      </c>
      <c r="N3352" s="197">
        <f t="shared" si="2307"/>
        <v>0</v>
      </c>
    </row>
    <row r="3353" spans="1:14" ht="15.75" outlineLevel="1" x14ac:dyDescent="0.25">
      <c r="A3353" s="122" t="str">
        <f t="shared" si="2300"/>
        <v>B4</v>
      </c>
      <c r="B3353" s="141" t="str">
        <f t="shared" si="2303"/>
        <v>Civil</v>
      </c>
      <c r="C3353" s="188">
        <f t="shared" si="2303"/>
        <v>0</v>
      </c>
      <c r="D3353" s="189" t="str">
        <f t="shared" si="2303"/>
        <v>-</v>
      </c>
      <c r="E3353" s="38">
        <f t="shared" si="2301"/>
        <v>0.19</v>
      </c>
      <c r="F3353" s="104">
        <f t="shared" si="2302"/>
        <v>0.19</v>
      </c>
      <c r="G3353" s="104">
        <f t="shared" si="2304"/>
        <v>0</v>
      </c>
      <c r="H3353" s="104">
        <f t="shared" si="2305"/>
        <v>0.19</v>
      </c>
      <c r="I3353" s="38">
        <f>'F4.2'!AB14</f>
        <v>0</v>
      </c>
      <c r="J3353" s="38">
        <f>'F4.2'!BA14</f>
        <v>0</v>
      </c>
      <c r="K3353" s="104"/>
      <c r="L3353" s="104"/>
      <c r="M3353" s="104">
        <f t="shared" si="2306"/>
        <v>0</v>
      </c>
      <c r="N3353" s="197">
        <f t="shared" si="2307"/>
        <v>0.19</v>
      </c>
    </row>
    <row r="3354" spans="1:14" ht="15.75" outlineLevel="1" x14ac:dyDescent="0.25">
      <c r="A3354" s="122" t="str">
        <f t="shared" si="2300"/>
        <v>B5</v>
      </c>
      <c r="B3354" s="141" t="str">
        <f t="shared" si="2303"/>
        <v>Mandatory Spares</v>
      </c>
      <c r="C3354" s="188">
        <f t="shared" si="2303"/>
        <v>0</v>
      </c>
      <c r="D3354" s="189" t="str">
        <f t="shared" si="2303"/>
        <v>-</v>
      </c>
      <c r="E3354" s="38">
        <f t="shared" si="2301"/>
        <v>5.03</v>
      </c>
      <c r="F3354" s="104">
        <f t="shared" si="2302"/>
        <v>1.29</v>
      </c>
      <c r="G3354" s="104">
        <f t="shared" si="2304"/>
        <v>6.32</v>
      </c>
      <c r="H3354" s="104">
        <f t="shared" si="2305"/>
        <v>-5.03</v>
      </c>
      <c r="I3354" s="38">
        <f>'F4.2'!AB15</f>
        <v>0</v>
      </c>
      <c r="J3354" s="38">
        <f>'F4.2'!BA15</f>
        <v>0</v>
      </c>
      <c r="K3354" s="104"/>
      <c r="L3354" s="104"/>
      <c r="M3354" s="104">
        <f t="shared" si="2306"/>
        <v>0</v>
      </c>
      <c r="N3354" s="197">
        <f t="shared" si="2307"/>
        <v>-5.03</v>
      </c>
    </row>
    <row r="3355" spans="1:14" ht="18.75" outlineLevel="1" x14ac:dyDescent="0.25">
      <c r="A3355" s="164" t="str">
        <f t="shared" si="2300"/>
        <v>B6</v>
      </c>
      <c r="B3355" s="165" t="str">
        <f t="shared" si="2303"/>
        <v>BTG (L&amp;T) Work</v>
      </c>
      <c r="C3355" s="188">
        <f t="shared" si="2303"/>
        <v>0</v>
      </c>
      <c r="D3355" s="189" t="str">
        <f t="shared" si="2303"/>
        <v>-</v>
      </c>
      <c r="E3355" s="38">
        <f t="shared" si="2301"/>
        <v>1.33</v>
      </c>
      <c r="F3355" s="104">
        <f t="shared" si="2302"/>
        <v>0</v>
      </c>
      <c r="G3355" s="104">
        <f t="shared" si="2304"/>
        <v>0</v>
      </c>
      <c r="H3355" s="104">
        <f t="shared" si="2305"/>
        <v>0</v>
      </c>
      <c r="I3355" s="38">
        <f>'F4.2'!AB16</f>
        <v>0</v>
      </c>
      <c r="J3355" s="38">
        <f>'F4.2'!BA16</f>
        <v>0</v>
      </c>
      <c r="K3355" s="104"/>
      <c r="L3355" s="104"/>
      <c r="M3355" s="104">
        <f t="shared" si="2306"/>
        <v>0</v>
      </c>
      <c r="N3355" s="197">
        <f t="shared" si="2307"/>
        <v>0</v>
      </c>
    </row>
    <row r="3356" spans="1:14" ht="15.75" outlineLevel="1" x14ac:dyDescent="0.25">
      <c r="A3356" s="122" t="str">
        <f t="shared" si="2300"/>
        <v>C</v>
      </c>
      <c r="B3356" s="141" t="str">
        <f t="shared" si="2303"/>
        <v>Other Works (Plant)</v>
      </c>
      <c r="C3356" s="188">
        <f t="shared" si="2303"/>
        <v>0</v>
      </c>
      <c r="D3356" s="189" t="str">
        <f t="shared" si="2303"/>
        <v>-</v>
      </c>
      <c r="E3356" s="38">
        <f t="shared" si="2301"/>
        <v>136.32999999999998</v>
      </c>
      <c r="F3356" s="104">
        <f t="shared" si="2302"/>
        <v>0</v>
      </c>
      <c r="G3356" s="104">
        <f t="shared" si="2304"/>
        <v>0</v>
      </c>
      <c r="H3356" s="104">
        <f t="shared" si="2305"/>
        <v>0</v>
      </c>
      <c r="I3356" s="38">
        <f>'F4.2'!AB17</f>
        <v>0</v>
      </c>
      <c r="J3356" s="38">
        <f>'F4.2'!BA17</f>
        <v>0</v>
      </c>
      <c r="K3356" s="104"/>
      <c r="L3356" s="104"/>
      <c r="M3356" s="104">
        <f t="shared" si="2306"/>
        <v>0</v>
      </c>
      <c r="N3356" s="197">
        <f t="shared" si="2307"/>
        <v>0</v>
      </c>
    </row>
    <row r="3357" spans="1:14" ht="15.75" outlineLevel="1" x14ac:dyDescent="0.25">
      <c r="A3357" s="122" t="str">
        <f t="shared" si="2300"/>
        <v>C1</v>
      </c>
      <c r="B3357" s="141" t="str">
        <f t="shared" si="2303"/>
        <v>Fully Integrated Security System</v>
      </c>
      <c r="C3357" s="188">
        <f t="shared" si="2303"/>
        <v>0</v>
      </c>
      <c r="D3357" s="189" t="str">
        <f t="shared" si="2303"/>
        <v>-</v>
      </c>
      <c r="E3357" s="38">
        <f t="shared" si="2301"/>
        <v>27.36</v>
      </c>
      <c r="F3357" s="104">
        <f t="shared" si="2302"/>
        <v>31.461495462000002</v>
      </c>
      <c r="G3357" s="104">
        <f t="shared" si="2304"/>
        <v>31.461495462000002</v>
      </c>
      <c r="H3357" s="104">
        <f t="shared" si="2305"/>
        <v>0</v>
      </c>
      <c r="I3357" s="38">
        <f>'F4.2'!AB18</f>
        <v>0</v>
      </c>
      <c r="J3357" s="38">
        <f>'F4.2'!BA18</f>
        <v>0</v>
      </c>
      <c r="K3357" s="104"/>
      <c r="L3357" s="104"/>
      <c r="M3357" s="104">
        <f t="shared" si="2306"/>
        <v>0</v>
      </c>
      <c r="N3357" s="197">
        <f t="shared" si="2307"/>
        <v>0</v>
      </c>
    </row>
    <row r="3358" spans="1:14" ht="15.75" outlineLevel="1" x14ac:dyDescent="0.25">
      <c r="A3358" s="122" t="str">
        <f t="shared" si="2300"/>
        <v>C2</v>
      </c>
      <c r="B3358" s="135" t="str">
        <f t="shared" si="2303"/>
        <v>Administrative Expenses and overhead</v>
      </c>
      <c r="C3358" s="188">
        <f t="shared" si="2303"/>
        <v>0</v>
      </c>
      <c r="D3358" s="189" t="str">
        <f t="shared" si="2303"/>
        <v>-</v>
      </c>
      <c r="E3358" s="38">
        <f t="shared" si="2301"/>
        <v>7.25</v>
      </c>
      <c r="F3358" s="104">
        <f t="shared" si="2302"/>
        <v>6.6899999999999995</v>
      </c>
      <c r="G3358" s="104">
        <f t="shared" si="2304"/>
        <v>0</v>
      </c>
      <c r="H3358" s="104">
        <f t="shared" si="2305"/>
        <v>6.6899999999999995</v>
      </c>
      <c r="I3358" s="38">
        <f>'F4.2'!AB19</f>
        <v>0</v>
      </c>
      <c r="J3358" s="38">
        <f>'F4.2'!BA19</f>
        <v>0</v>
      </c>
      <c r="K3358" s="104"/>
      <c r="L3358" s="104"/>
      <c r="M3358" s="104">
        <f t="shared" si="2306"/>
        <v>0</v>
      </c>
      <c r="N3358" s="197">
        <f t="shared" si="2307"/>
        <v>6.6899999999999995</v>
      </c>
    </row>
    <row r="3359" spans="1:14" ht="15.75" outlineLevel="1" x14ac:dyDescent="0.25">
      <c r="A3359" s="122" t="str">
        <f t="shared" si="2300"/>
        <v>C3</v>
      </c>
      <c r="B3359" s="141" t="str">
        <f t="shared" si="2303"/>
        <v>Contingencies E&amp;M</v>
      </c>
      <c r="C3359" s="188">
        <f t="shared" si="2303"/>
        <v>0</v>
      </c>
      <c r="D3359" s="189" t="str">
        <f t="shared" si="2303"/>
        <v>-</v>
      </c>
      <c r="E3359" s="38">
        <f t="shared" si="2301"/>
        <v>0.04</v>
      </c>
      <c r="F3359" s="104">
        <f t="shared" si="2302"/>
        <v>0.04</v>
      </c>
      <c r="G3359" s="104">
        <f t="shared" si="2304"/>
        <v>0</v>
      </c>
      <c r="H3359" s="104">
        <f t="shared" si="2305"/>
        <v>0.04</v>
      </c>
      <c r="I3359" s="38">
        <f>'F4.2'!AB20</f>
        <v>0</v>
      </c>
      <c r="J3359" s="38">
        <f>'F4.2'!BA20</f>
        <v>0</v>
      </c>
      <c r="K3359" s="104"/>
      <c r="L3359" s="104"/>
      <c r="M3359" s="104">
        <f t="shared" si="2306"/>
        <v>0</v>
      </c>
      <c r="N3359" s="197">
        <f t="shared" si="2307"/>
        <v>0.04</v>
      </c>
    </row>
    <row r="3360" spans="1:14" ht="31.5" outlineLevel="1" x14ac:dyDescent="0.25">
      <c r="A3360" s="122" t="str">
        <f t="shared" si="2300"/>
        <v>C4</v>
      </c>
      <c r="B3360" s="141" t="str">
        <f t="shared" si="2303"/>
        <v>Mobile storage racks, fork lifts, hoists &amp; hydra for
material handling in major stores shed</v>
      </c>
      <c r="C3360" s="188">
        <f t="shared" si="2303"/>
        <v>0</v>
      </c>
      <c r="D3360" s="189" t="str">
        <f t="shared" si="2303"/>
        <v>-</v>
      </c>
      <c r="E3360" s="38">
        <f t="shared" si="2301"/>
        <v>0.95</v>
      </c>
      <c r="F3360" s="104">
        <f t="shared" si="2302"/>
        <v>0.93645040000000002</v>
      </c>
      <c r="G3360" s="104">
        <f t="shared" si="2304"/>
        <v>0.93645040000000002</v>
      </c>
      <c r="H3360" s="104">
        <f t="shared" si="2305"/>
        <v>0</v>
      </c>
      <c r="I3360" s="38">
        <f>'F4.2'!AB21</f>
        <v>0</v>
      </c>
      <c r="J3360" s="38">
        <f>'F4.2'!BA21</f>
        <v>0</v>
      </c>
      <c r="K3360" s="104"/>
      <c r="L3360" s="104"/>
      <c r="M3360" s="104">
        <f t="shared" si="2306"/>
        <v>0</v>
      </c>
      <c r="N3360" s="197">
        <f t="shared" si="2307"/>
        <v>0</v>
      </c>
    </row>
    <row r="3361" spans="1:14" ht="47.25" outlineLevel="1" x14ac:dyDescent="0.25">
      <c r="A3361" s="122" t="str">
        <f t="shared" si="2300"/>
        <v>C5</v>
      </c>
      <c r="B3361" s="141" t="str">
        <f t="shared" si="2303"/>
        <v>Development of working models of Plant Layout, Boiler, Turbine- Generetaor, Coal mill, Fans, etc. at
KTC, Koradi.</v>
      </c>
      <c r="C3361" s="188">
        <f t="shared" si="2303"/>
        <v>0</v>
      </c>
      <c r="D3361" s="189" t="str">
        <f t="shared" si="2303"/>
        <v>-</v>
      </c>
      <c r="E3361" s="38">
        <f t="shared" si="2301"/>
        <v>1.2</v>
      </c>
      <c r="F3361" s="104">
        <f t="shared" si="2302"/>
        <v>1.2</v>
      </c>
      <c r="G3361" s="104">
        <f t="shared" si="2304"/>
        <v>0.98603999999999992</v>
      </c>
      <c r="H3361" s="104">
        <f t="shared" si="2305"/>
        <v>0.21396000000000004</v>
      </c>
      <c r="I3361" s="38">
        <f>'F4.2'!AB22</f>
        <v>0</v>
      </c>
      <c r="J3361" s="38">
        <f>'F4.2'!BA22</f>
        <v>0</v>
      </c>
      <c r="K3361" s="104"/>
      <c r="L3361" s="104"/>
      <c r="M3361" s="104">
        <f t="shared" si="2306"/>
        <v>0</v>
      </c>
      <c r="N3361" s="197">
        <f t="shared" si="2307"/>
        <v>0.21396000000000004</v>
      </c>
    </row>
    <row r="3362" spans="1:14" ht="15.75" outlineLevel="1" x14ac:dyDescent="0.25">
      <c r="A3362" s="122" t="str">
        <f t="shared" si="2300"/>
        <v>C6</v>
      </c>
      <c r="B3362" s="141" t="str">
        <f t="shared" si="2303"/>
        <v>Workshop equipment</v>
      </c>
      <c r="C3362" s="188">
        <f t="shared" si="2303"/>
        <v>0</v>
      </c>
      <c r="D3362" s="189" t="str">
        <f t="shared" si="2303"/>
        <v>-</v>
      </c>
      <c r="E3362" s="38">
        <f t="shared" si="2301"/>
        <v>0.26</v>
      </c>
      <c r="F3362" s="104">
        <f t="shared" si="2302"/>
        <v>0.26192359999999998</v>
      </c>
      <c r="G3362" s="104">
        <f t="shared" si="2304"/>
        <v>0.26192359999999998</v>
      </c>
      <c r="H3362" s="104">
        <f t="shared" si="2305"/>
        <v>0</v>
      </c>
      <c r="I3362" s="38">
        <f>'F4.2'!AB23</f>
        <v>0</v>
      </c>
      <c r="J3362" s="38">
        <f>'F4.2'!BA23</f>
        <v>0</v>
      </c>
      <c r="K3362" s="104"/>
      <c r="L3362" s="104"/>
      <c r="M3362" s="104">
        <f t="shared" si="2306"/>
        <v>0</v>
      </c>
      <c r="N3362" s="197">
        <f t="shared" si="2307"/>
        <v>0</v>
      </c>
    </row>
    <row r="3363" spans="1:14" ht="47.25" outlineLevel="1" x14ac:dyDescent="0.25">
      <c r="A3363" s="122" t="str">
        <f t="shared" si="2300"/>
        <v>C7</v>
      </c>
      <c r="B3363" s="135" t="str">
        <f t="shared" si="2303"/>
        <v>Design, engg, manufacture, supply , erection, testing &amp; commissioning of Ozonization Plant for circulating
cooling water system</v>
      </c>
      <c r="C3363" s="188">
        <f t="shared" si="2303"/>
        <v>0</v>
      </c>
      <c r="D3363" s="189" t="str">
        <f t="shared" si="2303"/>
        <v>-</v>
      </c>
      <c r="E3363" s="38">
        <f t="shared" si="2301"/>
        <v>54.05</v>
      </c>
      <c r="F3363" s="104">
        <f t="shared" si="2302"/>
        <v>31.768288600000002</v>
      </c>
      <c r="G3363" s="104">
        <f t="shared" si="2304"/>
        <v>31.614404399999998</v>
      </c>
      <c r="H3363" s="104">
        <f t="shared" si="2305"/>
        <v>0.1538842000000038</v>
      </c>
      <c r="I3363" s="38">
        <f>'F4.2'!AB24</f>
        <v>0</v>
      </c>
      <c r="J3363" s="38">
        <f>'F4.2'!BA24</f>
        <v>0</v>
      </c>
      <c r="K3363" s="104"/>
      <c r="L3363" s="104"/>
      <c r="M3363" s="104">
        <f t="shared" si="2306"/>
        <v>0</v>
      </c>
      <c r="N3363" s="197">
        <f t="shared" si="2307"/>
        <v>0.1538842000000038</v>
      </c>
    </row>
    <row r="3364" spans="1:14" ht="47.25" outlineLevel="1" x14ac:dyDescent="0.25">
      <c r="A3364" s="122" t="str">
        <f t="shared" si="2300"/>
        <v>C8</v>
      </c>
      <c r="B3364" s="135" t="str">
        <f t="shared" si="2303"/>
        <v>Supply, installation &amp; commissioning of water flow meters including required SCADA software and other accessories for water management system</v>
      </c>
      <c r="C3364" s="188">
        <f t="shared" si="2303"/>
        <v>0</v>
      </c>
      <c r="D3364" s="189" t="str">
        <f t="shared" si="2303"/>
        <v>-</v>
      </c>
      <c r="E3364" s="38">
        <f t="shared" si="2301"/>
        <v>5.08</v>
      </c>
      <c r="F3364" s="104">
        <f t="shared" si="2302"/>
        <v>0</v>
      </c>
      <c r="G3364" s="104">
        <f t="shared" si="2304"/>
        <v>0</v>
      </c>
      <c r="H3364" s="104">
        <f t="shared" si="2305"/>
        <v>0</v>
      </c>
      <c r="I3364" s="38">
        <f>'F4.2'!AB25</f>
        <v>0</v>
      </c>
      <c r="J3364" s="38">
        <f>'F4.2'!BA25</f>
        <v>0</v>
      </c>
      <c r="K3364" s="104"/>
      <c r="L3364" s="104"/>
      <c r="M3364" s="104">
        <f t="shared" si="2306"/>
        <v>0</v>
      </c>
      <c r="N3364" s="197">
        <f t="shared" si="2307"/>
        <v>0</v>
      </c>
    </row>
    <row r="3365" spans="1:14" ht="31.5" outlineLevel="1" x14ac:dyDescent="0.25">
      <c r="A3365" s="122" t="str">
        <f t="shared" si="2300"/>
        <v>C9</v>
      </c>
      <c r="B3365" s="135" t="str">
        <f t="shared" si="2303"/>
        <v>Provision of wet ash evacuation system for first two
rows of ESP for Unit-8,9 &amp; 19</v>
      </c>
      <c r="C3365" s="188">
        <f t="shared" si="2303"/>
        <v>0</v>
      </c>
      <c r="D3365" s="189" t="str">
        <f t="shared" si="2303"/>
        <v>-</v>
      </c>
      <c r="E3365" s="38">
        <f t="shared" si="2301"/>
        <v>26.59</v>
      </c>
      <c r="F3365" s="104">
        <f t="shared" si="2302"/>
        <v>21.689999999999998</v>
      </c>
      <c r="G3365" s="104">
        <f t="shared" si="2304"/>
        <v>26.318098199999998</v>
      </c>
      <c r="H3365" s="104">
        <f t="shared" si="2305"/>
        <v>-4.6280982000000002</v>
      </c>
      <c r="I3365" s="38">
        <f>'F4.2'!AB26</f>
        <v>0</v>
      </c>
      <c r="J3365" s="38">
        <f>'F4.2'!BA26</f>
        <v>0</v>
      </c>
      <c r="K3365" s="104"/>
      <c r="L3365" s="104"/>
      <c r="M3365" s="104">
        <f t="shared" si="2306"/>
        <v>0</v>
      </c>
      <c r="N3365" s="197">
        <f t="shared" si="2307"/>
        <v>-4.6280982000000002</v>
      </c>
    </row>
    <row r="3366" spans="1:14" ht="31.5" outlineLevel="1" x14ac:dyDescent="0.25">
      <c r="A3366" s="122" t="str">
        <f t="shared" si="2300"/>
        <v>C10</v>
      </c>
      <c r="B3366" s="141" t="str">
        <f t="shared" si="2303"/>
        <v>Procurement of portable mercury analyser for flue gas monitoring</v>
      </c>
      <c r="C3366" s="188">
        <f t="shared" si="2303"/>
        <v>0</v>
      </c>
      <c r="D3366" s="189" t="str">
        <f t="shared" si="2303"/>
        <v>-</v>
      </c>
      <c r="E3366" s="38">
        <f t="shared" si="2301"/>
        <v>6.2</v>
      </c>
      <c r="F3366" s="104">
        <f t="shared" si="2302"/>
        <v>0</v>
      </c>
      <c r="G3366" s="104">
        <f t="shared" si="2304"/>
        <v>0</v>
      </c>
      <c r="H3366" s="104">
        <f t="shared" si="2305"/>
        <v>0</v>
      </c>
      <c r="I3366" s="38">
        <f>'F4.2'!AB27</f>
        <v>0</v>
      </c>
      <c r="J3366" s="38">
        <f>'F4.2'!BA27</f>
        <v>0</v>
      </c>
      <c r="K3366" s="104"/>
      <c r="L3366" s="104"/>
      <c r="M3366" s="104">
        <f t="shared" si="2306"/>
        <v>0</v>
      </c>
      <c r="N3366" s="197">
        <f t="shared" si="2307"/>
        <v>0</v>
      </c>
    </row>
    <row r="3367" spans="1:14" ht="15.75" outlineLevel="1" x14ac:dyDescent="0.25">
      <c r="A3367" s="122" t="str">
        <f t="shared" si="2300"/>
        <v>C11</v>
      </c>
      <c r="B3367" s="141" t="str">
        <f t="shared" ref="B3367:D3386" si="2308">B2890</f>
        <v>Administrative Expenses and overhead</v>
      </c>
      <c r="C3367" s="188">
        <f t="shared" si="2308"/>
        <v>0</v>
      </c>
      <c r="D3367" s="189" t="str">
        <f t="shared" si="2308"/>
        <v>-</v>
      </c>
      <c r="E3367" s="38">
        <f t="shared" si="2301"/>
        <v>5</v>
      </c>
      <c r="F3367" s="104">
        <f t="shared" si="2302"/>
        <v>21.0000754</v>
      </c>
      <c r="G3367" s="104">
        <f t="shared" si="2304"/>
        <v>0</v>
      </c>
      <c r="H3367" s="104">
        <f t="shared" si="2305"/>
        <v>21.0000754</v>
      </c>
      <c r="I3367" s="38">
        <f>'F4.2'!AB28</f>
        <v>0</v>
      </c>
      <c r="J3367" s="38">
        <f>'F4.2'!BA28</f>
        <v>0</v>
      </c>
      <c r="K3367" s="104"/>
      <c r="L3367" s="104"/>
      <c r="M3367" s="104">
        <f t="shared" si="2306"/>
        <v>0</v>
      </c>
      <c r="N3367" s="197">
        <f t="shared" si="2307"/>
        <v>21.0000754</v>
      </c>
    </row>
    <row r="3368" spans="1:14" ht="15.75" outlineLevel="1" x14ac:dyDescent="0.25">
      <c r="A3368" s="122" t="str">
        <f t="shared" si="2300"/>
        <v>C12</v>
      </c>
      <c r="B3368" s="141" t="str">
        <f t="shared" si="2308"/>
        <v>Compressor of Hydrogen plant</v>
      </c>
      <c r="C3368" s="188">
        <f t="shared" si="2308"/>
        <v>0</v>
      </c>
      <c r="D3368" s="189" t="str">
        <f t="shared" si="2308"/>
        <v>-</v>
      </c>
      <c r="E3368" s="38">
        <f t="shared" si="2301"/>
        <v>1.5</v>
      </c>
      <c r="F3368" s="104">
        <f t="shared" si="2302"/>
        <v>1.5</v>
      </c>
      <c r="G3368" s="104">
        <f t="shared" si="2304"/>
        <v>0</v>
      </c>
      <c r="H3368" s="104">
        <f t="shared" si="2305"/>
        <v>1.5</v>
      </c>
      <c r="I3368" s="38">
        <f>'F4.2'!AB29</f>
        <v>0</v>
      </c>
      <c r="J3368" s="38">
        <f>'F4.2'!BA29</f>
        <v>0</v>
      </c>
      <c r="K3368" s="104"/>
      <c r="L3368" s="104"/>
      <c r="M3368" s="104">
        <f t="shared" si="2306"/>
        <v>0</v>
      </c>
      <c r="N3368" s="197">
        <f t="shared" si="2307"/>
        <v>1.5</v>
      </c>
    </row>
    <row r="3369" spans="1:14" ht="18.75" outlineLevel="1" x14ac:dyDescent="0.25">
      <c r="A3369" s="164" t="str">
        <f t="shared" si="2300"/>
        <v>C13</v>
      </c>
      <c r="B3369" s="165" t="str">
        <f t="shared" si="2308"/>
        <v>Rail Cum road stone grabbler</v>
      </c>
      <c r="C3369" s="188">
        <f t="shared" si="2308"/>
        <v>0</v>
      </c>
      <c r="D3369" s="189" t="str">
        <f t="shared" si="2308"/>
        <v>-</v>
      </c>
      <c r="E3369" s="38">
        <f t="shared" si="2301"/>
        <v>0.85</v>
      </c>
      <c r="F3369" s="104">
        <f t="shared" si="2302"/>
        <v>0.85</v>
      </c>
      <c r="G3369" s="104">
        <f t="shared" si="2304"/>
        <v>0</v>
      </c>
      <c r="H3369" s="104">
        <f t="shared" si="2305"/>
        <v>0.85</v>
      </c>
      <c r="I3369" s="38">
        <f>'F4.2'!AB30</f>
        <v>0</v>
      </c>
      <c r="J3369" s="38">
        <f>'F4.2'!BA30</f>
        <v>0</v>
      </c>
      <c r="K3369" s="104"/>
      <c r="L3369" s="104"/>
      <c r="M3369" s="104">
        <f t="shared" si="2306"/>
        <v>0</v>
      </c>
      <c r="N3369" s="197">
        <f t="shared" si="2307"/>
        <v>0.85</v>
      </c>
    </row>
    <row r="3370" spans="1:14" ht="15.75" outlineLevel="1" x14ac:dyDescent="0.25">
      <c r="A3370" s="98" t="str">
        <f t="shared" si="2300"/>
        <v>D</v>
      </c>
      <c r="B3370" s="141" t="str">
        <f t="shared" si="2308"/>
        <v>Other Works (Civil)</v>
      </c>
      <c r="C3370" s="188">
        <f t="shared" si="2308"/>
        <v>0</v>
      </c>
      <c r="D3370" s="189" t="str">
        <f t="shared" si="2308"/>
        <v>-</v>
      </c>
      <c r="E3370" s="38">
        <f t="shared" si="2301"/>
        <v>103.19</v>
      </c>
      <c r="F3370" s="104">
        <f t="shared" si="2302"/>
        <v>0</v>
      </c>
      <c r="G3370" s="104">
        <f t="shared" si="2304"/>
        <v>0</v>
      </c>
      <c r="H3370" s="104">
        <f t="shared" si="2305"/>
        <v>0</v>
      </c>
      <c r="I3370" s="38">
        <f>'F4.2'!AB31</f>
        <v>0</v>
      </c>
      <c r="J3370" s="38">
        <f>'F4.2'!BA31</f>
        <v>0</v>
      </c>
      <c r="K3370" s="104"/>
      <c r="L3370" s="104"/>
      <c r="M3370" s="104">
        <f t="shared" si="2306"/>
        <v>0</v>
      </c>
      <c r="N3370" s="197">
        <f t="shared" si="2307"/>
        <v>0</v>
      </c>
    </row>
    <row r="3371" spans="1:14" ht="15.75" outlineLevel="1" x14ac:dyDescent="0.25">
      <c r="A3371" s="98" t="str">
        <f t="shared" si="2300"/>
        <v>D1</v>
      </c>
      <c r="B3371" s="141" t="str">
        <f t="shared" si="2308"/>
        <v>Road, Bridges railway system</v>
      </c>
      <c r="C3371" s="188">
        <f t="shared" si="2308"/>
        <v>0</v>
      </c>
      <c r="D3371" s="189" t="str">
        <f t="shared" si="2308"/>
        <v>-</v>
      </c>
      <c r="E3371" s="38">
        <f t="shared" si="2301"/>
        <v>20.100000000000001</v>
      </c>
      <c r="F3371" s="104">
        <f t="shared" si="2302"/>
        <v>0.10805670000000001</v>
      </c>
      <c r="G3371" s="104">
        <f t="shared" si="2304"/>
        <v>0</v>
      </c>
      <c r="H3371" s="104">
        <f t="shared" si="2305"/>
        <v>0.10805670000000001</v>
      </c>
      <c r="I3371" s="38">
        <f>'F4.2'!AB32</f>
        <v>0</v>
      </c>
      <c r="J3371" s="38">
        <f>'F4.2'!BA32</f>
        <v>0</v>
      </c>
      <c r="K3371" s="104"/>
      <c r="L3371" s="104"/>
      <c r="M3371" s="104">
        <f t="shared" si="2306"/>
        <v>0</v>
      </c>
      <c r="N3371" s="197">
        <f t="shared" si="2307"/>
        <v>0.10805670000000001</v>
      </c>
    </row>
    <row r="3372" spans="1:14" ht="15.75" outlineLevel="1" x14ac:dyDescent="0.25">
      <c r="A3372" s="122">
        <f t="shared" si="2300"/>
        <v>0</v>
      </c>
      <c r="B3372" s="141" t="str">
        <f t="shared" si="2308"/>
        <v>S&amp;T System with Panel Interlocking System</v>
      </c>
      <c r="C3372" s="188">
        <f t="shared" si="2308"/>
        <v>0</v>
      </c>
      <c r="D3372" s="189" t="str">
        <f t="shared" si="2308"/>
        <v>-</v>
      </c>
      <c r="E3372" s="38">
        <f t="shared" si="2301"/>
        <v>0</v>
      </c>
      <c r="F3372" s="104">
        <f t="shared" si="2302"/>
        <v>10.458465775000001</v>
      </c>
      <c r="G3372" s="104">
        <f t="shared" si="2304"/>
        <v>10.459626418999999</v>
      </c>
      <c r="H3372" s="104">
        <f t="shared" si="2305"/>
        <v>-1.1606439999987117E-3</v>
      </c>
      <c r="I3372" s="38">
        <f>'F4.2'!AB33</f>
        <v>0</v>
      </c>
      <c r="J3372" s="38">
        <f>'F4.2'!BA33</f>
        <v>0</v>
      </c>
      <c r="K3372" s="104"/>
      <c r="L3372" s="104"/>
      <c r="M3372" s="104">
        <f t="shared" si="2306"/>
        <v>0</v>
      </c>
      <c r="N3372" s="197">
        <f t="shared" si="2307"/>
        <v>-1.1606439999987117E-3</v>
      </c>
    </row>
    <row r="3373" spans="1:14" ht="15.75" outlineLevel="1" x14ac:dyDescent="0.25">
      <c r="A3373" s="98" t="str">
        <f t="shared" si="2300"/>
        <v>D2</v>
      </c>
      <c r="B3373" s="141" t="str">
        <f t="shared" si="2308"/>
        <v>Staff quarters</v>
      </c>
      <c r="C3373" s="188">
        <f t="shared" si="2308"/>
        <v>0</v>
      </c>
      <c r="D3373" s="189" t="str">
        <f t="shared" si="2308"/>
        <v>-</v>
      </c>
      <c r="E3373" s="38">
        <f t="shared" si="2301"/>
        <v>5.25</v>
      </c>
      <c r="F3373" s="104">
        <f t="shared" si="2302"/>
        <v>0</v>
      </c>
      <c r="G3373" s="104">
        <f t="shared" si="2304"/>
        <v>0</v>
      </c>
      <c r="H3373" s="104">
        <f t="shared" si="2305"/>
        <v>0</v>
      </c>
      <c r="I3373" s="38">
        <f>'F4.2'!AB34</f>
        <v>0</v>
      </c>
      <c r="J3373" s="38">
        <f>'F4.2'!BA34</f>
        <v>0</v>
      </c>
      <c r="K3373" s="104"/>
      <c r="L3373" s="104"/>
      <c r="M3373" s="104">
        <f t="shared" si="2306"/>
        <v>0</v>
      </c>
      <c r="N3373" s="197">
        <f t="shared" si="2307"/>
        <v>0</v>
      </c>
    </row>
    <row r="3374" spans="1:14" ht="15.75" outlineLevel="1" x14ac:dyDescent="0.25">
      <c r="A3374" s="122" t="str">
        <f t="shared" si="2300"/>
        <v>D3</v>
      </c>
      <c r="B3374" s="141" t="str">
        <f t="shared" si="2308"/>
        <v>Other Misc &amp; Unforseen Item</v>
      </c>
      <c r="C3374" s="188">
        <f t="shared" si="2308"/>
        <v>0</v>
      </c>
      <c r="D3374" s="189" t="str">
        <f t="shared" si="2308"/>
        <v>-</v>
      </c>
      <c r="E3374" s="38">
        <f t="shared" si="2301"/>
        <v>25.79</v>
      </c>
      <c r="F3374" s="104">
        <f t="shared" si="2302"/>
        <v>9.3000000000000007</v>
      </c>
      <c r="G3374" s="104">
        <f t="shared" si="2304"/>
        <v>7.53</v>
      </c>
      <c r="H3374" s="104">
        <f t="shared" si="2305"/>
        <v>1.7700000000000005</v>
      </c>
      <c r="I3374" s="38">
        <f>'F4.2'!AB35</f>
        <v>0</v>
      </c>
      <c r="J3374" s="38">
        <f>'F4.2'!BA35</f>
        <v>0</v>
      </c>
      <c r="K3374" s="104"/>
      <c r="L3374" s="104"/>
      <c r="M3374" s="104">
        <f t="shared" si="2306"/>
        <v>0</v>
      </c>
      <c r="N3374" s="197">
        <f t="shared" si="2307"/>
        <v>1.7700000000000005</v>
      </c>
    </row>
    <row r="3375" spans="1:14" ht="15.75" outlineLevel="1" x14ac:dyDescent="0.25">
      <c r="A3375" s="98">
        <f t="shared" si="2300"/>
        <v>0</v>
      </c>
      <c r="B3375" s="141" t="str">
        <f t="shared" si="2308"/>
        <v xml:space="preserve">Check Post, Inspection Office &amp; Facility Complex </v>
      </c>
      <c r="C3375" s="188">
        <f t="shared" si="2308"/>
        <v>0</v>
      </c>
      <c r="D3375" s="189" t="str">
        <f t="shared" si="2308"/>
        <v>-</v>
      </c>
      <c r="E3375" s="38">
        <f t="shared" si="2301"/>
        <v>0</v>
      </c>
      <c r="F3375" s="104">
        <f t="shared" si="2302"/>
        <v>3.6844303479999998</v>
      </c>
      <c r="G3375" s="104">
        <f t="shared" si="2304"/>
        <v>3.6815614030000003</v>
      </c>
      <c r="H3375" s="104">
        <f t="shared" si="2305"/>
        <v>2.8689449999994565E-3</v>
      </c>
      <c r="I3375" s="38">
        <f>'F4.2'!AB36</f>
        <v>0</v>
      </c>
      <c r="J3375" s="38">
        <f>'F4.2'!BA36</f>
        <v>0</v>
      </c>
      <c r="K3375" s="104"/>
      <c r="L3375" s="104"/>
      <c r="M3375" s="104">
        <f t="shared" si="2306"/>
        <v>0</v>
      </c>
      <c r="N3375" s="197">
        <f t="shared" si="2307"/>
        <v>2.8689449999994565E-3</v>
      </c>
    </row>
    <row r="3376" spans="1:14" ht="15.75" outlineLevel="1" x14ac:dyDescent="0.25">
      <c r="A3376" s="98">
        <f t="shared" si="2300"/>
        <v>0</v>
      </c>
      <c r="B3376" s="141" t="str">
        <f t="shared" si="2308"/>
        <v>CPRI Building</v>
      </c>
      <c r="C3376" s="188">
        <f t="shared" si="2308"/>
        <v>0</v>
      </c>
      <c r="D3376" s="189" t="str">
        <f t="shared" si="2308"/>
        <v>-</v>
      </c>
      <c r="E3376" s="38">
        <f t="shared" si="2301"/>
        <v>0</v>
      </c>
      <c r="F3376" s="104">
        <f t="shared" si="2302"/>
        <v>6.2046176410000005</v>
      </c>
      <c r="G3376" s="104">
        <f t="shared" si="2304"/>
        <v>6.2046176410000005</v>
      </c>
      <c r="H3376" s="104">
        <f t="shared" si="2305"/>
        <v>0</v>
      </c>
      <c r="I3376" s="38">
        <f>'F4.2'!AB37</f>
        <v>0</v>
      </c>
      <c r="J3376" s="38">
        <f>'F4.2'!BA37</f>
        <v>0</v>
      </c>
      <c r="K3376" s="104"/>
      <c r="L3376" s="104"/>
      <c r="M3376" s="104">
        <f t="shared" si="2306"/>
        <v>0</v>
      </c>
      <c r="N3376" s="197">
        <f t="shared" si="2307"/>
        <v>0</v>
      </c>
    </row>
    <row r="3377" spans="1:14" ht="15.75" outlineLevel="1" x14ac:dyDescent="0.25">
      <c r="A3377" s="98">
        <f t="shared" si="2300"/>
        <v>0</v>
      </c>
      <c r="B3377" s="141" t="str">
        <f t="shared" si="2308"/>
        <v>Foam cum DCP fire tender- 1</v>
      </c>
      <c r="C3377" s="188">
        <f t="shared" si="2308"/>
        <v>0</v>
      </c>
      <c r="D3377" s="189" t="str">
        <f t="shared" si="2308"/>
        <v>-</v>
      </c>
      <c r="E3377" s="38">
        <f t="shared" si="2301"/>
        <v>0</v>
      </c>
      <c r="F3377" s="104">
        <f t="shared" si="2302"/>
        <v>0</v>
      </c>
      <c r="G3377" s="104">
        <f t="shared" si="2304"/>
        <v>0.76925619999999995</v>
      </c>
      <c r="H3377" s="104">
        <f t="shared" si="2305"/>
        <v>-0.76925619999999995</v>
      </c>
      <c r="I3377" s="38">
        <f>'F4.2'!AB38</f>
        <v>0</v>
      </c>
      <c r="J3377" s="38">
        <f>'F4.2'!BA38</f>
        <v>0</v>
      </c>
      <c r="K3377" s="104"/>
      <c r="L3377" s="104"/>
      <c r="M3377" s="104">
        <f t="shared" si="2306"/>
        <v>0</v>
      </c>
      <c r="N3377" s="197">
        <f t="shared" si="2307"/>
        <v>-0.76925619999999995</v>
      </c>
    </row>
    <row r="3378" spans="1:14" ht="15.75" outlineLevel="1" x14ac:dyDescent="0.25">
      <c r="A3378" s="122">
        <f t="shared" ref="A3378:A3409" si="2309">A2901</f>
        <v>0</v>
      </c>
      <c r="B3378" s="141" t="str">
        <f t="shared" si="2308"/>
        <v>Fire water Bowser-cum-fire Tender- 1No.</v>
      </c>
      <c r="C3378" s="188">
        <f t="shared" si="2308"/>
        <v>0</v>
      </c>
      <c r="D3378" s="189" t="str">
        <f t="shared" si="2308"/>
        <v>-</v>
      </c>
      <c r="E3378" s="38">
        <f t="shared" ref="E3378:E3409" si="2310">E2901</f>
        <v>0</v>
      </c>
      <c r="F3378" s="104">
        <f t="shared" ref="F3378:F3409" si="2311">F2901+I2901</f>
        <v>0.73536990000000002</v>
      </c>
      <c r="G3378" s="104">
        <f t="shared" si="2304"/>
        <v>0.73536990000000002</v>
      </c>
      <c r="H3378" s="104">
        <f t="shared" si="2305"/>
        <v>0</v>
      </c>
      <c r="I3378" s="38">
        <f>'F4.2'!AB39</f>
        <v>0</v>
      </c>
      <c r="J3378" s="38">
        <f>'F4.2'!BA39</f>
        <v>0</v>
      </c>
      <c r="K3378" s="104"/>
      <c r="L3378" s="104"/>
      <c r="M3378" s="104">
        <f t="shared" si="2306"/>
        <v>0</v>
      </c>
      <c r="N3378" s="197">
        <f t="shared" si="2307"/>
        <v>0</v>
      </c>
    </row>
    <row r="3379" spans="1:14" ht="15.75" outlineLevel="1" x14ac:dyDescent="0.25">
      <c r="A3379" s="98" t="str">
        <f t="shared" si="2309"/>
        <v>D4</v>
      </c>
      <c r="B3379" s="141" t="str">
        <f t="shared" si="2308"/>
        <v>Const. facility</v>
      </c>
      <c r="C3379" s="188">
        <f t="shared" si="2308"/>
        <v>0</v>
      </c>
      <c r="D3379" s="189" t="str">
        <f t="shared" si="2308"/>
        <v>-</v>
      </c>
      <c r="E3379" s="38">
        <f t="shared" si="2310"/>
        <v>3.28</v>
      </c>
      <c r="F3379" s="104">
        <f t="shared" si="2311"/>
        <v>0</v>
      </c>
      <c r="G3379" s="104">
        <f t="shared" ref="G3379:G3410" si="2312">G2902+M2902</f>
        <v>0</v>
      </c>
      <c r="H3379" s="104">
        <f t="shared" si="2305"/>
        <v>0</v>
      </c>
      <c r="I3379" s="38">
        <f>'F4.2'!AB40</f>
        <v>0</v>
      </c>
      <c r="J3379" s="38">
        <f>'F4.2'!BA40</f>
        <v>0</v>
      </c>
      <c r="K3379" s="104"/>
      <c r="L3379" s="104"/>
      <c r="M3379" s="104">
        <f t="shared" si="2306"/>
        <v>0</v>
      </c>
      <c r="N3379" s="197">
        <f t="shared" si="2307"/>
        <v>0</v>
      </c>
    </row>
    <row r="3380" spans="1:14" ht="15.75" outlineLevel="1" x14ac:dyDescent="0.25">
      <c r="A3380" s="98" t="str">
        <f t="shared" si="2309"/>
        <v>D5</v>
      </c>
      <c r="B3380" s="135" t="str">
        <f t="shared" si="2308"/>
        <v>Contigency Other Civil Work</v>
      </c>
      <c r="C3380" s="188">
        <f t="shared" si="2308"/>
        <v>0</v>
      </c>
      <c r="D3380" s="189" t="str">
        <f t="shared" si="2308"/>
        <v>-</v>
      </c>
      <c r="E3380" s="38">
        <f t="shared" si="2310"/>
        <v>5.27</v>
      </c>
      <c r="F3380" s="104">
        <f t="shared" si="2311"/>
        <v>0</v>
      </c>
      <c r="G3380" s="104">
        <f t="shared" si="2312"/>
        <v>0</v>
      </c>
      <c r="H3380" s="104">
        <f t="shared" si="2305"/>
        <v>0</v>
      </c>
      <c r="I3380" s="38">
        <f>'F4.2'!AB41</f>
        <v>0</v>
      </c>
      <c r="J3380" s="38">
        <f>'F4.2'!BA41</f>
        <v>0</v>
      </c>
      <c r="K3380" s="104"/>
      <c r="L3380" s="104"/>
      <c r="M3380" s="104">
        <f t="shared" si="2306"/>
        <v>0</v>
      </c>
      <c r="N3380" s="197">
        <f t="shared" si="2307"/>
        <v>0</v>
      </c>
    </row>
    <row r="3381" spans="1:14" ht="31.5" outlineLevel="1" x14ac:dyDescent="0.25">
      <c r="A3381" s="122" t="str">
        <f t="shared" si="2309"/>
        <v>D6</v>
      </c>
      <c r="B3381" s="141" t="str">
        <f t="shared" si="2308"/>
        <v>Adminstrative Exp. &amp; Overhead (Salary &amp; Overhead,
Civil &amp; E&amp;M)</v>
      </c>
      <c r="C3381" s="188">
        <f t="shared" si="2308"/>
        <v>0</v>
      </c>
      <c r="D3381" s="189" t="str">
        <f t="shared" si="2308"/>
        <v>-</v>
      </c>
      <c r="E3381" s="38">
        <f t="shared" si="2310"/>
        <v>21.47</v>
      </c>
      <c r="F3381" s="104">
        <f t="shared" si="2311"/>
        <v>31.64</v>
      </c>
      <c r="G3381" s="104">
        <f t="shared" si="2312"/>
        <v>0</v>
      </c>
      <c r="H3381" s="104">
        <f t="shared" si="2305"/>
        <v>31.64</v>
      </c>
      <c r="I3381" s="38">
        <f>'F4.2'!AB42</f>
        <v>0</v>
      </c>
      <c r="J3381" s="38">
        <f>'F4.2'!BA42</f>
        <v>0</v>
      </c>
      <c r="K3381" s="104"/>
      <c r="L3381" s="104"/>
      <c r="M3381" s="104">
        <f t="shared" si="2306"/>
        <v>0</v>
      </c>
      <c r="N3381" s="197">
        <f t="shared" si="2307"/>
        <v>31.64</v>
      </c>
    </row>
    <row r="3382" spans="1:14" ht="15.75" outlineLevel="1" x14ac:dyDescent="0.25">
      <c r="A3382" s="147" t="str">
        <f t="shared" si="2309"/>
        <v>D7</v>
      </c>
      <c r="B3382" s="142" t="str">
        <f t="shared" si="2308"/>
        <v>Future unforseen works(Jalyukta Shiwar)</v>
      </c>
      <c r="C3382" s="188">
        <f t="shared" si="2308"/>
        <v>0</v>
      </c>
      <c r="D3382" s="189" t="str">
        <f t="shared" si="2308"/>
        <v>-</v>
      </c>
      <c r="E3382" s="38">
        <f t="shared" si="2310"/>
        <v>0.27</v>
      </c>
      <c r="F3382" s="104">
        <f t="shared" si="2311"/>
        <v>0</v>
      </c>
      <c r="G3382" s="104">
        <f t="shared" si="2312"/>
        <v>0</v>
      </c>
      <c r="H3382" s="104">
        <f t="shared" si="2305"/>
        <v>0</v>
      </c>
      <c r="I3382" s="38">
        <f>'F4.2'!AB43</f>
        <v>0</v>
      </c>
      <c r="J3382" s="38">
        <f>'F4.2'!BA43</f>
        <v>0</v>
      </c>
      <c r="K3382" s="104"/>
      <c r="L3382" s="104"/>
      <c r="M3382" s="104">
        <f t="shared" si="2306"/>
        <v>0</v>
      </c>
      <c r="N3382" s="197">
        <f t="shared" si="2307"/>
        <v>0</v>
      </c>
    </row>
    <row r="3383" spans="1:14" ht="18.75" outlineLevel="1" x14ac:dyDescent="0.25">
      <c r="A3383" s="164" t="str">
        <f t="shared" si="2309"/>
        <v>D8</v>
      </c>
      <c r="B3383" s="165" t="str">
        <f t="shared" si="2308"/>
        <v>Landscaping work</v>
      </c>
      <c r="C3383" s="188">
        <f t="shared" si="2308"/>
        <v>0</v>
      </c>
      <c r="D3383" s="189" t="str">
        <f t="shared" si="2308"/>
        <v>-</v>
      </c>
      <c r="E3383" s="38">
        <f t="shared" si="2310"/>
        <v>21.76</v>
      </c>
      <c r="F3383" s="104">
        <f t="shared" si="2311"/>
        <v>20.53</v>
      </c>
      <c r="G3383" s="104">
        <f t="shared" si="2312"/>
        <v>0</v>
      </c>
      <c r="H3383" s="104">
        <f t="shared" si="2305"/>
        <v>20.53</v>
      </c>
      <c r="I3383" s="38">
        <f>'F4.2'!AB44</f>
        <v>0</v>
      </c>
      <c r="J3383" s="38">
        <f>'F4.2'!BA44</f>
        <v>0</v>
      </c>
      <c r="K3383" s="104"/>
      <c r="L3383" s="104"/>
      <c r="M3383" s="104">
        <f t="shared" si="2306"/>
        <v>0</v>
      </c>
      <c r="N3383" s="197">
        <f t="shared" si="2307"/>
        <v>20.53</v>
      </c>
    </row>
    <row r="3384" spans="1:14" ht="18.75" outlineLevel="1" x14ac:dyDescent="0.25">
      <c r="A3384" s="157" t="str">
        <f t="shared" si="2309"/>
        <v>E</v>
      </c>
      <c r="B3384" s="158" t="str">
        <f t="shared" si="2308"/>
        <v>Initial Spares</v>
      </c>
      <c r="C3384" s="188">
        <f t="shared" si="2308"/>
        <v>0</v>
      </c>
      <c r="D3384" s="189" t="str">
        <f t="shared" si="2308"/>
        <v>-</v>
      </c>
      <c r="E3384" s="38">
        <f t="shared" si="2310"/>
        <v>0</v>
      </c>
      <c r="F3384" s="104">
        <f t="shared" si="2311"/>
        <v>0</v>
      </c>
      <c r="G3384" s="104">
        <f t="shared" si="2312"/>
        <v>0</v>
      </c>
      <c r="H3384" s="104">
        <f t="shared" si="2305"/>
        <v>0</v>
      </c>
      <c r="I3384" s="38">
        <f>'F4.2'!AB45</f>
        <v>0</v>
      </c>
      <c r="J3384" s="38">
        <f>'F4.2'!BA45</f>
        <v>0</v>
      </c>
      <c r="K3384" s="104"/>
      <c r="L3384" s="104"/>
      <c r="M3384" s="104">
        <f t="shared" si="2306"/>
        <v>0</v>
      </c>
      <c r="N3384" s="197">
        <f t="shared" si="2307"/>
        <v>0</v>
      </c>
    </row>
    <row r="3385" spans="1:14" ht="15.75" outlineLevel="1" x14ac:dyDescent="0.25">
      <c r="A3385" s="122" t="str">
        <f t="shared" si="2309"/>
        <v>E1</v>
      </c>
      <c r="B3385" s="141" t="str">
        <f t="shared" si="2308"/>
        <v>Boiler &amp; its auxilliaries</v>
      </c>
      <c r="C3385" s="188">
        <f t="shared" si="2308"/>
        <v>0</v>
      </c>
      <c r="D3385" s="189" t="str">
        <f t="shared" si="2308"/>
        <v>-</v>
      </c>
      <c r="E3385" s="38">
        <f t="shared" si="2310"/>
        <v>14</v>
      </c>
      <c r="F3385" s="104">
        <f t="shared" si="2311"/>
        <v>0</v>
      </c>
      <c r="G3385" s="104">
        <f t="shared" si="2312"/>
        <v>0</v>
      </c>
      <c r="H3385" s="104">
        <f t="shared" si="2305"/>
        <v>0</v>
      </c>
      <c r="I3385" s="38">
        <f>'F4.2'!AB46</f>
        <v>0</v>
      </c>
      <c r="J3385" s="38">
        <f>'F4.2'!BA46</f>
        <v>0</v>
      </c>
      <c r="K3385" s="104"/>
      <c r="L3385" s="104"/>
      <c r="M3385" s="104">
        <f t="shared" si="2306"/>
        <v>0</v>
      </c>
      <c r="N3385" s="197">
        <f t="shared" si="2307"/>
        <v>0</v>
      </c>
    </row>
    <row r="3386" spans="1:14" ht="31.5" outlineLevel="1" x14ac:dyDescent="0.25">
      <c r="A3386" s="122" t="str">
        <f t="shared" si="2309"/>
        <v>i</v>
      </c>
      <c r="B3386" s="141" t="str">
        <f t="shared" si="2308"/>
        <v>Procurement of Table liners and Roller liners Of MVM 32R Coal Mills of 3 X 660MW Units at KTPS, Koradi</v>
      </c>
      <c r="C3386" s="188">
        <f t="shared" si="2308"/>
        <v>0</v>
      </c>
      <c r="D3386" s="189" t="str">
        <f t="shared" si="2308"/>
        <v>-</v>
      </c>
      <c r="E3386" s="38">
        <f t="shared" si="2310"/>
        <v>0</v>
      </c>
      <c r="F3386" s="104">
        <f t="shared" si="2311"/>
        <v>10.06860444</v>
      </c>
      <c r="G3386" s="104">
        <f t="shared" si="2312"/>
        <v>10.068604440000001</v>
      </c>
      <c r="H3386" s="104">
        <f t="shared" si="2305"/>
        <v>0</v>
      </c>
      <c r="I3386" s="38">
        <f>'F4.2'!AB47</f>
        <v>0</v>
      </c>
      <c r="J3386" s="38">
        <f>'F4.2'!BA47</f>
        <v>0</v>
      </c>
      <c r="K3386" s="104"/>
      <c r="L3386" s="104"/>
      <c r="M3386" s="104">
        <f t="shared" si="2306"/>
        <v>0</v>
      </c>
      <c r="N3386" s="197">
        <f t="shared" si="2307"/>
        <v>0</v>
      </c>
    </row>
    <row r="3387" spans="1:14" ht="31.5" outlineLevel="1" x14ac:dyDescent="0.25">
      <c r="A3387" s="122" t="str">
        <f t="shared" si="2309"/>
        <v>ii</v>
      </c>
      <c r="B3387" s="141" t="str">
        <f t="shared" ref="B3387:D3406" si="2313">B2910</f>
        <v>Procurement of couplings for Coal mill MVM 32 R of 3 X 660 MW Units at KTPS, Koradi</v>
      </c>
      <c r="C3387" s="188">
        <f t="shared" si="2313"/>
        <v>0</v>
      </c>
      <c r="D3387" s="189" t="str">
        <f t="shared" si="2313"/>
        <v>-</v>
      </c>
      <c r="E3387" s="38">
        <f t="shared" si="2310"/>
        <v>0</v>
      </c>
      <c r="F3387" s="104">
        <f t="shared" si="2311"/>
        <v>0</v>
      </c>
      <c r="G3387" s="104">
        <f t="shared" si="2312"/>
        <v>1.594447272</v>
      </c>
      <c r="H3387" s="104">
        <f t="shared" si="2305"/>
        <v>-1.594447272</v>
      </c>
      <c r="I3387" s="38">
        <f>'F4.2'!AB48</f>
        <v>0</v>
      </c>
      <c r="J3387" s="38">
        <f>'F4.2'!BA48</f>
        <v>0</v>
      </c>
      <c r="K3387" s="104"/>
      <c r="L3387" s="104"/>
      <c r="M3387" s="104">
        <f t="shared" si="2306"/>
        <v>0</v>
      </c>
      <c r="N3387" s="197">
        <f t="shared" si="2307"/>
        <v>-1.594447272</v>
      </c>
    </row>
    <row r="3388" spans="1:14" ht="56.25" outlineLevel="1" x14ac:dyDescent="0.25">
      <c r="A3388" s="157" t="str">
        <f t="shared" si="2309"/>
        <v>iii</v>
      </c>
      <c r="B3388" s="158" t="str">
        <f t="shared" si="2313"/>
        <v>Procurement of Set of internal spares for Coal Mill Gear Box (KMP-450) for 3 X 660MW Units at KTPS, Koradi</v>
      </c>
      <c r="C3388" s="188">
        <f t="shared" si="2313"/>
        <v>0</v>
      </c>
      <c r="D3388" s="189" t="str">
        <f t="shared" si="2313"/>
        <v>-</v>
      </c>
      <c r="E3388" s="38">
        <f t="shared" si="2310"/>
        <v>0</v>
      </c>
      <c r="F3388" s="104">
        <f t="shared" si="2311"/>
        <v>0</v>
      </c>
      <c r="G3388" s="104">
        <f t="shared" si="2312"/>
        <v>2.2252635550000002</v>
      </c>
      <c r="H3388" s="104">
        <f t="shared" si="2305"/>
        <v>-2.2252635550000002</v>
      </c>
      <c r="I3388" s="38">
        <f>'F4.2'!AB49</f>
        <v>0</v>
      </c>
      <c r="J3388" s="38">
        <f>'F4.2'!BA49</f>
        <v>0</v>
      </c>
      <c r="K3388" s="104"/>
      <c r="L3388" s="104"/>
      <c r="M3388" s="104">
        <f t="shared" si="2306"/>
        <v>0</v>
      </c>
      <c r="N3388" s="197">
        <f t="shared" si="2307"/>
        <v>-2.2252635550000002</v>
      </c>
    </row>
    <row r="3389" spans="1:14" ht="15.75" outlineLevel="1" x14ac:dyDescent="0.25">
      <c r="A3389" s="122" t="str">
        <f t="shared" si="2309"/>
        <v>E2</v>
      </c>
      <c r="B3389" s="141" t="str">
        <f t="shared" si="2313"/>
        <v>Turbine &amp; its auxilliaries</v>
      </c>
      <c r="C3389" s="188">
        <f t="shared" si="2313"/>
        <v>0</v>
      </c>
      <c r="D3389" s="189" t="str">
        <f t="shared" si="2313"/>
        <v>-</v>
      </c>
      <c r="E3389" s="38">
        <f t="shared" si="2310"/>
        <v>18.809999999999999</v>
      </c>
      <c r="F3389" s="104">
        <f t="shared" si="2311"/>
        <v>0</v>
      </c>
      <c r="G3389" s="104">
        <f t="shared" si="2312"/>
        <v>0</v>
      </c>
      <c r="H3389" s="104">
        <f t="shared" si="2305"/>
        <v>0</v>
      </c>
      <c r="I3389" s="38">
        <f>'F4.2'!AB50</f>
        <v>0</v>
      </c>
      <c r="J3389" s="38">
        <f>'F4.2'!BA50</f>
        <v>0</v>
      </c>
      <c r="K3389" s="104"/>
      <c r="L3389" s="104"/>
      <c r="M3389" s="104">
        <f t="shared" si="2306"/>
        <v>0</v>
      </c>
      <c r="N3389" s="197">
        <f t="shared" si="2307"/>
        <v>0</v>
      </c>
    </row>
    <row r="3390" spans="1:14" ht="15.75" outlineLevel="1" x14ac:dyDescent="0.25">
      <c r="A3390" s="122" t="str">
        <f t="shared" si="2309"/>
        <v>i</v>
      </c>
      <c r="B3390" s="141" t="str">
        <f t="shared" si="2313"/>
        <v>ULTRAFILTRATION MEMBRANE</v>
      </c>
      <c r="C3390" s="188">
        <f t="shared" si="2313"/>
        <v>0</v>
      </c>
      <c r="D3390" s="189" t="str">
        <f t="shared" si="2313"/>
        <v>-</v>
      </c>
      <c r="E3390" s="38">
        <f t="shared" si="2310"/>
        <v>0</v>
      </c>
      <c r="F3390" s="104">
        <f t="shared" si="2311"/>
        <v>1.6511181859999999</v>
      </c>
      <c r="G3390" s="104">
        <f t="shared" si="2312"/>
        <v>1.6511181859999999</v>
      </c>
      <c r="H3390" s="104">
        <f t="shared" si="2305"/>
        <v>0</v>
      </c>
      <c r="I3390" s="38">
        <f>'F4.2'!AB51</f>
        <v>0</v>
      </c>
      <c r="J3390" s="38">
        <f>'F4.2'!BA51</f>
        <v>0</v>
      </c>
      <c r="K3390" s="104"/>
      <c r="L3390" s="104"/>
      <c r="M3390" s="104">
        <f t="shared" si="2306"/>
        <v>0</v>
      </c>
      <c r="N3390" s="197">
        <f t="shared" si="2307"/>
        <v>0</v>
      </c>
    </row>
    <row r="3391" spans="1:14" ht="31.5" outlineLevel="1" x14ac:dyDescent="0.25">
      <c r="A3391" s="122" t="str">
        <f t="shared" si="2309"/>
        <v>ii</v>
      </c>
      <c r="B3391" s="141" t="str">
        <f t="shared" si="2313"/>
        <v>Supply of Main turbine Vibration Monitoring System spares at 3x660MW, KTPS,Koradi.</v>
      </c>
      <c r="C3391" s="188">
        <f t="shared" si="2313"/>
        <v>0</v>
      </c>
      <c r="D3391" s="189" t="str">
        <f t="shared" si="2313"/>
        <v>-</v>
      </c>
      <c r="E3391" s="38">
        <f t="shared" si="2310"/>
        <v>0</v>
      </c>
      <c r="F3391" s="104">
        <f t="shared" si="2311"/>
        <v>0</v>
      </c>
      <c r="G3391" s="104">
        <f t="shared" si="2312"/>
        <v>1.146916093</v>
      </c>
      <c r="H3391" s="104">
        <f t="shared" si="2305"/>
        <v>-1.146916093</v>
      </c>
      <c r="I3391" s="38">
        <f>'F4.2'!AB52</f>
        <v>0</v>
      </c>
      <c r="J3391" s="38">
        <f>'F4.2'!BA52</f>
        <v>0</v>
      </c>
      <c r="K3391" s="104"/>
      <c r="L3391" s="104"/>
      <c r="M3391" s="104">
        <f t="shared" si="2306"/>
        <v>0</v>
      </c>
      <c r="N3391" s="197">
        <f t="shared" si="2307"/>
        <v>-1.146916093</v>
      </c>
    </row>
    <row r="3392" spans="1:14" ht="31.5" outlineLevel="1" x14ac:dyDescent="0.25">
      <c r="A3392" s="122" t="str">
        <f t="shared" si="2309"/>
        <v>iii</v>
      </c>
      <c r="B3392" s="141" t="str">
        <f t="shared" si="2313"/>
        <v>Procurement of Cartridge for Turbine Driven Boiler Feed Pump (Model No.: FK6E40) at 3X660 MW KTPS Koradi</v>
      </c>
      <c r="C3392" s="188">
        <f t="shared" si="2313"/>
        <v>0</v>
      </c>
      <c r="D3392" s="189" t="str">
        <f t="shared" si="2313"/>
        <v>-</v>
      </c>
      <c r="E3392" s="38">
        <f t="shared" si="2310"/>
        <v>0</v>
      </c>
      <c r="F3392" s="104">
        <f t="shared" si="2311"/>
        <v>14.286448800000001</v>
      </c>
      <c r="G3392" s="104">
        <f t="shared" si="2312"/>
        <v>14.286448800000001</v>
      </c>
      <c r="H3392" s="104">
        <f t="shared" si="2305"/>
        <v>0</v>
      </c>
      <c r="I3392" s="38">
        <f>'F4.2'!AB53</f>
        <v>0</v>
      </c>
      <c r="J3392" s="38">
        <f>'F4.2'!BA53</f>
        <v>0</v>
      </c>
      <c r="K3392" s="104"/>
      <c r="L3392" s="104"/>
      <c r="M3392" s="104">
        <f t="shared" si="2306"/>
        <v>0</v>
      </c>
      <c r="N3392" s="197">
        <f t="shared" si="2307"/>
        <v>0</v>
      </c>
    </row>
    <row r="3393" spans="1:14" ht="56.25" outlineLevel="1" x14ac:dyDescent="0.25">
      <c r="A3393" s="157" t="str">
        <f t="shared" si="2309"/>
        <v>iv</v>
      </c>
      <c r="B3393" s="158" t="str">
        <f t="shared" si="2313"/>
        <v>Procurement of Critical Insurance Spares for L&amp;T-MHI Make Turbine for attending major overhauling work of Turbine at KTPS, 3x660MW Units Koradi.</v>
      </c>
      <c r="C3393" s="188">
        <f t="shared" si="2313"/>
        <v>0</v>
      </c>
      <c r="D3393" s="189" t="str">
        <f t="shared" si="2313"/>
        <v>-</v>
      </c>
      <c r="E3393" s="38">
        <f t="shared" si="2310"/>
        <v>0</v>
      </c>
      <c r="F3393" s="104">
        <f t="shared" si="2311"/>
        <v>11.101303120000001</v>
      </c>
      <c r="G3393" s="104">
        <f t="shared" si="2312"/>
        <v>11.101303120000001</v>
      </c>
      <c r="H3393" s="104">
        <f t="shared" si="2305"/>
        <v>0</v>
      </c>
      <c r="I3393" s="38">
        <f>'F4.2'!AB54</f>
        <v>0</v>
      </c>
      <c r="J3393" s="38">
        <f>'F4.2'!BA54</f>
        <v>0</v>
      </c>
      <c r="K3393" s="104"/>
      <c r="L3393" s="104"/>
      <c r="M3393" s="104">
        <f t="shared" si="2306"/>
        <v>0</v>
      </c>
      <c r="N3393" s="197">
        <f t="shared" si="2307"/>
        <v>0</v>
      </c>
    </row>
    <row r="3394" spans="1:14" ht="18.75" outlineLevel="1" x14ac:dyDescent="0.25">
      <c r="A3394" s="157" t="str">
        <f t="shared" si="2309"/>
        <v>E3</v>
      </c>
      <c r="B3394" s="158" t="str">
        <f t="shared" si="2313"/>
        <v>Generator &amp; its auxilliaries</v>
      </c>
      <c r="C3394" s="188">
        <f t="shared" si="2313"/>
        <v>0</v>
      </c>
      <c r="D3394" s="189" t="str">
        <f t="shared" si="2313"/>
        <v>-</v>
      </c>
      <c r="E3394" s="38">
        <f t="shared" si="2310"/>
        <v>0</v>
      </c>
      <c r="F3394" s="104">
        <f t="shared" si="2311"/>
        <v>0</v>
      </c>
      <c r="G3394" s="104">
        <f t="shared" si="2312"/>
        <v>0</v>
      </c>
      <c r="H3394" s="104">
        <f t="shared" si="2305"/>
        <v>0</v>
      </c>
      <c r="I3394" s="38">
        <f>'F4.2'!AB55</f>
        <v>0</v>
      </c>
      <c r="J3394" s="38">
        <f>'F4.2'!BA55</f>
        <v>0</v>
      </c>
      <c r="K3394" s="104"/>
      <c r="L3394" s="104"/>
      <c r="M3394" s="104">
        <f t="shared" si="2306"/>
        <v>0</v>
      </c>
      <c r="N3394" s="197">
        <f t="shared" si="2307"/>
        <v>0</v>
      </c>
    </row>
    <row r="3395" spans="1:14" ht="15.75" outlineLevel="1" x14ac:dyDescent="0.25">
      <c r="A3395" s="122" t="str">
        <f t="shared" si="2309"/>
        <v>E4</v>
      </c>
      <c r="B3395" s="141" t="str">
        <f t="shared" si="2313"/>
        <v>Electrical auxilliaries</v>
      </c>
      <c r="C3395" s="188">
        <f t="shared" si="2313"/>
        <v>0</v>
      </c>
      <c r="D3395" s="189" t="str">
        <f t="shared" si="2313"/>
        <v>-</v>
      </c>
      <c r="E3395" s="38">
        <f t="shared" si="2310"/>
        <v>1.6</v>
      </c>
      <c r="F3395" s="104">
        <f t="shared" si="2311"/>
        <v>0</v>
      </c>
      <c r="G3395" s="104">
        <f t="shared" si="2312"/>
        <v>0</v>
      </c>
      <c r="H3395" s="104">
        <f t="shared" si="2305"/>
        <v>0</v>
      </c>
      <c r="I3395" s="38">
        <f>'F4.2'!AB56</f>
        <v>0</v>
      </c>
      <c r="J3395" s="38">
        <f>'F4.2'!BA56</f>
        <v>0</v>
      </c>
      <c r="K3395" s="104"/>
      <c r="L3395" s="104"/>
      <c r="M3395" s="104">
        <f t="shared" si="2306"/>
        <v>0</v>
      </c>
      <c r="N3395" s="197">
        <f t="shared" si="2307"/>
        <v>0</v>
      </c>
    </row>
    <row r="3396" spans="1:14" ht="15.75" outlineLevel="1" x14ac:dyDescent="0.25">
      <c r="A3396" s="122" t="str">
        <f t="shared" si="2309"/>
        <v>i</v>
      </c>
      <c r="B3396" s="141" t="str">
        <f t="shared" si="2313"/>
        <v>Procurement of HT Motors of BOP</v>
      </c>
      <c r="C3396" s="188">
        <f t="shared" si="2313"/>
        <v>0</v>
      </c>
      <c r="D3396" s="189" t="str">
        <f t="shared" si="2313"/>
        <v>-</v>
      </c>
      <c r="E3396" s="38">
        <f t="shared" si="2310"/>
        <v>0</v>
      </c>
      <c r="F3396" s="104">
        <f t="shared" si="2311"/>
        <v>0</v>
      </c>
      <c r="G3396" s="104">
        <f t="shared" si="2312"/>
        <v>0.293348</v>
      </c>
      <c r="H3396" s="104">
        <f t="shared" si="2305"/>
        <v>-0.293348</v>
      </c>
      <c r="I3396" s="38">
        <f>'F4.2'!AB57</f>
        <v>0</v>
      </c>
      <c r="J3396" s="38">
        <f>'F4.2'!BA57</f>
        <v>0</v>
      </c>
      <c r="K3396" s="104"/>
      <c r="L3396" s="104"/>
      <c r="M3396" s="104">
        <f t="shared" si="2306"/>
        <v>0</v>
      </c>
      <c r="N3396" s="197">
        <f t="shared" si="2307"/>
        <v>-0.293348</v>
      </c>
    </row>
    <row r="3397" spans="1:14" ht="15.75" outlineLevel="1" x14ac:dyDescent="0.25">
      <c r="A3397" s="122" t="str">
        <f t="shared" si="2309"/>
        <v>ii</v>
      </c>
      <c r="B3397" s="141">
        <f t="shared" si="2313"/>
        <v>0</v>
      </c>
      <c r="C3397" s="188">
        <f t="shared" si="2313"/>
        <v>0</v>
      </c>
      <c r="D3397" s="189" t="str">
        <f t="shared" si="2313"/>
        <v>-</v>
      </c>
      <c r="E3397" s="38">
        <f t="shared" si="2310"/>
        <v>0</v>
      </c>
      <c r="F3397" s="104">
        <f t="shared" si="2311"/>
        <v>0</v>
      </c>
      <c r="G3397" s="104">
        <f t="shared" si="2312"/>
        <v>0.84594223599999996</v>
      </c>
      <c r="H3397" s="104">
        <f t="shared" si="2305"/>
        <v>-0.84594223599999996</v>
      </c>
      <c r="I3397" s="38">
        <f>'F4.2'!AB58</f>
        <v>0</v>
      </c>
      <c r="J3397" s="38">
        <f>'F4.2'!BA58</f>
        <v>0</v>
      </c>
      <c r="K3397" s="104"/>
      <c r="L3397" s="104"/>
      <c r="M3397" s="104">
        <f t="shared" si="2306"/>
        <v>0</v>
      </c>
      <c r="N3397" s="197">
        <f t="shared" si="2307"/>
        <v>-0.84594223599999996</v>
      </c>
    </row>
    <row r="3398" spans="1:14" ht="31.5" outlineLevel="1" x14ac:dyDescent="0.25">
      <c r="A3398" s="122" t="str">
        <f t="shared" si="2309"/>
        <v>iii</v>
      </c>
      <c r="B3398" s="141" t="str">
        <f t="shared" si="2313"/>
        <v>Supply of Schneider make Differential Protection Relays for 3X660 MW, Koradi (OEM)</v>
      </c>
      <c r="C3398" s="188">
        <f t="shared" si="2313"/>
        <v>0</v>
      </c>
      <c r="D3398" s="189" t="str">
        <f t="shared" si="2313"/>
        <v>-</v>
      </c>
      <c r="E3398" s="38">
        <f t="shared" si="2310"/>
        <v>0</v>
      </c>
      <c r="F3398" s="104">
        <f t="shared" si="2311"/>
        <v>0</v>
      </c>
      <c r="G3398" s="104">
        <f t="shared" si="2312"/>
        <v>0.10502</v>
      </c>
      <c r="H3398" s="104">
        <f t="shared" si="2305"/>
        <v>-0.10502</v>
      </c>
      <c r="I3398" s="38">
        <f>'F4.2'!AB59</f>
        <v>0</v>
      </c>
      <c r="J3398" s="38">
        <f>'F4.2'!BA59</f>
        <v>0</v>
      </c>
      <c r="K3398" s="104"/>
      <c r="L3398" s="104"/>
      <c r="M3398" s="104">
        <f t="shared" si="2306"/>
        <v>0</v>
      </c>
      <c r="N3398" s="197">
        <f t="shared" si="2307"/>
        <v>-0.10502</v>
      </c>
    </row>
    <row r="3399" spans="1:14" ht="31.5" outlineLevel="1" x14ac:dyDescent="0.25">
      <c r="A3399" s="122" t="str">
        <f t="shared" si="2309"/>
        <v>iv</v>
      </c>
      <c r="B3399" s="141" t="str">
        <f t="shared" si="2313"/>
        <v>Supply of Professional Large Format Display for display of DCS parameters PCR</v>
      </c>
      <c r="C3399" s="188">
        <f t="shared" si="2313"/>
        <v>0</v>
      </c>
      <c r="D3399" s="189" t="str">
        <f t="shared" si="2313"/>
        <v>-</v>
      </c>
      <c r="E3399" s="38">
        <f t="shared" si="2310"/>
        <v>0</v>
      </c>
      <c r="F3399" s="104">
        <f t="shared" si="2311"/>
        <v>0.14885320199999999</v>
      </c>
      <c r="G3399" s="104">
        <f t="shared" si="2312"/>
        <v>0.14885320199999999</v>
      </c>
      <c r="H3399" s="104">
        <f t="shared" si="2305"/>
        <v>0</v>
      </c>
      <c r="I3399" s="38">
        <f>'F4.2'!AB60</f>
        <v>0</v>
      </c>
      <c r="J3399" s="38">
        <f>'F4.2'!BA60</f>
        <v>0</v>
      </c>
      <c r="K3399" s="104"/>
      <c r="L3399" s="104"/>
      <c r="M3399" s="104">
        <f t="shared" si="2306"/>
        <v>0</v>
      </c>
      <c r="N3399" s="197">
        <f t="shared" si="2307"/>
        <v>0</v>
      </c>
    </row>
    <row r="3400" spans="1:14" ht="37.5" outlineLevel="1" x14ac:dyDescent="0.25">
      <c r="A3400" s="157" t="str">
        <f t="shared" si="2309"/>
        <v>v</v>
      </c>
      <c r="B3400" s="158" t="str">
        <f t="shared" si="2313"/>
        <v>Procurement of ABT Energy meter with software for 3X660 MW, TPS, Koradi</v>
      </c>
      <c r="C3400" s="188">
        <f t="shared" si="2313"/>
        <v>0</v>
      </c>
      <c r="D3400" s="189" t="str">
        <f t="shared" si="2313"/>
        <v>-</v>
      </c>
      <c r="E3400" s="38">
        <f t="shared" si="2310"/>
        <v>0</v>
      </c>
      <c r="F3400" s="104">
        <f t="shared" si="2311"/>
        <v>0</v>
      </c>
      <c r="G3400" s="104">
        <f t="shared" si="2312"/>
        <v>0.18337200000000001</v>
      </c>
      <c r="H3400" s="104">
        <f t="shared" si="2305"/>
        <v>-0.18337200000000001</v>
      </c>
      <c r="I3400" s="38">
        <f>'F4.2'!AB61</f>
        <v>0</v>
      </c>
      <c r="J3400" s="38">
        <f>'F4.2'!BA61</f>
        <v>0</v>
      </c>
      <c r="K3400" s="104"/>
      <c r="L3400" s="104"/>
      <c r="M3400" s="104">
        <f t="shared" si="2306"/>
        <v>0</v>
      </c>
      <c r="N3400" s="197">
        <f t="shared" si="2307"/>
        <v>-0.18337200000000001</v>
      </c>
    </row>
    <row r="3401" spans="1:14" ht="15.75" outlineLevel="1" x14ac:dyDescent="0.25">
      <c r="A3401" s="122" t="str">
        <f t="shared" si="2309"/>
        <v>E5</v>
      </c>
      <c r="B3401" s="141" t="str">
        <f t="shared" si="2313"/>
        <v>Outdoor Plant i.e. CHP, AHP, WTP etc</v>
      </c>
      <c r="C3401" s="188">
        <f t="shared" si="2313"/>
        <v>0</v>
      </c>
      <c r="D3401" s="189" t="str">
        <f t="shared" si="2313"/>
        <v>-</v>
      </c>
      <c r="E3401" s="38">
        <f t="shared" si="2310"/>
        <v>19.05</v>
      </c>
      <c r="F3401" s="104">
        <f t="shared" si="2311"/>
        <v>0</v>
      </c>
      <c r="G3401" s="104">
        <f t="shared" si="2312"/>
        <v>0</v>
      </c>
      <c r="H3401" s="104">
        <f t="shared" si="2305"/>
        <v>0</v>
      </c>
      <c r="I3401" s="38">
        <f>'F4.2'!AB62</f>
        <v>0</v>
      </c>
      <c r="J3401" s="38">
        <f>'F4.2'!BA62</f>
        <v>0</v>
      </c>
      <c r="K3401" s="104"/>
      <c r="L3401" s="104"/>
      <c r="M3401" s="104">
        <f t="shared" si="2306"/>
        <v>0</v>
      </c>
      <c r="N3401" s="197">
        <f t="shared" si="2307"/>
        <v>0</v>
      </c>
    </row>
    <row r="3402" spans="1:14" ht="47.25" outlineLevel="1" x14ac:dyDescent="0.25">
      <c r="A3402" s="122" t="str">
        <f t="shared" si="2309"/>
        <v>i</v>
      </c>
      <c r="B3402" s="141" t="str">
        <f t="shared" si="2313"/>
        <v>Procurement of Forced Lubrication system for Premium make Gear box B3-450 installed for bunker conveyor BCN 7A/B at CHP 3X660MW Units at KTPS, Koradi.</v>
      </c>
      <c r="C3402" s="188">
        <f t="shared" si="2313"/>
        <v>0</v>
      </c>
      <c r="D3402" s="189" t="str">
        <f t="shared" si="2313"/>
        <v>-</v>
      </c>
      <c r="E3402" s="38">
        <f t="shared" si="2310"/>
        <v>0</v>
      </c>
      <c r="F3402" s="104">
        <f t="shared" si="2311"/>
        <v>0</v>
      </c>
      <c r="G3402" s="104">
        <f t="shared" si="2312"/>
        <v>0.15314040000000001</v>
      </c>
      <c r="H3402" s="104">
        <f t="shared" si="2305"/>
        <v>-0.15314040000000001</v>
      </c>
      <c r="I3402" s="38">
        <f>'F4.2'!AB63</f>
        <v>0</v>
      </c>
      <c r="J3402" s="38">
        <f>'F4.2'!BA63</f>
        <v>0</v>
      </c>
      <c r="K3402" s="104"/>
      <c r="L3402" s="104"/>
      <c r="M3402" s="104">
        <f t="shared" si="2306"/>
        <v>0</v>
      </c>
      <c r="N3402" s="197">
        <f t="shared" si="2307"/>
        <v>-0.15314040000000001</v>
      </c>
    </row>
    <row r="3403" spans="1:14" ht="47.25" outlineLevel="1" x14ac:dyDescent="0.25">
      <c r="A3403" s="122" t="str">
        <f t="shared" si="2309"/>
        <v>ii</v>
      </c>
      <c r="B3403" s="141" t="str">
        <f t="shared" si="2313"/>
        <v>Procurement of rotary spares for travel drive of Stacker and conveyor drive system in Coal Handling Plant of 3x660 MW Units at KTPS, Koradi.</v>
      </c>
      <c r="C3403" s="188">
        <f t="shared" si="2313"/>
        <v>0</v>
      </c>
      <c r="D3403" s="189" t="str">
        <f t="shared" si="2313"/>
        <v>-</v>
      </c>
      <c r="E3403" s="38">
        <f t="shared" si="2310"/>
        <v>0</v>
      </c>
      <c r="F3403" s="104">
        <f t="shared" si="2311"/>
        <v>0</v>
      </c>
      <c r="G3403" s="104">
        <f t="shared" si="2312"/>
        <v>0.35199399999999997</v>
      </c>
      <c r="H3403" s="104">
        <f t="shared" si="2305"/>
        <v>-0.35199399999999997</v>
      </c>
      <c r="I3403" s="38">
        <f>'F4.2'!AB64</f>
        <v>0</v>
      </c>
      <c r="J3403" s="38">
        <f>'F4.2'!BA64</f>
        <v>0</v>
      </c>
      <c r="K3403" s="104"/>
      <c r="L3403" s="104"/>
      <c r="M3403" s="104">
        <f t="shared" si="2306"/>
        <v>0</v>
      </c>
      <c r="N3403" s="197">
        <f t="shared" si="2307"/>
        <v>-0.35199399999999997</v>
      </c>
    </row>
    <row r="3404" spans="1:14" ht="47.25" outlineLevel="1" x14ac:dyDescent="0.25">
      <c r="A3404" s="122" t="str">
        <f t="shared" si="2309"/>
        <v>iii</v>
      </c>
      <c r="B3404" s="141" t="str">
        <f t="shared" si="2313"/>
        <v>Procurement of Complete assembly of Dome Valve ( 100NB, 200NB, 300NB) with power cylinder for dry Ash evacuation system of 3X660MW KTPS, Koradi.</v>
      </c>
      <c r="C3404" s="188">
        <f t="shared" si="2313"/>
        <v>0</v>
      </c>
      <c r="D3404" s="189" t="str">
        <f t="shared" si="2313"/>
        <v>-</v>
      </c>
      <c r="E3404" s="38">
        <f t="shared" si="2310"/>
        <v>0</v>
      </c>
      <c r="F3404" s="104">
        <f t="shared" si="2311"/>
        <v>0.22249962000000001</v>
      </c>
      <c r="G3404" s="104">
        <f t="shared" si="2312"/>
        <v>0.22249962000000001</v>
      </c>
      <c r="H3404" s="104">
        <f t="shared" si="2305"/>
        <v>0</v>
      </c>
      <c r="I3404" s="38">
        <f>'F4.2'!AB65</f>
        <v>0</v>
      </c>
      <c r="J3404" s="38">
        <f>'F4.2'!BA65</f>
        <v>0</v>
      </c>
      <c r="K3404" s="104"/>
      <c r="L3404" s="104"/>
      <c r="M3404" s="104">
        <f t="shared" si="2306"/>
        <v>0</v>
      </c>
      <c r="N3404" s="197">
        <f t="shared" si="2307"/>
        <v>0</v>
      </c>
    </row>
    <row r="3405" spans="1:14" ht="47.25" outlineLevel="1" x14ac:dyDescent="0.25">
      <c r="A3405" s="122" t="str">
        <f t="shared" si="2309"/>
        <v>iv</v>
      </c>
      <c r="B3405" s="141" t="str">
        <f t="shared" si="2313"/>
        <v>Procurement of Modified Apron Pans for M/s. ELECON Engineering Company ltd make Apron Feeder in CHP 3x660MW Units at KTPS, Koradi.</v>
      </c>
      <c r="C3405" s="188">
        <f t="shared" si="2313"/>
        <v>0</v>
      </c>
      <c r="D3405" s="189" t="str">
        <f t="shared" si="2313"/>
        <v>-</v>
      </c>
      <c r="E3405" s="38">
        <f t="shared" si="2310"/>
        <v>0</v>
      </c>
      <c r="F3405" s="104">
        <f t="shared" si="2311"/>
        <v>3.3232903</v>
      </c>
      <c r="G3405" s="104">
        <f t="shared" si="2312"/>
        <v>3.3232903</v>
      </c>
      <c r="H3405" s="104">
        <f t="shared" si="2305"/>
        <v>0</v>
      </c>
      <c r="I3405" s="38">
        <f>'F4.2'!AB66</f>
        <v>0</v>
      </c>
      <c r="J3405" s="38">
        <f>'F4.2'!BA66</f>
        <v>0</v>
      </c>
      <c r="K3405" s="104"/>
      <c r="L3405" s="104"/>
      <c r="M3405" s="104">
        <f t="shared" si="2306"/>
        <v>0</v>
      </c>
      <c r="N3405" s="197">
        <f t="shared" si="2307"/>
        <v>0</v>
      </c>
    </row>
    <row r="3406" spans="1:14" ht="47.25" outlineLevel="1" x14ac:dyDescent="0.25">
      <c r="A3406" s="122" t="str">
        <f t="shared" si="2309"/>
        <v>v</v>
      </c>
      <c r="B3406" s="141" t="str">
        <f t="shared" si="2313"/>
        <v>Procurement of Single Roll Clinker Grinder with Feed Sump and Jet Pump Complete Assembly with Drive, Driven Sprocket and Chain at AHP, 3X660 MW, KTPS, Koradi.</v>
      </c>
      <c r="C3406" s="188">
        <f t="shared" si="2313"/>
        <v>0</v>
      </c>
      <c r="D3406" s="189" t="str">
        <f t="shared" si="2313"/>
        <v>-</v>
      </c>
      <c r="E3406" s="38">
        <f t="shared" si="2310"/>
        <v>0</v>
      </c>
      <c r="F3406" s="104">
        <f t="shared" si="2311"/>
        <v>0.56356799999999996</v>
      </c>
      <c r="G3406" s="104">
        <f t="shared" si="2312"/>
        <v>0.56356799999999996</v>
      </c>
      <c r="H3406" s="104">
        <f t="shared" si="2305"/>
        <v>0</v>
      </c>
      <c r="I3406" s="38">
        <f>'F4.2'!AB67</f>
        <v>0</v>
      </c>
      <c r="J3406" s="38">
        <f>'F4.2'!BA67</f>
        <v>0</v>
      </c>
      <c r="K3406" s="104"/>
      <c r="L3406" s="104"/>
      <c r="M3406" s="104">
        <f t="shared" si="2306"/>
        <v>0</v>
      </c>
      <c r="N3406" s="197">
        <f t="shared" si="2307"/>
        <v>0</v>
      </c>
    </row>
    <row r="3407" spans="1:14" ht="47.25" outlineLevel="1" x14ac:dyDescent="0.25">
      <c r="A3407" s="122" t="str">
        <f t="shared" si="2309"/>
        <v>vi</v>
      </c>
      <c r="B3407" s="141" t="str">
        <f t="shared" ref="B3407:D3426" si="2314">B2930</f>
        <v>Procurement of spares of Dome Valve (100NB, 200NB, 300NB) for Ash Evacuation System of 3X660MW Unit KTPS, Koradi.</v>
      </c>
      <c r="C3407" s="188">
        <f t="shared" si="2314"/>
        <v>0</v>
      </c>
      <c r="D3407" s="189" t="str">
        <f t="shared" si="2314"/>
        <v>-</v>
      </c>
      <c r="E3407" s="38">
        <f t="shared" si="2310"/>
        <v>0</v>
      </c>
      <c r="F3407" s="104">
        <f t="shared" si="2311"/>
        <v>0.16430733</v>
      </c>
      <c r="G3407" s="104">
        <f t="shared" si="2312"/>
        <v>0.16430733</v>
      </c>
      <c r="H3407" s="104">
        <f t="shared" si="2305"/>
        <v>0</v>
      </c>
      <c r="I3407" s="38">
        <f>'F4.2'!AB68</f>
        <v>0</v>
      </c>
      <c r="J3407" s="38">
        <f>'F4.2'!BA68</f>
        <v>0</v>
      </c>
      <c r="K3407" s="104"/>
      <c r="L3407" s="104"/>
      <c r="M3407" s="104">
        <f t="shared" si="2306"/>
        <v>0</v>
      </c>
      <c r="N3407" s="197">
        <f t="shared" si="2307"/>
        <v>0</v>
      </c>
    </row>
    <row r="3408" spans="1:14" ht="15.75" outlineLevel="1" x14ac:dyDescent="0.25">
      <c r="A3408" s="122" t="str">
        <f t="shared" si="2309"/>
        <v>vii</v>
      </c>
      <c r="B3408" s="141">
        <f t="shared" si="2314"/>
        <v>0</v>
      </c>
      <c r="C3408" s="188">
        <f t="shared" si="2314"/>
        <v>0</v>
      </c>
      <c r="D3408" s="189" t="str">
        <f t="shared" si="2314"/>
        <v>-</v>
      </c>
      <c r="E3408" s="38">
        <f t="shared" si="2310"/>
        <v>0</v>
      </c>
      <c r="F3408" s="104">
        <f t="shared" si="2311"/>
        <v>0.1006363</v>
      </c>
      <c r="G3408" s="104">
        <f t="shared" si="2312"/>
        <v>0.1006363</v>
      </c>
      <c r="H3408" s="104">
        <f t="shared" si="2305"/>
        <v>0</v>
      </c>
      <c r="I3408" s="38">
        <f>'F4.2'!AB69</f>
        <v>0</v>
      </c>
      <c r="J3408" s="38">
        <f>'F4.2'!BA69</f>
        <v>0</v>
      </c>
      <c r="K3408" s="104"/>
      <c r="L3408" s="104"/>
      <c r="M3408" s="104">
        <f t="shared" si="2306"/>
        <v>0</v>
      </c>
      <c r="N3408" s="197">
        <f t="shared" si="2307"/>
        <v>0</v>
      </c>
    </row>
    <row r="3409" spans="1:14" ht="15.75" outlineLevel="1" x14ac:dyDescent="0.25">
      <c r="A3409" s="122" t="str">
        <f t="shared" si="2309"/>
        <v>viii</v>
      </c>
      <c r="B3409" s="141">
        <f t="shared" si="2314"/>
        <v>0</v>
      </c>
      <c r="C3409" s="188">
        <f t="shared" si="2314"/>
        <v>0</v>
      </c>
      <c r="D3409" s="189" t="str">
        <f t="shared" si="2314"/>
        <v>-</v>
      </c>
      <c r="E3409" s="38">
        <f t="shared" si="2310"/>
        <v>0</v>
      </c>
      <c r="F3409" s="104">
        <f t="shared" si="2311"/>
        <v>7.0800000000000004E-3</v>
      </c>
      <c r="G3409" s="104">
        <f t="shared" si="2312"/>
        <v>7.0800000000000004E-3</v>
      </c>
      <c r="H3409" s="104">
        <f t="shared" si="2305"/>
        <v>0</v>
      </c>
      <c r="I3409" s="38">
        <f>'F4.2'!AB70</f>
        <v>0</v>
      </c>
      <c r="J3409" s="38">
        <f>'F4.2'!BA70</f>
        <v>0</v>
      </c>
      <c r="K3409" s="104"/>
      <c r="L3409" s="104"/>
      <c r="M3409" s="104">
        <f t="shared" si="2306"/>
        <v>0</v>
      </c>
      <c r="N3409" s="197">
        <f t="shared" si="2307"/>
        <v>0</v>
      </c>
    </row>
    <row r="3410" spans="1:14" ht="31.5" outlineLevel="1" x14ac:dyDescent="0.25">
      <c r="A3410" s="122" t="str">
        <f t="shared" ref="A3410:A3441" si="2315">A2933</f>
        <v>ix</v>
      </c>
      <c r="B3410" s="141" t="str">
        <f t="shared" si="2314"/>
        <v>Procurement of Hydraulic Motor for Apron feeder in Coal Handling Plant 3X660 MW, KTPS, Koradi.</v>
      </c>
      <c r="C3410" s="188">
        <f t="shared" si="2314"/>
        <v>0</v>
      </c>
      <c r="D3410" s="189" t="str">
        <f t="shared" si="2314"/>
        <v>-</v>
      </c>
      <c r="E3410" s="38">
        <f t="shared" ref="E3410:E3441" si="2316">E2933</f>
        <v>0</v>
      </c>
      <c r="F3410" s="104">
        <f t="shared" ref="F3410:F3441" si="2317">F2933+I2933</f>
        <v>0.79649999999999999</v>
      </c>
      <c r="G3410" s="104">
        <f t="shared" si="2312"/>
        <v>0.79649999999999999</v>
      </c>
      <c r="H3410" s="104">
        <f t="shared" si="2305"/>
        <v>0</v>
      </c>
      <c r="I3410" s="38">
        <f>'F4.2'!AB71</f>
        <v>0</v>
      </c>
      <c r="J3410" s="38">
        <f>'F4.2'!BA71</f>
        <v>0</v>
      </c>
      <c r="K3410" s="104"/>
      <c r="L3410" s="104"/>
      <c r="M3410" s="104">
        <f t="shared" si="2306"/>
        <v>0</v>
      </c>
      <c r="N3410" s="197">
        <f t="shared" si="2307"/>
        <v>0</v>
      </c>
    </row>
    <row r="3411" spans="1:14" ht="47.25" outlineLevel="1" x14ac:dyDescent="0.25">
      <c r="A3411" s="122" t="str">
        <f t="shared" si="2315"/>
        <v>x</v>
      </c>
      <c r="B3411" s="141" t="str">
        <f t="shared" si="2314"/>
        <v>Procurement of Peristaltic Hose Pump (Model no: RP2 – 40) Spares for HCSD System of Ash Handling Plant, 3X660 MW, KTPS, Koradi.</v>
      </c>
      <c r="C3411" s="188">
        <f t="shared" si="2314"/>
        <v>0</v>
      </c>
      <c r="D3411" s="189" t="str">
        <f t="shared" si="2314"/>
        <v>-</v>
      </c>
      <c r="E3411" s="38">
        <f t="shared" si="2316"/>
        <v>0</v>
      </c>
      <c r="F3411" s="104">
        <f t="shared" si="2317"/>
        <v>0.20621735800000002</v>
      </c>
      <c r="G3411" s="104">
        <f t="shared" ref="G3411:G3442" si="2318">G2934+M2934</f>
        <v>0.20621735800000002</v>
      </c>
      <c r="H3411" s="104">
        <f t="shared" ref="H3411:H3474" si="2319">F3411-G3411</f>
        <v>0</v>
      </c>
      <c r="I3411" s="38">
        <f>'F4.2'!AB72</f>
        <v>0</v>
      </c>
      <c r="J3411" s="38">
        <f>'F4.2'!BA72</f>
        <v>0</v>
      </c>
      <c r="K3411" s="104"/>
      <c r="L3411" s="104"/>
      <c r="M3411" s="104">
        <f t="shared" ref="M3411:M3474" si="2320">SUM(J3411:L3411)</f>
        <v>0</v>
      </c>
      <c r="N3411" s="197">
        <f t="shared" ref="N3411:N3474" si="2321">H3411+I3411-M3411</f>
        <v>0</v>
      </c>
    </row>
    <row r="3412" spans="1:14" ht="47.25" outlineLevel="1" x14ac:dyDescent="0.25">
      <c r="A3412" s="122" t="str">
        <f t="shared" si="2315"/>
        <v>xi</v>
      </c>
      <c r="B3412" s="141" t="str">
        <f t="shared" si="2314"/>
        <v>Procurement of spares for HP Water Pump, Mather &amp; Platt make,     model 10/12 EME for AHP at 3X660 MW, KTPS, Koradi</v>
      </c>
      <c r="C3412" s="188">
        <f t="shared" si="2314"/>
        <v>0</v>
      </c>
      <c r="D3412" s="189" t="str">
        <f t="shared" si="2314"/>
        <v>-</v>
      </c>
      <c r="E3412" s="38">
        <f t="shared" si="2316"/>
        <v>0</v>
      </c>
      <c r="F3412" s="104">
        <f t="shared" si="2317"/>
        <v>0.282464614</v>
      </c>
      <c r="G3412" s="104">
        <f t="shared" si="2318"/>
        <v>0.282464614</v>
      </c>
      <c r="H3412" s="104">
        <f t="shared" si="2319"/>
        <v>0</v>
      </c>
      <c r="I3412" s="38">
        <f>'F4.2'!AB73</f>
        <v>0</v>
      </c>
      <c r="J3412" s="38">
        <f>'F4.2'!BA73</f>
        <v>0</v>
      </c>
      <c r="K3412" s="104"/>
      <c r="L3412" s="104"/>
      <c r="M3412" s="104">
        <f t="shared" si="2320"/>
        <v>0</v>
      </c>
      <c r="N3412" s="197">
        <f t="shared" si="2321"/>
        <v>0</v>
      </c>
    </row>
    <row r="3413" spans="1:14" ht="47.25" outlineLevel="1" x14ac:dyDescent="0.25">
      <c r="A3413" s="122" t="str">
        <f t="shared" si="2315"/>
        <v>xii</v>
      </c>
      <c r="B3413" s="141" t="str">
        <f t="shared" si="2314"/>
        <v>Procurement of Rotor shaft assembly for M/s. ELECON Engineering Company ltd make Impact Crusher in CHP 3x660MW Units at KTPS, Koradi.</v>
      </c>
      <c r="C3413" s="188">
        <f t="shared" si="2314"/>
        <v>0</v>
      </c>
      <c r="D3413" s="189" t="str">
        <f t="shared" si="2314"/>
        <v>-</v>
      </c>
      <c r="E3413" s="38">
        <f t="shared" si="2316"/>
        <v>0</v>
      </c>
      <c r="F3413" s="104">
        <f t="shared" si="2317"/>
        <v>0.76368656000000001</v>
      </c>
      <c r="G3413" s="104">
        <f t="shared" si="2318"/>
        <v>0.76368656000000001</v>
      </c>
      <c r="H3413" s="104">
        <f t="shared" si="2319"/>
        <v>0</v>
      </c>
      <c r="I3413" s="38">
        <f>'F4.2'!AB74</f>
        <v>0</v>
      </c>
      <c r="J3413" s="38">
        <f>'F4.2'!BA74</f>
        <v>0</v>
      </c>
      <c r="K3413" s="104"/>
      <c r="L3413" s="104"/>
      <c r="M3413" s="104">
        <f t="shared" si="2320"/>
        <v>0</v>
      </c>
      <c r="N3413" s="197">
        <f t="shared" si="2321"/>
        <v>0</v>
      </c>
    </row>
    <row r="3414" spans="1:14" ht="31.5" outlineLevel="1" x14ac:dyDescent="0.25">
      <c r="A3414" s="122" t="str">
        <f t="shared" si="2315"/>
        <v>xiii</v>
      </c>
      <c r="B3414" s="141" t="str">
        <f t="shared" si="2314"/>
        <v>Procurement of Sam Turbo Make Pumps Spare parts for Ash Handling Plant of 3X660 MW Units at KTPS, Koradi</v>
      </c>
      <c r="C3414" s="188">
        <f t="shared" si="2314"/>
        <v>0</v>
      </c>
      <c r="D3414" s="189" t="str">
        <f t="shared" si="2314"/>
        <v>-</v>
      </c>
      <c r="E3414" s="38">
        <f t="shared" si="2316"/>
        <v>0</v>
      </c>
      <c r="F3414" s="104">
        <f t="shared" si="2317"/>
        <v>0.17166286</v>
      </c>
      <c r="G3414" s="104">
        <f t="shared" si="2318"/>
        <v>0.17166286</v>
      </c>
      <c r="H3414" s="104">
        <f t="shared" si="2319"/>
        <v>0</v>
      </c>
      <c r="I3414" s="38">
        <f>'F4.2'!AB75</f>
        <v>0</v>
      </c>
      <c r="J3414" s="38">
        <f>'F4.2'!BA75</f>
        <v>0</v>
      </c>
      <c r="K3414" s="104"/>
      <c r="L3414" s="104"/>
      <c r="M3414" s="104">
        <f t="shared" si="2320"/>
        <v>0</v>
      </c>
      <c r="N3414" s="197">
        <f t="shared" si="2321"/>
        <v>0</v>
      </c>
    </row>
    <row r="3415" spans="1:14" ht="47.25" outlineLevel="1" x14ac:dyDescent="0.25">
      <c r="A3415" s="122" t="str">
        <f t="shared" si="2315"/>
        <v>xiv</v>
      </c>
      <c r="B3415" s="141" t="str">
        <f t="shared" si="2314"/>
        <v>Procurement of Wagon Tippler Spares for M/s. ELECON Engineering Company ltd. make Wagon Tippler in CHP 3X660MW Units at KTPS, Koradi.</v>
      </c>
      <c r="C3415" s="188">
        <f t="shared" si="2314"/>
        <v>0</v>
      </c>
      <c r="D3415" s="189" t="str">
        <f t="shared" si="2314"/>
        <v>-</v>
      </c>
      <c r="E3415" s="38">
        <f t="shared" si="2316"/>
        <v>0</v>
      </c>
      <c r="F3415" s="104">
        <f t="shared" si="2317"/>
        <v>1.397486271</v>
      </c>
      <c r="G3415" s="104">
        <f t="shared" si="2318"/>
        <v>1.397486271</v>
      </c>
      <c r="H3415" s="104">
        <f t="shared" si="2319"/>
        <v>0</v>
      </c>
      <c r="I3415" s="38">
        <f>'F4.2'!AB76</f>
        <v>0</v>
      </c>
      <c r="J3415" s="38">
        <f>'F4.2'!BA76</f>
        <v>0</v>
      </c>
      <c r="K3415" s="104"/>
      <c r="L3415" s="104"/>
      <c r="M3415" s="104">
        <f t="shared" si="2320"/>
        <v>0</v>
      </c>
      <c r="N3415" s="197">
        <f t="shared" si="2321"/>
        <v>0</v>
      </c>
    </row>
    <row r="3416" spans="1:14" ht="47.25" outlineLevel="1" x14ac:dyDescent="0.25">
      <c r="A3416" s="122" t="str">
        <f t="shared" si="2315"/>
        <v>xv</v>
      </c>
      <c r="B3416" s="141" t="str">
        <f t="shared" si="2314"/>
        <v>Procurement of Pneumatic Y Type Control Valve (Blow Valve Size 50mm &amp; 80mm) for Fly Ash Evacuation System of 3X660MW Unit KTPS, Koradi.</v>
      </c>
      <c r="C3416" s="188">
        <f t="shared" si="2314"/>
        <v>0</v>
      </c>
      <c r="D3416" s="189" t="str">
        <f t="shared" si="2314"/>
        <v>-</v>
      </c>
      <c r="E3416" s="38">
        <f t="shared" si="2316"/>
        <v>0</v>
      </c>
      <c r="F3416" s="104">
        <f t="shared" si="2317"/>
        <v>2.9204999999999998E-2</v>
      </c>
      <c r="G3416" s="104">
        <f t="shared" si="2318"/>
        <v>2.9204999999999998E-2</v>
      </c>
      <c r="H3416" s="104">
        <f t="shared" si="2319"/>
        <v>0</v>
      </c>
      <c r="I3416" s="38">
        <f>'F4.2'!AB77</f>
        <v>0</v>
      </c>
      <c r="J3416" s="38">
        <f>'F4.2'!BA77</f>
        <v>0</v>
      </c>
      <c r="K3416" s="104"/>
      <c r="L3416" s="104"/>
      <c r="M3416" s="104">
        <f t="shared" si="2320"/>
        <v>0</v>
      </c>
      <c r="N3416" s="197">
        <f t="shared" si="2321"/>
        <v>0</v>
      </c>
    </row>
    <row r="3417" spans="1:14" ht="78.75" outlineLevel="1" x14ac:dyDescent="0.25">
      <c r="A3417" s="122" t="str">
        <f t="shared" si="2315"/>
        <v>xvi</v>
      </c>
      <c r="B3417" s="141" t="str">
        <f t="shared" si="2314"/>
        <v xml:space="preserve">Procurement of the various spares required for Warman make Ash Slurry Pump Model 10/8 EEM &amp; Over Flow Pump Model 8/6 EXU installed at AHP, 3X660 MW TPS Koradi through Limited Tender.
</v>
      </c>
      <c r="C3417" s="188">
        <f t="shared" si="2314"/>
        <v>0</v>
      </c>
      <c r="D3417" s="189" t="str">
        <f t="shared" si="2314"/>
        <v>-</v>
      </c>
      <c r="E3417" s="38">
        <f t="shared" si="2316"/>
        <v>0</v>
      </c>
      <c r="F3417" s="104">
        <f t="shared" si="2317"/>
        <v>0.20886353999999999</v>
      </c>
      <c r="G3417" s="104">
        <f t="shared" si="2318"/>
        <v>0.20886353999999999</v>
      </c>
      <c r="H3417" s="104">
        <f t="shared" si="2319"/>
        <v>0</v>
      </c>
      <c r="I3417" s="38">
        <f>'F4.2'!AB78</f>
        <v>0</v>
      </c>
      <c r="J3417" s="38">
        <f>'F4.2'!BA78</f>
        <v>0</v>
      </c>
      <c r="K3417" s="104"/>
      <c r="L3417" s="104"/>
      <c r="M3417" s="104">
        <f t="shared" si="2320"/>
        <v>0</v>
      </c>
      <c r="N3417" s="197">
        <f t="shared" si="2321"/>
        <v>0</v>
      </c>
    </row>
    <row r="3418" spans="1:14" ht="15.75" outlineLevel="1" x14ac:dyDescent="0.25">
      <c r="A3418" s="122" t="str">
        <f t="shared" si="2315"/>
        <v>xvii</v>
      </c>
      <c r="B3418" s="141">
        <f t="shared" si="2314"/>
        <v>0</v>
      </c>
      <c r="C3418" s="188">
        <f t="shared" si="2314"/>
        <v>0</v>
      </c>
      <c r="D3418" s="189" t="str">
        <f t="shared" si="2314"/>
        <v>-</v>
      </c>
      <c r="E3418" s="38">
        <f t="shared" si="2316"/>
        <v>0</v>
      </c>
      <c r="F3418" s="104">
        <f t="shared" si="2317"/>
        <v>7.626103999999999E-3</v>
      </c>
      <c r="G3418" s="104">
        <f t="shared" si="2318"/>
        <v>3.279692E-2</v>
      </c>
      <c r="H3418" s="104">
        <f t="shared" si="2319"/>
        <v>-2.5170816000000002E-2</v>
      </c>
      <c r="I3418" s="38">
        <f>'F4.2'!AB79</f>
        <v>0</v>
      </c>
      <c r="J3418" s="38">
        <f>'F4.2'!BA79</f>
        <v>0</v>
      </c>
      <c r="K3418" s="104"/>
      <c r="L3418" s="104"/>
      <c r="M3418" s="104">
        <f t="shared" si="2320"/>
        <v>0</v>
      </c>
      <c r="N3418" s="197">
        <f t="shared" si="2321"/>
        <v>-2.5170816000000002E-2</v>
      </c>
    </row>
    <row r="3419" spans="1:14" ht="47.25" outlineLevel="1" x14ac:dyDescent="0.25">
      <c r="A3419" s="122" t="str">
        <f t="shared" si="2315"/>
        <v>xviii</v>
      </c>
      <c r="B3419" s="141" t="str">
        <f t="shared" si="2314"/>
        <v>Procurement of Spares of Single Roll Clinker Grinder Ayems Engineers make, Model AE-1005-89-100 at AHP, 3X660 MW Koradi TPS.</v>
      </c>
      <c r="C3419" s="188">
        <f t="shared" si="2314"/>
        <v>0</v>
      </c>
      <c r="D3419" s="189" t="str">
        <f t="shared" si="2314"/>
        <v>-</v>
      </c>
      <c r="E3419" s="38">
        <f t="shared" si="2316"/>
        <v>0</v>
      </c>
      <c r="F3419" s="104">
        <f t="shared" si="2317"/>
        <v>0.82825568799999993</v>
      </c>
      <c r="G3419" s="104">
        <f t="shared" si="2318"/>
        <v>0.82825568799999993</v>
      </c>
      <c r="H3419" s="104">
        <f t="shared" si="2319"/>
        <v>0</v>
      </c>
      <c r="I3419" s="38">
        <f>'F4.2'!AB80</f>
        <v>0</v>
      </c>
      <c r="J3419" s="38">
        <f>'F4.2'!BA80</f>
        <v>0</v>
      </c>
      <c r="K3419" s="104"/>
      <c r="L3419" s="104"/>
      <c r="M3419" s="104">
        <f t="shared" si="2320"/>
        <v>0</v>
      </c>
      <c r="N3419" s="197">
        <f t="shared" si="2321"/>
        <v>0</v>
      </c>
    </row>
    <row r="3420" spans="1:14" ht="31.5" outlineLevel="1" x14ac:dyDescent="0.25">
      <c r="A3420" s="122" t="str">
        <f t="shared" si="2315"/>
        <v>xix</v>
      </c>
      <c r="B3420" s="141" t="str">
        <f t="shared" si="2314"/>
        <v>Procurement of Hydraulic Motor for Bucket Wheel of Stacker Reclaimer in CHP, 3X660MW, KTPS, Koradi.</v>
      </c>
      <c r="C3420" s="188">
        <f t="shared" si="2314"/>
        <v>0</v>
      </c>
      <c r="D3420" s="189" t="str">
        <f t="shared" si="2314"/>
        <v>-</v>
      </c>
      <c r="E3420" s="38">
        <f t="shared" si="2316"/>
        <v>0</v>
      </c>
      <c r="F3420" s="104">
        <f t="shared" si="2317"/>
        <v>1.116752</v>
      </c>
      <c r="G3420" s="104">
        <f t="shared" si="2318"/>
        <v>1.116752</v>
      </c>
      <c r="H3420" s="104">
        <f t="shared" si="2319"/>
        <v>0</v>
      </c>
      <c r="I3420" s="38">
        <f>'F4.2'!AB81</f>
        <v>0</v>
      </c>
      <c r="J3420" s="38">
        <f>'F4.2'!BA81</f>
        <v>0</v>
      </c>
      <c r="K3420" s="104"/>
      <c r="L3420" s="104"/>
      <c r="M3420" s="104">
        <f t="shared" si="2320"/>
        <v>0</v>
      </c>
      <c r="N3420" s="197">
        <f t="shared" si="2321"/>
        <v>0</v>
      </c>
    </row>
    <row r="3421" spans="1:14" ht="63" outlineLevel="1" x14ac:dyDescent="0.25">
      <c r="A3421" s="122" t="str">
        <f t="shared" si="2315"/>
        <v>xx</v>
      </c>
      <c r="B3421" s="141" t="str">
        <f t="shared" si="2314"/>
        <v>Procurement of Rotors, Maintenance Kits, Couplings and other spares required for Atlas Copco make Instrument Air Compressor of Ash Handling Plant of 3 X 660 MW Units at KTPS, Koradi.</v>
      </c>
      <c r="C3421" s="188">
        <f t="shared" si="2314"/>
        <v>0</v>
      </c>
      <c r="D3421" s="189" t="str">
        <f t="shared" si="2314"/>
        <v>-</v>
      </c>
      <c r="E3421" s="38">
        <f t="shared" si="2316"/>
        <v>0</v>
      </c>
      <c r="F3421" s="104">
        <f t="shared" si="2317"/>
        <v>1.182801083</v>
      </c>
      <c r="G3421" s="104">
        <f t="shared" si="2318"/>
        <v>1.182801083</v>
      </c>
      <c r="H3421" s="104">
        <f t="shared" si="2319"/>
        <v>0</v>
      </c>
      <c r="I3421" s="38">
        <f>'F4.2'!AB82</f>
        <v>0</v>
      </c>
      <c r="J3421" s="38">
        <f>'F4.2'!BA82</f>
        <v>0</v>
      </c>
      <c r="K3421" s="104"/>
      <c r="L3421" s="104"/>
      <c r="M3421" s="104">
        <f t="shared" si="2320"/>
        <v>0</v>
      </c>
      <c r="N3421" s="197">
        <f t="shared" si="2321"/>
        <v>0</v>
      </c>
    </row>
    <row r="3422" spans="1:14" ht="15.75" outlineLevel="1" x14ac:dyDescent="0.25">
      <c r="A3422" s="122" t="str">
        <f t="shared" si="2315"/>
        <v>xxi</v>
      </c>
      <c r="B3422" s="141" t="str">
        <f t="shared" si="2314"/>
        <v>Procurement of spares of intermediate conveyor</v>
      </c>
      <c r="C3422" s="188">
        <f t="shared" si="2314"/>
        <v>0</v>
      </c>
      <c r="D3422" s="189" t="str">
        <f t="shared" si="2314"/>
        <v>-</v>
      </c>
      <c r="E3422" s="38">
        <f t="shared" si="2316"/>
        <v>0</v>
      </c>
      <c r="F3422" s="104">
        <f t="shared" si="2317"/>
        <v>0</v>
      </c>
      <c r="G3422" s="104">
        <f t="shared" si="2318"/>
        <v>0.31859999999999999</v>
      </c>
      <c r="H3422" s="104">
        <f t="shared" si="2319"/>
        <v>-0.31859999999999999</v>
      </c>
      <c r="I3422" s="38">
        <f>'F4.2'!AB83</f>
        <v>0</v>
      </c>
      <c r="J3422" s="38">
        <f>'F4.2'!BA83</f>
        <v>0</v>
      </c>
      <c r="K3422" s="104"/>
      <c r="L3422" s="104"/>
      <c r="M3422" s="104">
        <f t="shared" si="2320"/>
        <v>0</v>
      </c>
      <c r="N3422" s="197">
        <f t="shared" si="2321"/>
        <v>-0.31859999999999999</v>
      </c>
    </row>
    <row r="3423" spans="1:14" ht="31.5" outlineLevel="1" x14ac:dyDescent="0.25">
      <c r="A3423" s="122" t="str">
        <f t="shared" si="2315"/>
        <v>xxii</v>
      </c>
      <c r="B3423" s="141" t="str">
        <f t="shared" si="2314"/>
        <v>Procurement of Hydraulic motor for wagon tippler drive in CHP, 3X660 MW, KTPS, Koradi.</v>
      </c>
      <c r="C3423" s="188">
        <f t="shared" si="2314"/>
        <v>0</v>
      </c>
      <c r="D3423" s="189" t="str">
        <f t="shared" si="2314"/>
        <v>-</v>
      </c>
      <c r="E3423" s="38">
        <f t="shared" si="2316"/>
        <v>0</v>
      </c>
      <c r="F3423" s="104">
        <f t="shared" si="2317"/>
        <v>0.46494360000000001</v>
      </c>
      <c r="G3423" s="104">
        <f t="shared" si="2318"/>
        <v>0.46494360000000001</v>
      </c>
      <c r="H3423" s="104">
        <f t="shared" si="2319"/>
        <v>0</v>
      </c>
      <c r="I3423" s="38">
        <f>'F4.2'!AB84</f>
        <v>0</v>
      </c>
      <c r="J3423" s="38">
        <f>'F4.2'!BA84</f>
        <v>0</v>
      </c>
      <c r="K3423" s="104"/>
      <c r="L3423" s="104"/>
      <c r="M3423" s="104">
        <f t="shared" si="2320"/>
        <v>0</v>
      </c>
      <c r="N3423" s="197">
        <f t="shared" si="2321"/>
        <v>0</v>
      </c>
    </row>
    <row r="3424" spans="1:14" ht="31.5" outlineLevel="1" x14ac:dyDescent="0.25">
      <c r="A3424" s="122" t="str">
        <f t="shared" si="2315"/>
        <v>xxiii</v>
      </c>
      <c r="B3424" s="141" t="str">
        <f t="shared" si="2314"/>
        <v>Procurement of GEHO Pump (Model No. TZPM 400) Spares of Ash Handling Plant, 3 X 660 MW Units, KTPS, Koradi.</v>
      </c>
      <c r="C3424" s="188">
        <f t="shared" si="2314"/>
        <v>0</v>
      </c>
      <c r="D3424" s="189" t="str">
        <f t="shared" si="2314"/>
        <v>-</v>
      </c>
      <c r="E3424" s="38">
        <f t="shared" si="2316"/>
        <v>0</v>
      </c>
      <c r="F3424" s="104">
        <f t="shared" si="2317"/>
        <v>0</v>
      </c>
      <c r="G3424" s="104">
        <f t="shared" si="2318"/>
        <v>0.83656205800000005</v>
      </c>
      <c r="H3424" s="104">
        <f t="shared" si="2319"/>
        <v>-0.83656205800000005</v>
      </c>
      <c r="I3424" s="38">
        <f>'F4.2'!AB85</f>
        <v>0</v>
      </c>
      <c r="J3424" s="38">
        <f>'F4.2'!BA85</f>
        <v>0</v>
      </c>
      <c r="K3424" s="104"/>
      <c r="L3424" s="104"/>
      <c r="M3424" s="104">
        <f t="shared" si="2320"/>
        <v>0</v>
      </c>
      <c r="N3424" s="197">
        <f t="shared" si="2321"/>
        <v>-0.83656205800000005</v>
      </c>
    </row>
    <row r="3425" spans="1:14" ht="31.5" outlineLevel="1" x14ac:dyDescent="0.25">
      <c r="A3425" s="122" t="str">
        <f t="shared" si="2315"/>
        <v>xxiv</v>
      </c>
      <c r="B3425" s="141" t="str">
        <f t="shared" si="2314"/>
        <v>Procurement of Beater Arms for Impact crushers installed at in Coal Handling Plant of 3x660 MW at KTPS, Koradi.</v>
      </c>
      <c r="C3425" s="188">
        <f t="shared" si="2314"/>
        <v>0</v>
      </c>
      <c r="D3425" s="189" t="str">
        <f t="shared" si="2314"/>
        <v>-</v>
      </c>
      <c r="E3425" s="38">
        <f t="shared" si="2316"/>
        <v>0</v>
      </c>
      <c r="F3425" s="104">
        <f t="shared" si="2317"/>
        <v>0</v>
      </c>
      <c r="G3425" s="104">
        <f t="shared" si="2318"/>
        <v>1.0093247999999999</v>
      </c>
      <c r="H3425" s="104">
        <f t="shared" si="2319"/>
        <v>-1.0093247999999999</v>
      </c>
      <c r="I3425" s="38">
        <f>'F4.2'!AB86</f>
        <v>0</v>
      </c>
      <c r="J3425" s="38">
        <f>'F4.2'!BA86</f>
        <v>0</v>
      </c>
      <c r="K3425" s="104"/>
      <c r="L3425" s="104"/>
      <c r="M3425" s="104">
        <f t="shared" si="2320"/>
        <v>0</v>
      </c>
      <c r="N3425" s="197">
        <f t="shared" si="2321"/>
        <v>-1.0093247999999999</v>
      </c>
    </row>
    <row r="3426" spans="1:14" ht="31.5" outlineLevel="1" x14ac:dyDescent="0.25">
      <c r="A3426" s="122" t="str">
        <f t="shared" si="2315"/>
        <v>xxv</v>
      </c>
      <c r="B3426" s="141" t="str">
        <f t="shared" si="2314"/>
        <v>Supply of Atlas Copco make compressor spares for at Koradi TPS 660MW</v>
      </c>
      <c r="C3426" s="188">
        <f t="shared" si="2314"/>
        <v>0</v>
      </c>
      <c r="D3426" s="189" t="str">
        <f t="shared" si="2314"/>
        <v>-</v>
      </c>
      <c r="E3426" s="38">
        <f t="shared" si="2316"/>
        <v>0</v>
      </c>
      <c r="F3426" s="104">
        <f t="shared" si="2317"/>
        <v>0</v>
      </c>
      <c r="G3426" s="104">
        <f t="shared" si="2318"/>
        <v>0.39813295500000001</v>
      </c>
      <c r="H3426" s="104">
        <f t="shared" si="2319"/>
        <v>-0.39813295500000001</v>
      </c>
      <c r="I3426" s="38">
        <f>'F4.2'!AB87</f>
        <v>0</v>
      </c>
      <c r="J3426" s="38">
        <f>'F4.2'!BA87</f>
        <v>0</v>
      </c>
      <c r="K3426" s="104"/>
      <c r="L3426" s="104"/>
      <c r="M3426" s="104">
        <f t="shared" si="2320"/>
        <v>0</v>
      </c>
      <c r="N3426" s="197">
        <f t="shared" si="2321"/>
        <v>-0.39813295500000001</v>
      </c>
    </row>
    <row r="3427" spans="1:14" ht="47.25" outlineLevel="1" x14ac:dyDescent="0.25">
      <c r="A3427" s="122" t="str">
        <f t="shared" si="2315"/>
        <v>xxvi</v>
      </c>
      <c r="B3427" s="141" t="str">
        <f t="shared" ref="B3427:D3446" si="2322">B2950</f>
        <v>Procurement of spares for side arm charger, wagon tippler, impact crushers and stacker reclaimer at CHP 3x660 MW KTPS</v>
      </c>
      <c r="C3427" s="188">
        <f t="shared" si="2322"/>
        <v>0</v>
      </c>
      <c r="D3427" s="189" t="str">
        <f t="shared" si="2322"/>
        <v>-</v>
      </c>
      <c r="E3427" s="38">
        <f t="shared" si="2316"/>
        <v>0</v>
      </c>
      <c r="F3427" s="104">
        <f t="shared" si="2317"/>
        <v>1.05728E-2</v>
      </c>
      <c r="G3427" s="104">
        <f t="shared" si="2318"/>
        <v>0.436836</v>
      </c>
      <c r="H3427" s="104">
        <f t="shared" si="2319"/>
        <v>-0.42626320000000001</v>
      </c>
      <c r="I3427" s="38">
        <f>'F4.2'!AB88</f>
        <v>0</v>
      </c>
      <c r="J3427" s="38">
        <f>'F4.2'!BA88</f>
        <v>0</v>
      </c>
      <c r="K3427" s="104"/>
      <c r="L3427" s="104"/>
      <c r="M3427" s="104">
        <f t="shared" si="2320"/>
        <v>0</v>
      </c>
      <c r="N3427" s="197">
        <f t="shared" si="2321"/>
        <v>-0.42626320000000001</v>
      </c>
    </row>
    <row r="3428" spans="1:14" ht="47.25" outlineLevel="1" x14ac:dyDescent="0.25">
      <c r="A3428" s="122" t="str">
        <f t="shared" si="2315"/>
        <v>xxvii</v>
      </c>
      <c r="B3428" s="141" t="str">
        <f t="shared" si="2322"/>
        <v>Procurement of Beater heads with Pin for Impact crushers installed at in Coal Handling Plant of 3x660 MW at KTPS, Koradi.</v>
      </c>
      <c r="C3428" s="188">
        <f t="shared" si="2322"/>
        <v>0</v>
      </c>
      <c r="D3428" s="189" t="str">
        <f t="shared" si="2322"/>
        <v>-</v>
      </c>
      <c r="E3428" s="38">
        <f t="shared" si="2316"/>
        <v>0</v>
      </c>
      <c r="F3428" s="104">
        <f t="shared" si="2317"/>
        <v>0</v>
      </c>
      <c r="G3428" s="104">
        <f t="shared" si="2318"/>
        <v>1.12555008</v>
      </c>
      <c r="H3428" s="104">
        <f t="shared" si="2319"/>
        <v>-1.12555008</v>
      </c>
      <c r="I3428" s="38">
        <f>'F4.2'!AB89</f>
        <v>0</v>
      </c>
      <c r="J3428" s="38">
        <f>'F4.2'!BA89</f>
        <v>0</v>
      </c>
      <c r="K3428" s="104"/>
      <c r="L3428" s="104"/>
      <c r="M3428" s="104">
        <f t="shared" si="2320"/>
        <v>0</v>
      </c>
      <c r="N3428" s="197">
        <f t="shared" si="2321"/>
        <v>-1.12555008</v>
      </c>
    </row>
    <row r="3429" spans="1:14" ht="15.75" outlineLevel="1" x14ac:dyDescent="0.25">
      <c r="A3429" s="122" t="str">
        <f t="shared" si="2315"/>
        <v>xxviii</v>
      </c>
      <c r="B3429" s="141" t="str">
        <f t="shared" si="2322"/>
        <v>Procurement of spares of Hyd Motor of SAC</v>
      </c>
      <c r="C3429" s="188">
        <f t="shared" si="2322"/>
        <v>0</v>
      </c>
      <c r="D3429" s="189" t="str">
        <f t="shared" si="2322"/>
        <v>-</v>
      </c>
      <c r="E3429" s="38">
        <f t="shared" si="2316"/>
        <v>0</v>
      </c>
      <c r="F3429" s="104">
        <f t="shared" si="2317"/>
        <v>0</v>
      </c>
      <c r="G3429" s="104">
        <f t="shared" si="2318"/>
        <v>0.36029057999999997</v>
      </c>
      <c r="H3429" s="104">
        <f t="shared" si="2319"/>
        <v>-0.36029057999999997</v>
      </c>
      <c r="I3429" s="38">
        <f>'F4.2'!AB90</f>
        <v>0</v>
      </c>
      <c r="J3429" s="38">
        <f>'F4.2'!BA90</f>
        <v>0</v>
      </c>
      <c r="K3429" s="104"/>
      <c r="L3429" s="104"/>
      <c r="M3429" s="104">
        <f t="shared" si="2320"/>
        <v>0</v>
      </c>
      <c r="N3429" s="197">
        <f t="shared" si="2321"/>
        <v>-0.36029057999999997</v>
      </c>
    </row>
    <row r="3430" spans="1:14" ht="31.5" outlineLevel="1" x14ac:dyDescent="0.25">
      <c r="A3430" s="122" t="str">
        <f t="shared" si="2315"/>
        <v>xxix</v>
      </c>
      <c r="B3430" s="141" t="str">
        <f t="shared" si="2322"/>
        <v>Procurement of hydraulic power packs for Flap Gates in CHP 3X660MW, KTPS, Koradi.</v>
      </c>
      <c r="C3430" s="188">
        <f t="shared" si="2322"/>
        <v>0</v>
      </c>
      <c r="D3430" s="189" t="str">
        <f t="shared" si="2322"/>
        <v>-</v>
      </c>
      <c r="E3430" s="38">
        <f t="shared" si="2316"/>
        <v>0</v>
      </c>
      <c r="F3430" s="104">
        <f t="shared" si="2317"/>
        <v>0</v>
      </c>
      <c r="G3430" s="104">
        <f t="shared" si="2318"/>
        <v>0.1888</v>
      </c>
      <c r="H3430" s="104">
        <f t="shared" si="2319"/>
        <v>-0.1888</v>
      </c>
      <c r="I3430" s="38">
        <f>'F4.2'!AB91</f>
        <v>0</v>
      </c>
      <c r="J3430" s="38">
        <f>'F4.2'!BA91</f>
        <v>0</v>
      </c>
      <c r="K3430" s="104"/>
      <c r="L3430" s="104"/>
      <c r="M3430" s="104">
        <f t="shared" si="2320"/>
        <v>0</v>
      </c>
      <c r="N3430" s="197">
        <f t="shared" si="2321"/>
        <v>-0.1888</v>
      </c>
    </row>
    <row r="3431" spans="1:14" ht="31.5" outlineLevel="1" x14ac:dyDescent="0.25">
      <c r="A3431" s="122" t="str">
        <f t="shared" si="2315"/>
        <v>xxx</v>
      </c>
      <c r="B3431" s="141" t="str">
        <f t="shared" si="2322"/>
        <v>Procurement of Mobile Grilling Equipment for CHP 3x660MW, KTPS, Koradi.</v>
      </c>
      <c r="C3431" s="188">
        <f t="shared" si="2322"/>
        <v>0</v>
      </c>
      <c r="D3431" s="189" t="str">
        <f t="shared" si="2322"/>
        <v>-</v>
      </c>
      <c r="E3431" s="38">
        <f t="shared" si="2316"/>
        <v>0</v>
      </c>
      <c r="F3431" s="104">
        <f t="shared" si="2317"/>
        <v>0</v>
      </c>
      <c r="G3431" s="104">
        <f t="shared" si="2318"/>
        <v>0.33865997999999997</v>
      </c>
      <c r="H3431" s="104">
        <f t="shared" si="2319"/>
        <v>-0.33865997999999997</v>
      </c>
      <c r="I3431" s="38">
        <f>'F4.2'!AB92</f>
        <v>0</v>
      </c>
      <c r="J3431" s="38">
        <f>'F4.2'!BA92</f>
        <v>0</v>
      </c>
      <c r="K3431" s="104"/>
      <c r="L3431" s="104"/>
      <c r="M3431" s="104">
        <f t="shared" si="2320"/>
        <v>0</v>
      </c>
      <c r="N3431" s="197">
        <f t="shared" si="2321"/>
        <v>-0.33865997999999997</v>
      </c>
    </row>
    <row r="3432" spans="1:14" ht="37.5" outlineLevel="1" x14ac:dyDescent="0.25">
      <c r="A3432" s="157" t="str">
        <f t="shared" si="2315"/>
        <v>xxxi</v>
      </c>
      <c r="B3432" s="158" t="str">
        <f t="shared" si="2322"/>
        <v>Procurement of Weld overlay Flap Gate assembly in CHP 3x660MW, KTPS, Koradi.</v>
      </c>
      <c r="C3432" s="188">
        <f t="shared" si="2322"/>
        <v>0</v>
      </c>
      <c r="D3432" s="189" t="str">
        <f t="shared" si="2322"/>
        <v>-</v>
      </c>
      <c r="E3432" s="38">
        <f t="shared" si="2316"/>
        <v>0</v>
      </c>
      <c r="F3432" s="104">
        <f t="shared" si="2317"/>
        <v>0</v>
      </c>
      <c r="G3432" s="104">
        <f t="shared" si="2318"/>
        <v>0.58409999999999995</v>
      </c>
      <c r="H3432" s="104">
        <f t="shared" si="2319"/>
        <v>-0.58409999999999995</v>
      </c>
      <c r="I3432" s="38">
        <f>'F4.2'!AB93</f>
        <v>0</v>
      </c>
      <c r="J3432" s="38">
        <f>'F4.2'!BA93</f>
        <v>0</v>
      </c>
      <c r="K3432" s="104"/>
      <c r="L3432" s="104"/>
      <c r="M3432" s="104">
        <f t="shared" si="2320"/>
        <v>0</v>
      </c>
      <c r="N3432" s="197">
        <f t="shared" si="2321"/>
        <v>-0.58409999999999995</v>
      </c>
    </row>
    <row r="3433" spans="1:14" ht="15.75" outlineLevel="1" x14ac:dyDescent="0.25">
      <c r="A3433" s="122" t="str">
        <f t="shared" si="2315"/>
        <v>E6</v>
      </c>
      <c r="B3433" s="141" t="str">
        <f t="shared" si="2322"/>
        <v>Capital Spares</v>
      </c>
      <c r="C3433" s="188">
        <f t="shared" si="2322"/>
        <v>0</v>
      </c>
      <c r="D3433" s="189" t="str">
        <f t="shared" si="2322"/>
        <v>-</v>
      </c>
      <c r="E3433" s="38">
        <f t="shared" si="2316"/>
        <v>89.62</v>
      </c>
      <c r="F3433" s="104">
        <f t="shared" si="2317"/>
        <v>0</v>
      </c>
      <c r="G3433" s="104">
        <f t="shared" si="2318"/>
        <v>0</v>
      </c>
      <c r="H3433" s="104">
        <f t="shared" si="2319"/>
        <v>0</v>
      </c>
      <c r="I3433" s="38">
        <f>'F4.2'!AB94</f>
        <v>0</v>
      </c>
      <c r="J3433" s="38">
        <f>'F4.2'!BA94</f>
        <v>0</v>
      </c>
      <c r="K3433" s="104"/>
      <c r="L3433" s="104"/>
      <c r="M3433" s="104">
        <f t="shared" si="2320"/>
        <v>0</v>
      </c>
      <c r="N3433" s="197">
        <f t="shared" si="2321"/>
        <v>0</v>
      </c>
    </row>
    <row r="3434" spans="1:14" ht="56.25" outlineLevel="1" x14ac:dyDescent="0.25">
      <c r="A3434" s="157">
        <f t="shared" si="2315"/>
        <v>0</v>
      </c>
      <c r="B3434" s="158" t="str">
        <f t="shared" si="2322"/>
        <v>Procurement of critical insurance spares for Turbine &amp; its critical auxiliaries for 3 x 660 MW, Koradi (4370001538 dtd. 18/06/2018 d.p. 21 Months)</v>
      </c>
      <c r="C3434" s="188">
        <f t="shared" si="2322"/>
        <v>0</v>
      </c>
      <c r="D3434" s="189" t="str">
        <f t="shared" si="2322"/>
        <v>-</v>
      </c>
      <c r="E3434" s="38">
        <f t="shared" si="2316"/>
        <v>89.62</v>
      </c>
      <c r="F3434" s="104">
        <f t="shared" si="2317"/>
        <v>89.623360000000005</v>
      </c>
      <c r="G3434" s="104">
        <f t="shared" si="2318"/>
        <v>88.736000000000004</v>
      </c>
      <c r="H3434" s="104">
        <f t="shared" si="2319"/>
        <v>0.88736000000000104</v>
      </c>
      <c r="I3434" s="38">
        <f>'F4.2'!AB95</f>
        <v>0</v>
      </c>
      <c r="J3434" s="38">
        <f>'F4.2'!BA95</f>
        <v>0</v>
      </c>
      <c r="K3434" s="104"/>
      <c r="L3434" s="104"/>
      <c r="M3434" s="104">
        <f t="shared" si="2320"/>
        <v>0</v>
      </c>
      <c r="N3434" s="197">
        <f t="shared" si="2321"/>
        <v>0.88736000000000104</v>
      </c>
    </row>
    <row r="3435" spans="1:14" ht="15.75" outlineLevel="1" x14ac:dyDescent="0.25">
      <c r="A3435" s="122" t="str">
        <f t="shared" si="2315"/>
        <v>E7</v>
      </c>
      <c r="B3435" s="141" t="str">
        <f t="shared" si="2322"/>
        <v>Additional Capitalization</v>
      </c>
      <c r="C3435" s="188">
        <f t="shared" si="2322"/>
        <v>0</v>
      </c>
      <c r="D3435" s="189" t="str">
        <f t="shared" si="2322"/>
        <v>-</v>
      </c>
      <c r="E3435" s="38">
        <f t="shared" si="2316"/>
        <v>57.879999999999995</v>
      </c>
      <c r="F3435" s="104">
        <f t="shared" si="2317"/>
        <v>0</v>
      </c>
      <c r="G3435" s="104">
        <f t="shared" si="2318"/>
        <v>0</v>
      </c>
      <c r="H3435" s="104">
        <f t="shared" si="2319"/>
        <v>0</v>
      </c>
      <c r="I3435" s="38">
        <f>'F4.2'!AB96</f>
        <v>0</v>
      </c>
      <c r="J3435" s="38">
        <f>'F4.2'!BA96</f>
        <v>0</v>
      </c>
      <c r="K3435" s="104"/>
      <c r="L3435" s="104"/>
      <c r="M3435" s="104">
        <f t="shared" si="2320"/>
        <v>0</v>
      </c>
      <c r="N3435" s="197">
        <f t="shared" si="2321"/>
        <v>0</v>
      </c>
    </row>
    <row r="3436" spans="1:14" ht="47.25" outlineLevel="1" x14ac:dyDescent="0.25">
      <c r="A3436" s="122" t="str">
        <f t="shared" si="2315"/>
        <v>i</v>
      </c>
      <c r="B3436" s="141" t="str">
        <f t="shared" si="2322"/>
        <v>Contruction of various infrastructure such as roads etc and public amenities in the rehabilitated villages of
koradi and khasara</v>
      </c>
      <c r="C3436" s="188">
        <f t="shared" si="2322"/>
        <v>0</v>
      </c>
      <c r="D3436" s="189" t="str">
        <f t="shared" si="2322"/>
        <v>-</v>
      </c>
      <c r="E3436" s="38">
        <f t="shared" si="2316"/>
        <v>13.1</v>
      </c>
      <c r="F3436" s="104">
        <f t="shared" si="2317"/>
        <v>12.74</v>
      </c>
      <c r="G3436" s="104">
        <f t="shared" si="2318"/>
        <v>0</v>
      </c>
      <c r="H3436" s="104">
        <f t="shared" si="2319"/>
        <v>12.74</v>
      </c>
      <c r="I3436" s="38">
        <f>'F4.2'!AB97</f>
        <v>0</v>
      </c>
      <c r="J3436" s="38">
        <f>'F4.2'!BA97</f>
        <v>0</v>
      </c>
      <c r="K3436" s="104"/>
      <c r="L3436" s="104"/>
      <c r="M3436" s="104">
        <f t="shared" si="2320"/>
        <v>0</v>
      </c>
      <c r="N3436" s="197">
        <f t="shared" si="2321"/>
        <v>12.74</v>
      </c>
    </row>
    <row r="3437" spans="1:14" ht="15.75" outlineLevel="1" x14ac:dyDescent="0.25">
      <c r="A3437" s="122" t="str">
        <f t="shared" si="2315"/>
        <v>ii</v>
      </c>
      <c r="B3437" s="141" t="str">
        <f t="shared" si="2322"/>
        <v>Procurement of 7 nos of school buses</v>
      </c>
      <c r="C3437" s="188">
        <f t="shared" si="2322"/>
        <v>0</v>
      </c>
      <c r="D3437" s="189" t="str">
        <f t="shared" si="2322"/>
        <v>-</v>
      </c>
      <c r="E3437" s="38">
        <f t="shared" si="2316"/>
        <v>2</v>
      </c>
      <c r="F3437" s="104">
        <f t="shared" si="2317"/>
        <v>1.3109249999999999</v>
      </c>
      <c r="G3437" s="104">
        <f t="shared" si="2318"/>
        <v>1.3109249999999999</v>
      </c>
      <c r="H3437" s="104">
        <f t="shared" si="2319"/>
        <v>0</v>
      </c>
      <c r="I3437" s="38">
        <f>'F4.2'!AB98</f>
        <v>0</v>
      </c>
      <c r="J3437" s="38">
        <f>'F4.2'!BA98</f>
        <v>0</v>
      </c>
      <c r="K3437" s="104"/>
      <c r="L3437" s="104"/>
      <c r="M3437" s="104">
        <f t="shared" si="2320"/>
        <v>0</v>
      </c>
      <c r="N3437" s="197">
        <f t="shared" si="2321"/>
        <v>0</v>
      </c>
    </row>
    <row r="3438" spans="1:14" ht="31.5" outlineLevel="1" x14ac:dyDescent="0.25">
      <c r="A3438" s="122" t="str">
        <f t="shared" si="2315"/>
        <v>iii</v>
      </c>
      <c r="B3438" s="141" t="str">
        <f t="shared" si="2322"/>
        <v>Development of green belt &amp; fodder farm for fulfillment of environmental clearance of MoEF for Koradi 3x660MW</v>
      </c>
      <c r="C3438" s="188">
        <f t="shared" si="2322"/>
        <v>0</v>
      </c>
      <c r="D3438" s="189" t="str">
        <f t="shared" si="2322"/>
        <v>-</v>
      </c>
      <c r="E3438" s="38">
        <f t="shared" si="2316"/>
        <v>3.16</v>
      </c>
      <c r="F3438" s="104">
        <f t="shared" si="2317"/>
        <v>3.16</v>
      </c>
      <c r="G3438" s="104">
        <f t="shared" si="2318"/>
        <v>0</v>
      </c>
      <c r="H3438" s="104">
        <f t="shared" si="2319"/>
        <v>3.16</v>
      </c>
      <c r="I3438" s="38">
        <f>'F4.2'!AB99</f>
        <v>0</v>
      </c>
      <c r="J3438" s="38">
        <f>'F4.2'!BA99</f>
        <v>0</v>
      </c>
      <c r="K3438" s="104"/>
      <c r="L3438" s="104"/>
      <c r="M3438" s="104">
        <f t="shared" si="2320"/>
        <v>0</v>
      </c>
      <c r="N3438" s="197">
        <f t="shared" si="2321"/>
        <v>3.16</v>
      </c>
    </row>
    <row r="3439" spans="1:14" ht="47.25" outlineLevel="1" x14ac:dyDescent="0.25">
      <c r="A3439" s="122" t="str">
        <f t="shared" si="2315"/>
        <v>iv</v>
      </c>
      <c r="B3439" s="141" t="str">
        <f t="shared" si="2322"/>
        <v>Provision of Ground Hopper &amp; Short Conveyor Belt from Existing Stackyard 1 &amp; 2 ti existing Main Stream i.e. BCN 4A/4B of CHP 3x660 MW, KTPS, Koradi</v>
      </c>
      <c r="C3439" s="188">
        <f t="shared" si="2322"/>
        <v>0</v>
      </c>
      <c r="D3439" s="189" t="str">
        <f t="shared" si="2322"/>
        <v>-</v>
      </c>
      <c r="E3439" s="38">
        <f t="shared" si="2316"/>
        <v>4.3600000000000003</v>
      </c>
      <c r="F3439" s="104">
        <f t="shared" si="2317"/>
        <v>4.3554979999999999</v>
      </c>
      <c r="G3439" s="104">
        <f t="shared" si="2318"/>
        <v>4.3554979999999999</v>
      </c>
      <c r="H3439" s="104">
        <f t="shared" si="2319"/>
        <v>0</v>
      </c>
      <c r="I3439" s="38">
        <f>'F4.2'!AB100</f>
        <v>0</v>
      </c>
      <c r="J3439" s="38">
        <f>'F4.2'!BA100</f>
        <v>0</v>
      </c>
      <c r="K3439" s="104"/>
      <c r="L3439" s="104"/>
      <c r="M3439" s="104">
        <f t="shared" si="2320"/>
        <v>0</v>
      </c>
      <c r="N3439" s="197">
        <f t="shared" si="2321"/>
        <v>0</v>
      </c>
    </row>
    <row r="3440" spans="1:14" ht="47.25" outlineLevel="1" x14ac:dyDescent="0.25">
      <c r="A3440" s="122" t="str">
        <f t="shared" si="2315"/>
        <v>v</v>
      </c>
      <c r="B3440" s="141" t="str">
        <f t="shared" si="2322"/>
        <v>Provision of Ground Hopper &amp; Conveyor Belt for Conveying Unloaded Coal form Open Wagon Tippler in CHP of Koradi Unit 8, 9 &amp; 10.</v>
      </c>
      <c r="C3440" s="188">
        <f t="shared" si="2322"/>
        <v>0</v>
      </c>
      <c r="D3440" s="189" t="str">
        <f t="shared" si="2322"/>
        <v>-</v>
      </c>
      <c r="E3440" s="38">
        <f t="shared" si="2316"/>
        <v>4.7</v>
      </c>
      <c r="F3440" s="104">
        <f t="shared" si="2317"/>
        <v>0</v>
      </c>
      <c r="G3440" s="104">
        <f t="shared" si="2318"/>
        <v>0</v>
      </c>
      <c r="H3440" s="104">
        <f t="shared" si="2319"/>
        <v>0</v>
      </c>
      <c r="I3440" s="38">
        <f>'F4.2'!AB101</f>
        <v>0</v>
      </c>
      <c r="J3440" s="38">
        <f>'F4.2'!BA101</f>
        <v>0</v>
      </c>
      <c r="K3440" s="104"/>
      <c r="L3440" s="104"/>
      <c r="M3440" s="104">
        <f t="shared" si="2320"/>
        <v>0</v>
      </c>
      <c r="N3440" s="197">
        <f t="shared" si="2321"/>
        <v>0</v>
      </c>
    </row>
    <row r="3441" spans="1:16" ht="31.5" outlineLevel="1" x14ac:dyDescent="0.25">
      <c r="A3441" s="122" t="str">
        <f t="shared" si="2315"/>
        <v>vi</v>
      </c>
      <c r="B3441" s="141" t="str">
        <f t="shared" si="2322"/>
        <v>Provision of Additional Facility for Manual Unloading Track in CHP of Koradi Unit No. 8, 9 &amp; 10</v>
      </c>
      <c r="C3441" s="188">
        <f t="shared" si="2322"/>
        <v>0</v>
      </c>
      <c r="D3441" s="189" t="str">
        <f t="shared" si="2322"/>
        <v>-</v>
      </c>
      <c r="E3441" s="38">
        <f t="shared" si="2316"/>
        <v>5.25</v>
      </c>
      <c r="F3441" s="104">
        <f t="shared" si="2317"/>
        <v>0</v>
      </c>
      <c r="G3441" s="104">
        <f t="shared" si="2318"/>
        <v>0</v>
      </c>
      <c r="H3441" s="104">
        <f t="shared" si="2319"/>
        <v>0</v>
      </c>
      <c r="I3441" s="38">
        <f>'F4.2'!AB102</f>
        <v>0</v>
      </c>
      <c r="J3441" s="38">
        <f>'F4.2'!BA102</f>
        <v>0</v>
      </c>
      <c r="K3441" s="104"/>
      <c r="L3441" s="104"/>
      <c r="M3441" s="104">
        <f t="shared" si="2320"/>
        <v>0</v>
      </c>
      <c r="N3441" s="197">
        <f t="shared" si="2321"/>
        <v>0</v>
      </c>
    </row>
    <row r="3442" spans="1:16" ht="15.75" outlineLevel="1" x14ac:dyDescent="0.25">
      <c r="A3442" s="122" t="str">
        <f t="shared" ref="A3442:A3473" si="2323">A2965</f>
        <v>vii</v>
      </c>
      <c r="B3442" s="141" t="str">
        <f t="shared" si="2322"/>
        <v>Construction  of drains</v>
      </c>
      <c r="C3442" s="188">
        <f t="shared" si="2322"/>
        <v>0</v>
      </c>
      <c r="D3442" s="189" t="str">
        <f t="shared" si="2322"/>
        <v>-</v>
      </c>
      <c r="E3442" s="38">
        <f t="shared" ref="E3442:E3473" si="2324">E2965</f>
        <v>4.3099999999999996</v>
      </c>
      <c r="F3442" s="104">
        <f t="shared" ref="F3442:F3473" si="2325">F2965+I2965</f>
        <v>2.7926533139999998</v>
      </c>
      <c r="G3442" s="104">
        <f t="shared" si="2318"/>
        <v>0</v>
      </c>
      <c r="H3442" s="104">
        <f t="shared" si="2319"/>
        <v>2.7926533139999998</v>
      </c>
      <c r="I3442" s="38">
        <f>'F4.2'!AB103</f>
        <v>0</v>
      </c>
      <c r="J3442" s="38">
        <f>'F4.2'!BA103</f>
        <v>0</v>
      </c>
      <c r="K3442" s="104"/>
      <c r="L3442" s="104"/>
      <c r="M3442" s="104">
        <f t="shared" si="2320"/>
        <v>0</v>
      </c>
      <c r="N3442" s="197">
        <f t="shared" si="2321"/>
        <v>2.7926533139999998</v>
      </c>
    </row>
    <row r="3443" spans="1:16" ht="47.25" outlineLevel="1" x14ac:dyDescent="0.25">
      <c r="A3443" s="122" t="str">
        <f t="shared" si="2323"/>
        <v>viii</v>
      </c>
      <c r="B3443" s="141" t="str">
        <f t="shared" si="2322"/>
        <v>Supply erection commissioning of medium voltage variable frequency drive for conveyors BCN 6A,6B,7A,7B in CHP 3x660MW</v>
      </c>
      <c r="C3443" s="188">
        <f t="shared" si="2322"/>
        <v>0</v>
      </c>
      <c r="D3443" s="189" t="str">
        <f t="shared" si="2322"/>
        <v>-</v>
      </c>
      <c r="E3443" s="38">
        <f t="shared" si="2324"/>
        <v>17</v>
      </c>
      <c r="F3443" s="104">
        <f t="shared" si="2325"/>
        <v>16.985863999999999</v>
      </c>
      <c r="G3443" s="104">
        <f t="shared" ref="G3443:G3474" si="2326">G2966+M2966</f>
        <v>16.985863999999999</v>
      </c>
      <c r="H3443" s="104">
        <f t="shared" si="2319"/>
        <v>0</v>
      </c>
      <c r="I3443" s="38">
        <f>'F4.2'!AB104</f>
        <v>0</v>
      </c>
      <c r="J3443" s="38">
        <f>'F4.2'!BA104</f>
        <v>0</v>
      </c>
      <c r="K3443" s="104"/>
      <c r="L3443" s="104"/>
      <c r="M3443" s="104">
        <f t="shared" si="2320"/>
        <v>0</v>
      </c>
      <c r="N3443" s="197">
        <f t="shared" si="2321"/>
        <v>0</v>
      </c>
    </row>
    <row r="3444" spans="1:16" ht="37.5" outlineLevel="1" x14ac:dyDescent="0.25">
      <c r="A3444" s="164" t="str">
        <f t="shared" si="2323"/>
        <v>ix</v>
      </c>
      <c r="B3444" s="165" t="str">
        <f t="shared" si="2322"/>
        <v>Supply, Installation &amp; commissioning of 3D level sensors for first two ESP field hoppers</v>
      </c>
      <c r="C3444" s="188">
        <f t="shared" si="2322"/>
        <v>0</v>
      </c>
      <c r="D3444" s="189" t="str">
        <f t="shared" si="2322"/>
        <v>-</v>
      </c>
      <c r="E3444" s="38">
        <f t="shared" si="2324"/>
        <v>4</v>
      </c>
      <c r="F3444" s="104">
        <f t="shared" si="2325"/>
        <v>0</v>
      </c>
      <c r="G3444" s="104">
        <f t="shared" si="2326"/>
        <v>0</v>
      </c>
      <c r="H3444" s="104">
        <f t="shared" si="2319"/>
        <v>0</v>
      </c>
      <c r="I3444" s="38">
        <f>'F4.2'!AB105</f>
        <v>0</v>
      </c>
      <c r="J3444" s="38">
        <f>'F4.2'!BA105</f>
        <v>0</v>
      </c>
      <c r="K3444" s="104"/>
      <c r="L3444" s="104"/>
      <c r="M3444" s="104">
        <f t="shared" si="2320"/>
        <v>0</v>
      </c>
      <c r="N3444" s="197">
        <f t="shared" si="2321"/>
        <v>0</v>
      </c>
    </row>
    <row r="3445" spans="1:16" ht="168.75" outlineLevel="1" x14ac:dyDescent="0.25">
      <c r="A3445" s="164" t="str">
        <f t="shared" si="2323"/>
        <v>F</v>
      </c>
      <c r="B3445" s="165" t="str">
        <f t="shared" si="2322"/>
        <v>Koradi TPS 3x660 MW Expansion Project – Construction of 2nd raising of existing Khasara Ash Bund from T.B.L. 308.50 M to T.B.L 312.00 M with construction of concrete dam (Broad crest weir structure), approach to drain wells and raising height of drain well No. 1, 2 &amp; 3, construction of ash Compartment, cleaning of Khasara bund Nallah and construction of peripheral roads connecting to nearby villages for Khasara ash bund at TPS Koradi</v>
      </c>
      <c r="C3445" s="188">
        <f t="shared" si="2322"/>
        <v>0</v>
      </c>
      <c r="D3445" s="189" t="str">
        <f t="shared" si="2322"/>
        <v>-</v>
      </c>
      <c r="E3445" s="38">
        <f t="shared" si="2324"/>
        <v>86.914035400000003</v>
      </c>
      <c r="F3445" s="104">
        <f t="shared" si="2325"/>
        <v>88.682981494000018</v>
      </c>
      <c r="G3445" s="104">
        <f t="shared" si="2326"/>
        <v>93.291011894000007</v>
      </c>
      <c r="H3445" s="104">
        <f t="shared" si="2319"/>
        <v>-4.6080303999999899</v>
      </c>
      <c r="I3445" s="38">
        <f>'F4.2'!AB106</f>
        <v>0</v>
      </c>
      <c r="J3445" s="38">
        <f>'F4.2'!BA106</f>
        <v>0</v>
      </c>
      <c r="K3445" s="104"/>
      <c r="L3445" s="104"/>
      <c r="M3445" s="104">
        <f t="shared" si="2320"/>
        <v>0</v>
      </c>
      <c r="N3445" s="197">
        <f t="shared" si="2321"/>
        <v>-4.6080303999999899</v>
      </c>
    </row>
    <row r="3446" spans="1:16" ht="18.75" outlineLevel="1" x14ac:dyDescent="0.25">
      <c r="A3446" s="164" t="str">
        <f t="shared" si="2323"/>
        <v>G</v>
      </c>
      <c r="B3446" s="165" t="str">
        <f t="shared" si="2322"/>
        <v>Discharge of UDL</v>
      </c>
      <c r="C3446" s="188">
        <f t="shared" si="2322"/>
        <v>0</v>
      </c>
      <c r="D3446" s="189" t="str">
        <f t="shared" si="2322"/>
        <v>-</v>
      </c>
      <c r="E3446" s="38">
        <f t="shared" si="2324"/>
        <v>0</v>
      </c>
      <c r="F3446" s="104">
        <f t="shared" si="2325"/>
        <v>111.97000000000001</v>
      </c>
      <c r="G3446" s="104">
        <f t="shared" si="2326"/>
        <v>111.48</v>
      </c>
      <c r="H3446" s="104">
        <f t="shared" si="2319"/>
        <v>0.49000000000000909</v>
      </c>
      <c r="I3446" s="38">
        <f>'F4.2'!AB107</f>
        <v>0</v>
      </c>
      <c r="J3446" s="38">
        <f>'F4.2'!BA107</f>
        <v>0</v>
      </c>
      <c r="K3446" s="104"/>
      <c r="L3446" s="104"/>
      <c r="M3446" s="104">
        <f t="shared" si="2320"/>
        <v>0</v>
      </c>
      <c r="N3446" s="197">
        <f t="shared" si="2321"/>
        <v>0.49000000000000909</v>
      </c>
    </row>
    <row r="3447" spans="1:16" ht="37.5" outlineLevel="1" x14ac:dyDescent="0.25">
      <c r="A3447" s="164" t="str">
        <f t="shared" si="2323"/>
        <v>H</v>
      </c>
      <c r="B3447" s="165" t="str">
        <f t="shared" ref="B3447:D3466" si="2327">B2970</f>
        <v>Asset Addition due to change in classification of inventory</v>
      </c>
      <c r="C3447" s="188">
        <f t="shared" si="2327"/>
        <v>0</v>
      </c>
      <c r="D3447" s="189" t="str">
        <f t="shared" si="2327"/>
        <v>-</v>
      </c>
      <c r="E3447" s="38">
        <f t="shared" si="2324"/>
        <v>0</v>
      </c>
      <c r="F3447" s="104">
        <f t="shared" si="2325"/>
        <v>21.750271997999999</v>
      </c>
      <c r="G3447" s="104">
        <f t="shared" si="2326"/>
        <v>0</v>
      </c>
      <c r="H3447" s="104">
        <f t="shared" si="2319"/>
        <v>21.750271997999999</v>
      </c>
      <c r="I3447" s="38">
        <f>'F4.2'!AB108</f>
        <v>0</v>
      </c>
      <c r="J3447" s="38">
        <f>'F4.2'!BA108</f>
        <v>0</v>
      </c>
      <c r="K3447" s="104"/>
      <c r="L3447" s="104"/>
      <c r="M3447" s="104">
        <f t="shared" si="2320"/>
        <v>0</v>
      </c>
      <c r="N3447" s="197">
        <f t="shared" si="2321"/>
        <v>21.750271997999999</v>
      </c>
    </row>
    <row r="3448" spans="1:16" ht="21" outlineLevel="1" x14ac:dyDescent="0.25">
      <c r="A3448" s="88" t="str">
        <f t="shared" si="2323"/>
        <v>I</v>
      </c>
      <c r="B3448" s="118" t="str">
        <f t="shared" si="2327"/>
        <v>Medical Oxygen Gr&amp;Cyl Ozonization Plant (Covid Related Work)</v>
      </c>
      <c r="C3448" s="188">
        <f t="shared" si="2327"/>
        <v>0</v>
      </c>
      <c r="D3448" s="189" t="str">
        <f t="shared" si="2327"/>
        <v>-</v>
      </c>
      <c r="E3448" s="38">
        <f t="shared" si="2324"/>
        <v>0</v>
      </c>
      <c r="F3448" s="104">
        <f t="shared" si="2325"/>
        <v>11.4034</v>
      </c>
      <c r="G3448" s="104">
        <f t="shared" si="2326"/>
        <v>9.6702093829999995</v>
      </c>
      <c r="H3448" s="104">
        <f t="shared" si="2319"/>
        <v>1.733190617</v>
      </c>
      <c r="I3448" s="38">
        <f>'F4.2'!AB109</f>
        <v>0</v>
      </c>
      <c r="J3448" s="38">
        <f>'F4.2'!BA109</f>
        <v>0</v>
      </c>
      <c r="K3448" s="104"/>
      <c r="L3448" s="104"/>
      <c r="M3448" s="104">
        <f t="shared" si="2320"/>
        <v>0</v>
      </c>
      <c r="N3448" s="197">
        <f t="shared" si="2321"/>
        <v>1.733190617</v>
      </c>
    </row>
    <row r="3449" spans="1:16" ht="15.75" outlineLevel="1" x14ac:dyDescent="0.25">
      <c r="A3449" s="89">
        <f t="shared" si="2323"/>
        <v>0</v>
      </c>
      <c r="B3449" s="121" t="str">
        <f t="shared" si="2327"/>
        <v>B) DPR Schemes</v>
      </c>
      <c r="C3449" s="188">
        <f t="shared" si="2327"/>
        <v>0</v>
      </c>
      <c r="D3449" s="189" t="str">
        <f t="shared" si="2327"/>
        <v>-</v>
      </c>
      <c r="E3449" s="38">
        <f t="shared" si="2324"/>
        <v>0</v>
      </c>
      <c r="F3449" s="104">
        <f t="shared" si="2325"/>
        <v>0</v>
      </c>
      <c r="G3449" s="104">
        <f t="shared" si="2326"/>
        <v>0</v>
      </c>
      <c r="H3449" s="104">
        <f t="shared" si="2319"/>
        <v>0</v>
      </c>
      <c r="I3449" s="38">
        <f>'F4.2'!AB110</f>
        <v>0</v>
      </c>
      <c r="J3449" s="38">
        <f>'F4.2'!BA110</f>
        <v>0</v>
      </c>
      <c r="K3449" s="104"/>
      <c r="L3449" s="104"/>
      <c r="M3449" s="104">
        <f t="shared" si="2320"/>
        <v>0</v>
      </c>
      <c r="N3449" s="197">
        <f t="shared" si="2321"/>
        <v>0</v>
      </c>
    </row>
    <row r="3450" spans="1:16" ht="15.75" outlineLevel="1" x14ac:dyDescent="0.25">
      <c r="A3450" s="66">
        <f t="shared" si="2323"/>
        <v>0</v>
      </c>
      <c r="B3450" s="134" t="str">
        <f t="shared" si="2327"/>
        <v>(i) Submitted to MERC</v>
      </c>
      <c r="C3450" s="188">
        <f t="shared" si="2327"/>
        <v>0</v>
      </c>
      <c r="D3450" s="189" t="str">
        <f t="shared" si="2327"/>
        <v>-</v>
      </c>
      <c r="E3450" s="38">
        <f t="shared" si="2324"/>
        <v>0</v>
      </c>
      <c r="F3450" s="104">
        <f t="shared" si="2325"/>
        <v>0</v>
      </c>
      <c r="G3450" s="104">
        <f t="shared" si="2326"/>
        <v>0</v>
      </c>
      <c r="H3450" s="104">
        <f t="shared" si="2319"/>
        <v>0</v>
      </c>
      <c r="I3450" s="38">
        <f>'F4.2'!AB111</f>
        <v>0</v>
      </c>
      <c r="J3450" s="38">
        <f>'F4.2'!BA111</f>
        <v>0</v>
      </c>
      <c r="K3450" s="104"/>
      <c r="L3450" s="104"/>
      <c r="M3450" s="104">
        <f t="shared" si="2320"/>
        <v>0</v>
      </c>
      <c r="N3450" s="197">
        <f t="shared" si="2321"/>
        <v>0</v>
      </c>
      <c r="O3450" s="202">
        <f t="shared" ref="O3450:O3474" si="2328">MAX(0,IF(M3450=0,0,IF(G3450+M3450&lt;E3450,M3450,E3450-G3450)))</f>
        <v>0</v>
      </c>
      <c r="P3450" s="203">
        <f t="shared" ref="P3450:P3474" si="2329">M3450-O3450</f>
        <v>0</v>
      </c>
    </row>
    <row r="3451" spans="1:16" ht="31.5" outlineLevel="1" x14ac:dyDescent="0.25">
      <c r="A3451" s="98">
        <f t="shared" si="2323"/>
        <v>9</v>
      </c>
      <c r="B3451" s="99" t="str">
        <f t="shared" si="2327"/>
        <v>Flue Gas Desulphurization FGD is for Unit 8, 9, 10 of 3x660MW Koradi TPS</v>
      </c>
      <c r="C3451" s="188" t="str">
        <f t="shared" si="2327"/>
        <v>MERC/CAPEX/FY 2020-21/WFH/SBR/05</v>
      </c>
      <c r="D3451" s="189">
        <f t="shared" si="2327"/>
        <v>43982</v>
      </c>
      <c r="E3451" s="38">
        <f t="shared" si="2324"/>
        <v>940.00000000000011</v>
      </c>
      <c r="F3451" s="104">
        <f t="shared" si="2325"/>
        <v>0</v>
      </c>
      <c r="G3451" s="104">
        <f t="shared" si="2326"/>
        <v>0</v>
      </c>
      <c r="H3451" s="104">
        <f t="shared" si="2319"/>
        <v>0</v>
      </c>
      <c r="I3451" s="38">
        <f>'F4.2'!AB112</f>
        <v>0</v>
      </c>
      <c r="J3451" s="38">
        <f>'F4.2'!BA112</f>
        <v>0</v>
      </c>
      <c r="K3451" s="104"/>
      <c r="L3451" s="104"/>
      <c r="M3451" s="104">
        <f t="shared" si="2320"/>
        <v>0</v>
      </c>
      <c r="N3451" s="197">
        <f t="shared" si="2321"/>
        <v>0</v>
      </c>
      <c r="O3451" s="202">
        <f t="shared" si="2328"/>
        <v>0</v>
      </c>
      <c r="P3451" s="203">
        <f t="shared" si="2329"/>
        <v>0</v>
      </c>
    </row>
    <row r="3452" spans="1:16" ht="31.5" outlineLevel="1" x14ac:dyDescent="0.25">
      <c r="A3452" s="98">
        <f t="shared" si="2323"/>
        <v>9.1</v>
      </c>
      <c r="B3452" s="99" t="str">
        <f t="shared" si="2327"/>
        <v>Flue Gas Desulphurization is for Unit 8, 9, 10 of 3x660MW Koradi TPS</v>
      </c>
      <c r="C3452" s="188" t="str">
        <f t="shared" si="2327"/>
        <v>MERC/CAPEX/FY 2020-21/WFH/SBR/05</v>
      </c>
      <c r="D3452" s="189">
        <f t="shared" si="2327"/>
        <v>43982</v>
      </c>
      <c r="E3452" s="38">
        <f t="shared" si="2324"/>
        <v>847.78000000000009</v>
      </c>
      <c r="F3452" s="104">
        <f t="shared" si="2325"/>
        <v>1556.15</v>
      </c>
      <c r="G3452" s="104">
        <f t="shared" si="2326"/>
        <v>1556.15</v>
      </c>
      <c r="H3452" s="104">
        <f t="shared" si="2319"/>
        <v>0</v>
      </c>
      <c r="I3452" s="38">
        <f>'F4.2'!AB113</f>
        <v>0</v>
      </c>
      <c r="J3452" s="38">
        <f>'F4.2'!BA113</f>
        <v>0</v>
      </c>
      <c r="K3452" s="104"/>
      <c r="L3452" s="104"/>
      <c r="M3452" s="104">
        <f t="shared" si="2320"/>
        <v>0</v>
      </c>
      <c r="N3452" s="197">
        <f t="shared" si="2321"/>
        <v>0</v>
      </c>
      <c r="O3452" s="202">
        <f t="shared" si="2328"/>
        <v>0</v>
      </c>
      <c r="P3452" s="203">
        <f t="shared" si="2329"/>
        <v>0</v>
      </c>
    </row>
    <row r="3453" spans="1:16" ht="30" outlineLevel="1" x14ac:dyDescent="0.25">
      <c r="A3453" s="66">
        <f t="shared" si="2323"/>
        <v>0</v>
      </c>
      <c r="B3453" s="134" t="str">
        <f t="shared" si="2327"/>
        <v>IDC</v>
      </c>
      <c r="C3453" s="188" t="str">
        <f t="shared" si="2327"/>
        <v>MERC/CAPEX/FY 2020-21/WFH/SBR/05</v>
      </c>
      <c r="D3453" s="189">
        <f t="shared" si="2327"/>
        <v>43982</v>
      </c>
      <c r="E3453" s="38">
        <f t="shared" si="2324"/>
        <v>92.22</v>
      </c>
      <c r="F3453" s="104">
        <f t="shared" si="2325"/>
        <v>0</v>
      </c>
      <c r="G3453" s="104">
        <f t="shared" si="2326"/>
        <v>0</v>
      </c>
      <c r="H3453" s="104">
        <f t="shared" si="2319"/>
        <v>0</v>
      </c>
      <c r="I3453" s="38">
        <f>'F4.2'!AB114</f>
        <v>0</v>
      </c>
      <c r="J3453" s="38">
        <f>'F4.2'!BA114</f>
        <v>0</v>
      </c>
      <c r="K3453" s="104"/>
      <c r="L3453" s="104"/>
      <c r="M3453" s="104">
        <f t="shared" si="2320"/>
        <v>0</v>
      </c>
      <c r="N3453" s="197">
        <f t="shared" si="2321"/>
        <v>0</v>
      </c>
      <c r="O3453" s="202">
        <f t="shared" si="2328"/>
        <v>0</v>
      </c>
      <c r="P3453" s="203">
        <f t="shared" si="2329"/>
        <v>0</v>
      </c>
    </row>
    <row r="3454" spans="1:16" ht="31.5" outlineLevel="1" x14ac:dyDescent="0.25">
      <c r="A3454" s="98" t="str">
        <f t="shared" si="2323"/>
        <v>HO DPR 13</v>
      </c>
      <c r="B3454" s="99" t="str">
        <f t="shared" si="2327"/>
        <v>Construction of new admin building at Vidyut Bhavan, Katol Road, Nagpur</v>
      </c>
      <c r="C3454" s="188" t="str">
        <f t="shared" si="2327"/>
        <v>MERC/Capex/2021-2022/MSPGCL/063</v>
      </c>
      <c r="D3454" s="189">
        <f t="shared" si="2327"/>
        <v>44610</v>
      </c>
      <c r="E3454" s="38">
        <f t="shared" si="2324"/>
        <v>57</v>
      </c>
      <c r="F3454" s="104">
        <f t="shared" si="2325"/>
        <v>0</v>
      </c>
      <c r="G3454" s="104">
        <f t="shared" si="2326"/>
        <v>0</v>
      </c>
      <c r="H3454" s="104">
        <f t="shared" si="2319"/>
        <v>0</v>
      </c>
      <c r="I3454" s="38">
        <f>'F4.2'!AB115</f>
        <v>0</v>
      </c>
      <c r="J3454" s="38">
        <f>'F4.2'!BA115</f>
        <v>0</v>
      </c>
      <c r="K3454" s="104"/>
      <c r="L3454" s="104"/>
      <c r="M3454" s="104">
        <f t="shared" si="2320"/>
        <v>0</v>
      </c>
      <c r="N3454" s="197">
        <f t="shared" si="2321"/>
        <v>0</v>
      </c>
      <c r="O3454" s="202">
        <f t="shared" si="2328"/>
        <v>0</v>
      </c>
      <c r="P3454" s="203">
        <f t="shared" si="2329"/>
        <v>0</v>
      </c>
    </row>
    <row r="3455" spans="1:16" ht="47.25" outlineLevel="1" x14ac:dyDescent="0.25">
      <c r="A3455" s="98" t="str">
        <f t="shared" si="2323"/>
        <v>HO DPR 13.1</v>
      </c>
      <c r="B3455" s="99" t="str">
        <f t="shared" si="2327"/>
        <v>Construction of new admin building at Vidyut Bhavan, Katol Road, Nagpur</v>
      </c>
      <c r="C3455" s="188">
        <f t="shared" si="2327"/>
        <v>0</v>
      </c>
      <c r="D3455" s="189">
        <f t="shared" si="2327"/>
        <v>44610</v>
      </c>
      <c r="E3455" s="38">
        <f t="shared" si="2324"/>
        <v>54.24</v>
      </c>
      <c r="F3455" s="104">
        <f t="shared" si="2325"/>
        <v>0</v>
      </c>
      <c r="G3455" s="104">
        <f t="shared" si="2326"/>
        <v>0</v>
      </c>
      <c r="H3455" s="104">
        <f t="shared" si="2319"/>
        <v>0</v>
      </c>
      <c r="I3455" s="38">
        <f>'F4.2'!AB116</f>
        <v>0</v>
      </c>
      <c r="J3455" s="38">
        <f>'F4.2'!BA116</f>
        <v>0</v>
      </c>
      <c r="K3455" s="104"/>
      <c r="L3455" s="104"/>
      <c r="M3455" s="104">
        <f t="shared" si="2320"/>
        <v>0</v>
      </c>
      <c r="N3455" s="197">
        <f t="shared" si="2321"/>
        <v>0</v>
      </c>
      <c r="O3455" s="202">
        <f t="shared" si="2328"/>
        <v>0</v>
      </c>
      <c r="P3455" s="203">
        <f t="shared" si="2329"/>
        <v>0</v>
      </c>
    </row>
    <row r="3456" spans="1:16" ht="15.75" outlineLevel="1" x14ac:dyDescent="0.25">
      <c r="A3456" s="66">
        <f t="shared" si="2323"/>
        <v>0</v>
      </c>
      <c r="B3456" s="134" t="str">
        <f t="shared" si="2327"/>
        <v>IDC</v>
      </c>
      <c r="C3456" s="188">
        <f t="shared" si="2327"/>
        <v>0</v>
      </c>
      <c r="D3456" s="189">
        <f t="shared" si="2327"/>
        <v>44610</v>
      </c>
      <c r="E3456" s="38">
        <f t="shared" si="2324"/>
        <v>2.76</v>
      </c>
      <c r="F3456" s="104">
        <f t="shared" si="2325"/>
        <v>0</v>
      </c>
      <c r="G3456" s="104">
        <f t="shared" si="2326"/>
        <v>0</v>
      </c>
      <c r="H3456" s="104">
        <f t="shared" si="2319"/>
        <v>0</v>
      </c>
      <c r="I3456" s="38">
        <f>'F4.2'!AB117</f>
        <v>0</v>
      </c>
      <c r="J3456" s="38">
        <f>'F4.2'!BA117</f>
        <v>0</v>
      </c>
      <c r="K3456" s="104"/>
      <c r="L3456" s="104"/>
      <c r="M3456" s="104">
        <f t="shared" si="2320"/>
        <v>0</v>
      </c>
      <c r="N3456" s="197">
        <f t="shared" si="2321"/>
        <v>0</v>
      </c>
      <c r="O3456" s="202">
        <f t="shared" si="2328"/>
        <v>0</v>
      </c>
      <c r="P3456" s="203">
        <f t="shared" si="2329"/>
        <v>0</v>
      </c>
    </row>
    <row r="3457" spans="1:16" ht="31.5" outlineLevel="1" x14ac:dyDescent="0.25">
      <c r="A3457" s="98">
        <f t="shared" si="2323"/>
        <v>18</v>
      </c>
      <c r="B3457" s="99" t="str">
        <f t="shared" si="2327"/>
        <v>Improvement in Regenerative Air Pre-heater Performance at Unit # 9 of 3x660 MW, Koradi TPS</v>
      </c>
      <c r="C3457" s="188" t="str">
        <f t="shared" si="2327"/>
        <v>MERC/CAPEX/2022-2023/0469</v>
      </c>
      <c r="D3457" s="189">
        <f t="shared" si="2327"/>
        <v>44840</v>
      </c>
      <c r="E3457" s="38">
        <f t="shared" si="2324"/>
        <v>15.869</v>
      </c>
      <c r="F3457" s="104">
        <f t="shared" si="2325"/>
        <v>0</v>
      </c>
      <c r="G3457" s="104">
        <f t="shared" si="2326"/>
        <v>0</v>
      </c>
      <c r="H3457" s="104">
        <f t="shared" si="2319"/>
        <v>0</v>
      </c>
      <c r="I3457" s="38">
        <f>'F4.2'!AB118</f>
        <v>0</v>
      </c>
      <c r="J3457" s="38">
        <f>'F4.2'!BA118</f>
        <v>0</v>
      </c>
      <c r="K3457" s="104"/>
      <c r="L3457" s="104"/>
      <c r="M3457" s="104">
        <f t="shared" si="2320"/>
        <v>0</v>
      </c>
      <c r="N3457" s="197">
        <f t="shared" si="2321"/>
        <v>0</v>
      </c>
      <c r="O3457" s="202">
        <f t="shared" si="2328"/>
        <v>0</v>
      </c>
      <c r="P3457" s="203">
        <f t="shared" si="2329"/>
        <v>0</v>
      </c>
    </row>
    <row r="3458" spans="1:16" ht="31.5" outlineLevel="1" x14ac:dyDescent="0.25">
      <c r="A3458" s="98">
        <f t="shared" si="2323"/>
        <v>18.100000000000001</v>
      </c>
      <c r="B3458" s="99" t="str">
        <f t="shared" si="2327"/>
        <v>Procurement of heating elements for RAPH installed in Unit 9 (660MW) at KTPS Koradi THROUGH LIMITED TENDER</v>
      </c>
      <c r="C3458" s="188" t="str">
        <f t="shared" si="2327"/>
        <v>MERC/CAPEX/2022-2023/0469</v>
      </c>
      <c r="D3458" s="189">
        <f t="shared" si="2327"/>
        <v>44840</v>
      </c>
      <c r="E3458" s="38">
        <f t="shared" si="2324"/>
        <v>15.33</v>
      </c>
      <c r="F3458" s="104">
        <f t="shared" si="2325"/>
        <v>11.8</v>
      </c>
      <c r="G3458" s="104">
        <f t="shared" si="2326"/>
        <v>11.8</v>
      </c>
      <c r="H3458" s="104">
        <f t="shared" si="2319"/>
        <v>0</v>
      </c>
      <c r="I3458" s="38">
        <f>'F4.2'!AB119</f>
        <v>0</v>
      </c>
      <c r="J3458" s="38">
        <f>'F4.2'!BA119</f>
        <v>0</v>
      </c>
      <c r="K3458" s="104"/>
      <c r="L3458" s="104"/>
      <c r="M3458" s="104">
        <f t="shared" si="2320"/>
        <v>0</v>
      </c>
      <c r="N3458" s="197">
        <f t="shared" si="2321"/>
        <v>0</v>
      </c>
      <c r="O3458" s="202">
        <f t="shared" si="2328"/>
        <v>0</v>
      </c>
      <c r="P3458" s="203">
        <f t="shared" si="2329"/>
        <v>0</v>
      </c>
    </row>
    <row r="3459" spans="1:16" ht="31.5" outlineLevel="1" x14ac:dyDescent="0.25">
      <c r="A3459" s="98">
        <f t="shared" si="2323"/>
        <v>18.2</v>
      </c>
      <c r="B3459" s="99" t="str">
        <f t="shared" si="2327"/>
        <v xml:space="preserve">Replacement of heating elements for RAPH installed in Unit 9 (660MW) at KTPS Koradi </v>
      </c>
      <c r="C3459" s="188" t="str">
        <f t="shared" si="2327"/>
        <v>MERC/CAPEX/2022-2023/0469</v>
      </c>
      <c r="D3459" s="189">
        <f t="shared" si="2327"/>
        <v>44840</v>
      </c>
      <c r="E3459" s="38">
        <f t="shared" si="2324"/>
        <v>0.34899999999999998</v>
      </c>
      <c r="F3459" s="104">
        <f t="shared" si="2325"/>
        <v>0.37</v>
      </c>
      <c r="G3459" s="104">
        <f t="shared" si="2326"/>
        <v>0.37</v>
      </c>
      <c r="H3459" s="104">
        <f t="shared" si="2319"/>
        <v>0</v>
      </c>
      <c r="I3459" s="38">
        <f>'F4.2'!AB120</f>
        <v>0</v>
      </c>
      <c r="J3459" s="38">
        <f>'F4.2'!BA120</f>
        <v>0</v>
      </c>
      <c r="K3459" s="104"/>
      <c r="L3459" s="104"/>
      <c r="M3459" s="104">
        <f t="shared" si="2320"/>
        <v>0</v>
      </c>
      <c r="N3459" s="197">
        <f t="shared" si="2321"/>
        <v>0</v>
      </c>
      <c r="O3459" s="202">
        <f t="shared" si="2328"/>
        <v>0</v>
      </c>
      <c r="P3459" s="203">
        <f t="shared" si="2329"/>
        <v>0</v>
      </c>
    </row>
    <row r="3460" spans="1:16" ht="15.75" outlineLevel="1" x14ac:dyDescent="0.25">
      <c r="A3460" s="174">
        <f t="shared" si="2323"/>
        <v>0</v>
      </c>
      <c r="B3460" s="175" t="str">
        <f t="shared" si="2327"/>
        <v>IDC</v>
      </c>
      <c r="C3460" s="188" t="str">
        <f t="shared" si="2327"/>
        <v>MERC/CAPEX/2022-2023/0469</v>
      </c>
      <c r="D3460" s="189">
        <f t="shared" si="2327"/>
        <v>44840</v>
      </c>
      <c r="E3460" s="38">
        <f t="shared" si="2324"/>
        <v>0.19</v>
      </c>
      <c r="F3460" s="104">
        <f t="shared" si="2325"/>
        <v>0</v>
      </c>
      <c r="G3460" s="104">
        <f t="shared" si="2326"/>
        <v>0</v>
      </c>
      <c r="H3460" s="104">
        <f t="shared" si="2319"/>
        <v>0</v>
      </c>
      <c r="I3460" s="38">
        <f>'F4.2'!AB121</f>
        <v>0</v>
      </c>
      <c r="J3460" s="38">
        <f>'F4.2'!BA121</f>
        <v>0</v>
      </c>
      <c r="K3460" s="104"/>
      <c r="L3460" s="104"/>
      <c r="M3460" s="104">
        <f t="shared" si="2320"/>
        <v>0</v>
      </c>
      <c r="N3460" s="197">
        <f t="shared" si="2321"/>
        <v>0</v>
      </c>
      <c r="O3460" s="202">
        <f t="shared" si="2328"/>
        <v>0</v>
      </c>
      <c r="P3460" s="203">
        <f t="shared" si="2329"/>
        <v>0</v>
      </c>
    </row>
    <row r="3461" spans="1:16" ht="47.25" outlineLevel="1" x14ac:dyDescent="0.25">
      <c r="A3461" s="98">
        <f t="shared" si="2323"/>
        <v>19</v>
      </c>
      <c r="B3461" s="182" t="str">
        <f t="shared" si="2327"/>
        <v>CHP Improvement (7 Nos) Schemes &amp; Procurement of Bulldozers, Wheel Loaders and Hydraulic Cranes at CHP 3X660MW, KTPS, Koradi</v>
      </c>
      <c r="C3461" s="188" t="str">
        <f t="shared" si="2327"/>
        <v>MERC/CAPEX/MSPGCL/2024-25/0252</v>
      </c>
      <c r="D3461" s="189">
        <f t="shared" si="2327"/>
        <v>45400</v>
      </c>
      <c r="E3461" s="38">
        <f t="shared" si="2324"/>
        <v>38.869999999999997</v>
      </c>
      <c r="F3461" s="104">
        <f t="shared" si="2325"/>
        <v>0</v>
      </c>
      <c r="G3461" s="104">
        <f t="shared" si="2326"/>
        <v>0</v>
      </c>
      <c r="H3461" s="104">
        <f t="shared" si="2319"/>
        <v>0</v>
      </c>
      <c r="I3461" s="38">
        <f>'F4.2'!AB122</f>
        <v>0</v>
      </c>
      <c r="J3461" s="38">
        <f>'F4.2'!BA122</f>
        <v>0</v>
      </c>
      <c r="K3461" s="104"/>
      <c r="L3461" s="104"/>
      <c r="M3461" s="104">
        <f t="shared" si="2320"/>
        <v>0</v>
      </c>
      <c r="N3461" s="197">
        <f t="shared" si="2321"/>
        <v>0</v>
      </c>
      <c r="O3461" s="202">
        <f t="shared" si="2328"/>
        <v>0</v>
      </c>
      <c r="P3461" s="203">
        <f t="shared" si="2329"/>
        <v>0</v>
      </c>
    </row>
    <row r="3462" spans="1:16" ht="31.5" outlineLevel="1" x14ac:dyDescent="0.25">
      <c r="A3462" s="98">
        <f t="shared" si="2323"/>
        <v>19.100000000000001</v>
      </c>
      <c r="B3462" s="182" t="str">
        <f t="shared" si="2327"/>
        <v xml:space="preserve">Sch-1: Revamping of Apron Feeder in CHP at 3X660MW, KTPS, Koradi. </v>
      </c>
      <c r="C3462" s="188" t="str">
        <f t="shared" si="2327"/>
        <v>MERC/CAPEX/MSPGCL/2024-25/0252</v>
      </c>
      <c r="D3462" s="189">
        <f t="shared" si="2327"/>
        <v>45400</v>
      </c>
      <c r="E3462" s="38">
        <f t="shared" si="2324"/>
        <v>4.68</v>
      </c>
      <c r="F3462" s="104">
        <f t="shared" si="2325"/>
        <v>4.68</v>
      </c>
      <c r="G3462" s="104">
        <f t="shared" si="2326"/>
        <v>4.68</v>
      </c>
      <c r="H3462" s="104">
        <f t="shared" si="2319"/>
        <v>0</v>
      </c>
      <c r="I3462" s="38">
        <f>'F4.2'!AB123</f>
        <v>0</v>
      </c>
      <c r="J3462" s="38">
        <f>'F4.2'!BA123</f>
        <v>0</v>
      </c>
      <c r="K3462" s="104"/>
      <c r="L3462" s="104"/>
      <c r="M3462" s="104">
        <f t="shared" si="2320"/>
        <v>0</v>
      </c>
      <c r="N3462" s="197">
        <f t="shared" si="2321"/>
        <v>0</v>
      </c>
      <c r="O3462" s="202">
        <f t="shared" si="2328"/>
        <v>0</v>
      </c>
      <c r="P3462" s="203">
        <f t="shared" si="2329"/>
        <v>0</v>
      </c>
    </row>
    <row r="3463" spans="1:16" ht="31.5" outlineLevel="1" x14ac:dyDescent="0.25">
      <c r="A3463" s="98">
        <f t="shared" si="2323"/>
        <v>19.2</v>
      </c>
      <c r="B3463" s="182" t="str">
        <f t="shared" si="2327"/>
        <v>Sch-2: Procurement of Hydraulic motors and pumps in CHP at 3X660 MW, KTPS, Koradi</v>
      </c>
      <c r="C3463" s="188" t="str">
        <f t="shared" si="2327"/>
        <v>MERC/CAPEX/MSPGCL/2024-25/0252</v>
      </c>
      <c r="D3463" s="189">
        <f t="shared" si="2327"/>
        <v>45400</v>
      </c>
      <c r="E3463" s="38">
        <f t="shared" si="2324"/>
        <v>4.4400000000000004</v>
      </c>
      <c r="F3463" s="104">
        <f t="shared" si="2325"/>
        <v>4.4400000000000004</v>
      </c>
      <c r="G3463" s="104">
        <f t="shared" si="2326"/>
        <v>4.4400000000000004</v>
      </c>
      <c r="H3463" s="104">
        <f t="shared" si="2319"/>
        <v>0</v>
      </c>
      <c r="I3463" s="38">
        <f>'F4.2'!AB124</f>
        <v>0</v>
      </c>
      <c r="J3463" s="38">
        <f>'F4.2'!BA124</f>
        <v>0</v>
      </c>
      <c r="K3463" s="104"/>
      <c r="L3463" s="104"/>
      <c r="M3463" s="104">
        <f t="shared" si="2320"/>
        <v>0</v>
      </c>
      <c r="N3463" s="197">
        <f t="shared" si="2321"/>
        <v>0</v>
      </c>
      <c r="O3463" s="202">
        <f t="shared" si="2328"/>
        <v>0</v>
      </c>
      <c r="P3463" s="203">
        <f t="shared" si="2329"/>
        <v>0</v>
      </c>
    </row>
    <row r="3464" spans="1:16" ht="31.5" outlineLevel="1" x14ac:dyDescent="0.25">
      <c r="A3464" s="98">
        <f t="shared" si="2323"/>
        <v>19.3</v>
      </c>
      <c r="B3464" s="182" t="str">
        <f t="shared" si="2327"/>
        <v>Sch-3: Capacity enhancement of Hydraulic motor of Apron Feeder in CHP, 3X660 MW, KTPS, Koradi</v>
      </c>
      <c r="C3464" s="188" t="str">
        <f t="shared" si="2327"/>
        <v>MERC/CAPEX/MSPGCL/2024-25/0252</v>
      </c>
      <c r="D3464" s="189">
        <f t="shared" si="2327"/>
        <v>45400</v>
      </c>
      <c r="E3464" s="38">
        <f t="shared" si="2324"/>
        <v>2.0099999999999998</v>
      </c>
      <c r="F3464" s="104">
        <f t="shared" si="2325"/>
        <v>2.0099999999999998</v>
      </c>
      <c r="G3464" s="104">
        <f t="shared" si="2326"/>
        <v>2.0099999999999998</v>
      </c>
      <c r="H3464" s="104">
        <f t="shared" si="2319"/>
        <v>0</v>
      </c>
      <c r="I3464" s="38">
        <f>'F4.2'!AB125</f>
        <v>0</v>
      </c>
      <c r="J3464" s="38">
        <f>'F4.2'!BA125</f>
        <v>0</v>
      </c>
      <c r="K3464" s="104"/>
      <c r="L3464" s="104"/>
      <c r="M3464" s="104">
        <f t="shared" si="2320"/>
        <v>0</v>
      </c>
      <c r="N3464" s="197">
        <f t="shared" si="2321"/>
        <v>0</v>
      </c>
      <c r="O3464" s="202">
        <f t="shared" si="2328"/>
        <v>0</v>
      </c>
      <c r="P3464" s="203">
        <f t="shared" si="2329"/>
        <v>0</v>
      </c>
    </row>
    <row r="3465" spans="1:16" ht="31.5" outlineLevel="1" x14ac:dyDescent="0.25">
      <c r="A3465" s="98">
        <f t="shared" si="2323"/>
        <v>19.399999999999999</v>
      </c>
      <c r="B3465" s="182" t="str">
        <f t="shared" si="2327"/>
        <v>Sch-4: Modification, supply and replacement of Transfer chutes in CHP 3x660MW KTPS, Koradi.</v>
      </c>
      <c r="C3465" s="188" t="str">
        <f t="shared" si="2327"/>
        <v>MERC/CAPEX/MSPGCL/2024-25/0252</v>
      </c>
      <c r="D3465" s="189">
        <f t="shared" si="2327"/>
        <v>45400</v>
      </c>
      <c r="E3465" s="38">
        <f t="shared" si="2324"/>
        <v>4.3899999999999997</v>
      </c>
      <c r="F3465" s="104">
        <f t="shared" si="2325"/>
        <v>4.3899999999999997</v>
      </c>
      <c r="G3465" s="104">
        <f t="shared" si="2326"/>
        <v>4.3899999999999997</v>
      </c>
      <c r="H3465" s="104">
        <f t="shared" si="2319"/>
        <v>0</v>
      </c>
      <c r="I3465" s="38">
        <f>'F4.2'!AB126</f>
        <v>0</v>
      </c>
      <c r="J3465" s="38">
        <f>'F4.2'!BA126</f>
        <v>0</v>
      </c>
      <c r="K3465" s="104"/>
      <c r="L3465" s="104"/>
      <c r="M3465" s="104">
        <f t="shared" si="2320"/>
        <v>0</v>
      </c>
      <c r="N3465" s="197">
        <f t="shared" si="2321"/>
        <v>0</v>
      </c>
      <c r="O3465" s="202">
        <f t="shared" si="2328"/>
        <v>0</v>
      </c>
      <c r="P3465" s="203">
        <f t="shared" si="2329"/>
        <v>0</v>
      </c>
    </row>
    <row r="3466" spans="1:16" ht="47.25" outlineLevel="1" x14ac:dyDescent="0.25">
      <c r="A3466" s="98">
        <f t="shared" si="2323"/>
        <v>19.5</v>
      </c>
      <c r="B3466" s="182" t="str">
        <f t="shared" si="2327"/>
        <v>Sch-5: Design, supply, installation &amp; commissioning of High performance IGUS energy chain system with chain flex cable for Tripper trolleys at CHP at 3x660 MW, KTPS, Koradi.</v>
      </c>
      <c r="C3466" s="188" t="str">
        <f t="shared" si="2327"/>
        <v>MERC/CAPEX/MSPGCL/2024-25/0252</v>
      </c>
      <c r="D3466" s="189">
        <f t="shared" si="2327"/>
        <v>45400</v>
      </c>
      <c r="E3466" s="38">
        <f t="shared" si="2324"/>
        <v>4.37</v>
      </c>
      <c r="F3466" s="104">
        <f t="shared" si="2325"/>
        <v>4.37</v>
      </c>
      <c r="G3466" s="104">
        <f t="shared" si="2326"/>
        <v>4.37</v>
      </c>
      <c r="H3466" s="104">
        <f t="shared" si="2319"/>
        <v>0</v>
      </c>
      <c r="I3466" s="38">
        <f>'F4.2'!AB127</f>
        <v>0</v>
      </c>
      <c r="J3466" s="38">
        <f>'F4.2'!BA127</f>
        <v>0</v>
      </c>
      <c r="K3466" s="104"/>
      <c r="L3466" s="104"/>
      <c r="M3466" s="104">
        <f t="shared" si="2320"/>
        <v>0</v>
      </c>
      <c r="N3466" s="197">
        <f t="shared" si="2321"/>
        <v>0</v>
      </c>
      <c r="O3466" s="202">
        <f t="shared" si="2328"/>
        <v>0</v>
      </c>
      <c r="P3466" s="203">
        <f t="shared" si="2329"/>
        <v>0</v>
      </c>
    </row>
    <row r="3467" spans="1:16" ht="31.5" outlineLevel="1" x14ac:dyDescent="0.25">
      <c r="A3467" s="98">
        <f t="shared" si="2323"/>
        <v>19.600000000000001</v>
      </c>
      <c r="B3467" s="182" t="str">
        <f t="shared" ref="B3467:D3486" si="2330">B2990</f>
        <v>Sch-6: Procurement of B3-630 gear box for BCN 6 A/B in CHP at 3x660 MW, KTPS, Koradi.</v>
      </c>
      <c r="C3467" s="188" t="str">
        <f t="shared" si="2330"/>
        <v>MERC/CAPEX/MSPGCL/2024-25/0252</v>
      </c>
      <c r="D3467" s="189">
        <f t="shared" si="2330"/>
        <v>45400</v>
      </c>
      <c r="E3467" s="38">
        <f t="shared" si="2324"/>
        <v>0.56999999999999995</v>
      </c>
      <c r="F3467" s="104">
        <f t="shared" si="2325"/>
        <v>0.56999999999999995</v>
      </c>
      <c r="G3467" s="104">
        <f t="shared" si="2326"/>
        <v>0.56999999999999995</v>
      </c>
      <c r="H3467" s="104">
        <f t="shared" si="2319"/>
        <v>0</v>
      </c>
      <c r="I3467" s="38">
        <f>'F4.2'!AB128</f>
        <v>0</v>
      </c>
      <c r="J3467" s="38">
        <f>'F4.2'!BA128</f>
        <v>0</v>
      </c>
      <c r="K3467" s="104"/>
      <c r="L3467" s="104"/>
      <c r="M3467" s="104">
        <f t="shared" si="2320"/>
        <v>0</v>
      </c>
      <c r="N3467" s="197">
        <f t="shared" si="2321"/>
        <v>0</v>
      </c>
      <c r="O3467" s="202">
        <f t="shared" si="2328"/>
        <v>0</v>
      </c>
      <c r="P3467" s="203">
        <f t="shared" si="2329"/>
        <v>0</v>
      </c>
    </row>
    <row r="3468" spans="1:16" ht="31.5" outlineLevel="1" x14ac:dyDescent="0.25">
      <c r="A3468" s="98">
        <f t="shared" si="2323"/>
        <v>19.7</v>
      </c>
      <c r="B3468" s="182" t="str">
        <f t="shared" si="2330"/>
        <v>Sch-7: Supply and installation of Belt tear detector system for conveyor belt in CHP 3x660 MW, KTPS, Koradi.</v>
      </c>
      <c r="C3468" s="188" t="str">
        <f t="shared" si="2330"/>
        <v>MERC/CAPEX/MSPGCL/2024-25/0252</v>
      </c>
      <c r="D3468" s="189">
        <f t="shared" si="2330"/>
        <v>45400</v>
      </c>
      <c r="E3468" s="38">
        <f t="shared" si="2324"/>
        <v>1.18</v>
      </c>
      <c r="F3468" s="104">
        <f t="shared" si="2325"/>
        <v>1.18</v>
      </c>
      <c r="G3468" s="104">
        <f t="shared" si="2326"/>
        <v>1.18</v>
      </c>
      <c r="H3468" s="104">
        <f t="shared" si="2319"/>
        <v>0</v>
      </c>
      <c r="I3468" s="38">
        <f>'F4.2'!AB129</f>
        <v>0</v>
      </c>
      <c r="J3468" s="38">
        <f>'F4.2'!BA129</f>
        <v>0</v>
      </c>
      <c r="K3468" s="104"/>
      <c r="L3468" s="104"/>
      <c r="M3468" s="104">
        <f t="shared" si="2320"/>
        <v>0</v>
      </c>
      <c r="N3468" s="197">
        <f t="shared" si="2321"/>
        <v>0</v>
      </c>
      <c r="O3468" s="202">
        <f t="shared" si="2328"/>
        <v>0</v>
      </c>
      <c r="P3468" s="203">
        <f t="shared" si="2329"/>
        <v>0</v>
      </c>
    </row>
    <row r="3469" spans="1:16" ht="31.5" outlineLevel="1" x14ac:dyDescent="0.25">
      <c r="A3469" s="98">
        <f t="shared" si="2323"/>
        <v>19.8</v>
      </c>
      <c r="B3469" s="182" t="str">
        <f t="shared" si="2330"/>
        <v>Sch-8: Procurement of 5 Nos of Bulldozers BD 155 at CHP 3X660 MW Koradi Thermal Power station.</v>
      </c>
      <c r="C3469" s="188" t="str">
        <f t="shared" si="2330"/>
        <v>MERC/CAPEX/MSPGCL/2024-25/0252</v>
      </c>
      <c r="D3469" s="189">
        <f t="shared" si="2330"/>
        <v>45400</v>
      </c>
      <c r="E3469" s="38">
        <f t="shared" si="2324"/>
        <v>12.83</v>
      </c>
      <c r="F3469" s="104">
        <f t="shared" si="2325"/>
        <v>12.83</v>
      </c>
      <c r="G3469" s="104">
        <f t="shared" si="2326"/>
        <v>12.83</v>
      </c>
      <c r="H3469" s="104">
        <f t="shared" si="2319"/>
        <v>0</v>
      </c>
      <c r="I3469" s="38">
        <f>'F4.2'!AB130</f>
        <v>0</v>
      </c>
      <c r="J3469" s="38">
        <f>'F4.2'!BA130</f>
        <v>0</v>
      </c>
      <c r="K3469" s="104"/>
      <c r="L3469" s="104"/>
      <c r="M3469" s="104">
        <f t="shared" si="2320"/>
        <v>0</v>
      </c>
      <c r="N3469" s="197">
        <f t="shared" si="2321"/>
        <v>0</v>
      </c>
      <c r="O3469" s="202">
        <f t="shared" si="2328"/>
        <v>0</v>
      </c>
      <c r="P3469" s="203">
        <f t="shared" si="2329"/>
        <v>0</v>
      </c>
    </row>
    <row r="3470" spans="1:16" ht="31.5" outlineLevel="1" x14ac:dyDescent="0.25">
      <c r="A3470" s="206">
        <f t="shared" si="2323"/>
        <v>19.899999999999999</v>
      </c>
      <c r="B3470" s="182" t="str">
        <f t="shared" si="2330"/>
        <v>Sch-9:-  Procurement of 02 nos. of Wheel loaders at CHP 3X660 MW, KTPS, Koradi.</v>
      </c>
      <c r="C3470" s="188" t="str">
        <f t="shared" si="2330"/>
        <v>MERC/CAPEX/MSPGCL/2024-25/0252</v>
      </c>
      <c r="D3470" s="189">
        <f t="shared" si="2330"/>
        <v>45400</v>
      </c>
      <c r="E3470" s="38">
        <f t="shared" si="2324"/>
        <v>3.07</v>
      </c>
      <c r="F3470" s="104">
        <f t="shared" si="2325"/>
        <v>3.07</v>
      </c>
      <c r="G3470" s="104">
        <f t="shared" si="2326"/>
        <v>3.07</v>
      </c>
      <c r="H3470" s="104">
        <f t="shared" si="2319"/>
        <v>0</v>
      </c>
      <c r="I3470" s="38">
        <f>'F4.2'!AB131</f>
        <v>0</v>
      </c>
      <c r="J3470" s="38">
        <f>'F4.2'!BA131</f>
        <v>0</v>
      </c>
      <c r="K3470" s="104"/>
      <c r="L3470" s="104"/>
      <c r="M3470" s="104">
        <f t="shared" si="2320"/>
        <v>0</v>
      </c>
      <c r="N3470" s="197">
        <f t="shared" si="2321"/>
        <v>0</v>
      </c>
      <c r="O3470" s="202">
        <f t="shared" si="2328"/>
        <v>0</v>
      </c>
      <c r="P3470" s="203">
        <f t="shared" si="2329"/>
        <v>0</v>
      </c>
    </row>
    <row r="3471" spans="1:16" ht="31.5" outlineLevel="1" x14ac:dyDescent="0.25">
      <c r="A3471" s="98">
        <f t="shared" si="2323"/>
        <v>19.100000000000001</v>
      </c>
      <c r="B3471" s="182" t="str">
        <f t="shared" si="2330"/>
        <v>Sch-10:-  Procurement of 15 Ton &amp; 20 Ton capacity hydraulic Cranes at CHP 3X660 MW, KTPS, Koradi.</v>
      </c>
      <c r="C3471" s="188" t="str">
        <f t="shared" si="2330"/>
        <v>MERC/CAPEX/MSPGCL/2024-25/0252</v>
      </c>
      <c r="D3471" s="189">
        <f t="shared" si="2330"/>
        <v>45400</v>
      </c>
      <c r="E3471" s="38">
        <f t="shared" si="2324"/>
        <v>0.69</v>
      </c>
      <c r="F3471" s="104">
        <f t="shared" si="2325"/>
        <v>0.69</v>
      </c>
      <c r="G3471" s="104">
        <f t="shared" si="2326"/>
        <v>0.69</v>
      </c>
      <c r="H3471" s="104">
        <f t="shared" si="2319"/>
        <v>0</v>
      </c>
      <c r="I3471" s="38">
        <f>'F4.2'!AB132</f>
        <v>0</v>
      </c>
      <c r="J3471" s="38">
        <f>'F4.2'!BA132</f>
        <v>0</v>
      </c>
      <c r="K3471" s="104"/>
      <c r="L3471" s="104"/>
      <c r="M3471" s="104">
        <f t="shared" si="2320"/>
        <v>0</v>
      </c>
      <c r="N3471" s="197">
        <f t="shared" si="2321"/>
        <v>0</v>
      </c>
      <c r="O3471" s="202">
        <f t="shared" si="2328"/>
        <v>0</v>
      </c>
      <c r="P3471" s="203">
        <f t="shared" si="2329"/>
        <v>0</v>
      </c>
    </row>
    <row r="3472" spans="1:16" ht="30" outlineLevel="1" x14ac:dyDescent="0.25">
      <c r="A3472" s="174">
        <f t="shared" si="2323"/>
        <v>0</v>
      </c>
      <c r="B3472" s="175" t="str">
        <f t="shared" si="2330"/>
        <v>IDC</v>
      </c>
      <c r="C3472" s="188" t="str">
        <f t="shared" si="2330"/>
        <v>MERC/CAPEX/MSPGCL/2024-25/0252</v>
      </c>
      <c r="D3472" s="189">
        <f t="shared" si="2330"/>
        <v>45400</v>
      </c>
      <c r="E3472" s="38">
        <f t="shared" si="2324"/>
        <v>0.64</v>
      </c>
      <c r="F3472" s="104">
        <f t="shared" si="2325"/>
        <v>0</v>
      </c>
      <c r="G3472" s="104">
        <f t="shared" si="2326"/>
        <v>0</v>
      </c>
      <c r="H3472" s="104">
        <f t="shared" si="2319"/>
        <v>0</v>
      </c>
      <c r="I3472" s="38">
        <f>'F4.2'!AB133</f>
        <v>0</v>
      </c>
      <c r="J3472" s="38">
        <f>'F4.2'!BA133</f>
        <v>0</v>
      </c>
      <c r="K3472" s="104"/>
      <c r="L3472" s="104"/>
      <c r="M3472" s="104">
        <f t="shared" si="2320"/>
        <v>0</v>
      </c>
      <c r="N3472" s="197">
        <f t="shared" si="2321"/>
        <v>0</v>
      </c>
      <c r="O3472" s="202">
        <f t="shared" si="2328"/>
        <v>0</v>
      </c>
      <c r="P3472" s="203">
        <f t="shared" si="2329"/>
        <v>0</v>
      </c>
    </row>
    <row r="3473" spans="1:16" ht="31.5" outlineLevel="1" x14ac:dyDescent="0.25">
      <c r="A3473" s="98">
        <f t="shared" si="2323"/>
        <v>20</v>
      </c>
      <c r="B3473" s="129" t="str">
        <f t="shared" si="2330"/>
        <v>Construction of bridge cum bandhara across Pond No. 3 and allied works at Pond No. 3 at Koradi TPS</v>
      </c>
      <c r="C3473" s="188" t="str">
        <f t="shared" si="2330"/>
        <v>MERC/CAPEX/2024-25/MSPGCL/0250</v>
      </c>
      <c r="D3473" s="189">
        <f t="shared" si="2330"/>
        <v>45400</v>
      </c>
      <c r="E3473" s="38">
        <f t="shared" si="2324"/>
        <v>33.116000000000007</v>
      </c>
      <c r="F3473" s="104">
        <f t="shared" si="2325"/>
        <v>0</v>
      </c>
      <c r="G3473" s="104">
        <f t="shared" si="2326"/>
        <v>0</v>
      </c>
      <c r="H3473" s="104">
        <f t="shared" si="2319"/>
        <v>0</v>
      </c>
      <c r="I3473" s="38">
        <f>'F4.2'!AB134</f>
        <v>0</v>
      </c>
      <c r="J3473" s="38">
        <f>'F4.2'!BA134</f>
        <v>0</v>
      </c>
      <c r="K3473" s="104"/>
      <c r="L3473" s="104"/>
      <c r="M3473" s="104">
        <f t="shared" si="2320"/>
        <v>0</v>
      </c>
      <c r="N3473" s="197">
        <f t="shared" si="2321"/>
        <v>0</v>
      </c>
      <c r="O3473" s="202">
        <f t="shared" si="2328"/>
        <v>0</v>
      </c>
      <c r="P3473" s="203">
        <f t="shared" si="2329"/>
        <v>0</v>
      </c>
    </row>
    <row r="3474" spans="1:16" ht="31.5" outlineLevel="1" x14ac:dyDescent="0.25">
      <c r="A3474" s="98">
        <f t="shared" ref="A3474:A3505" si="2331">A2997</f>
        <v>20.100000000000001</v>
      </c>
      <c r="B3474" s="129" t="str">
        <f t="shared" si="2330"/>
        <v>Construction of cement concrete bridge cum bandhara alongwith gated arrangement.</v>
      </c>
      <c r="C3474" s="188" t="str">
        <f t="shared" si="2330"/>
        <v>MERC/CAPEX/2024-25/MSPGCL/0250</v>
      </c>
      <c r="D3474" s="189">
        <f t="shared" si="2330"/>
        <v>45400</v>
      </c>
      <c r="E3474" s="38">
        <f t="shared" ref="E3474:E3505" si="2332">E2997</f>
        <v>14.75</v>
      </c>
      <c r="F3474" s="104">
        <f t="shared" ref="F3474:F3505" si="2333">F2997+I2997</f>
        <v>14.75</v>
      </c>
      <c r="G3474" s="104">
        <f t="shared" si="2326"/>
        <v>14.75</v>
      </c>
      <c r="H3474" s="104">
        <f t="shared" si="2319"/>
        <v>0</v>
      </c>
      <c r="I3474" s="38">
        <f>'F4.2'!AB135</f>
        <v>0</v>
      </c>
      <c r="J3474" s="38">
        <f>'F4.2'!BA135</f>
        <v>0</v>
      </c>
      <c r="K3474" s="104"/>
      <c r="L3474" s="104"/>
      <c r="M3474" s="104">
        <f t="shared" si="2320"/>
        <v>0</v>
      </c>
      <c r="N3474" s="197">
        <f t="shared" si="2321"/>
        <v>0</v>
      </c>
      <c r="O3474" s="202">
        <f t="shared" si="2328"/>
        <v>0</v>
      </c>
      <c r="P3474" s="203">
        <f t="shared" si="2329"/>
        <v>0</v>
      </c>
    </row>
    <row r="3475" spans="1:16" ht="47.25" outlineLevel="1" x14ac:dyDescent="0.25">
      <c r="A3475" s="98">
        <f t="shared" si="2331"/>
        <v>20.2</v>
      </c>
      <c r="B3475" s="129" t="str">
        <f t="shared" si="2330"/>
        <v>Construction of earthen embankment connecting bridge cum bandhara on both side of embankment by excavating soil / typha / silt from Pond No.3 &amp; tree plantation.</v>
      </c>
      <c r="C3475" s="188" t="str">
        <f t="shared" si="2330"/>
        <v>MERC/CAPEX/2024-25/MSPGCL/0250</v>
      </c>
      <c r="D3475" s="189">
        <f t="shared" si="2330"/>
        <v>45400</v>
      </c>
      <c r="E3475" s="38">
        <f t="shared" si="2332"/>
        <v>14.325200000000001</v>
      </c>
      <c r="F3475" s="104">
        <f t="shared" si="2333"/>
        <v>14.325200000000001</v>
      </c>
      <c r="G3475" s="104">
        <f t="shared" ref="G3475:G3506" si="2334">G2998+M2998</f>
        <v>14.325200000000001</v>
      </c>
      <c r="H3475" s="104">
        <f t="shared" ref="H3475:H3538" si="2335">F3475-G3475</f>
        <v>0</v>
      </c>
      <c r="I3475" s="38">
        <f>'F4.2'!AB136</f>
        <v>0</v>
      </c>
      <c r="J3475" s="38">
        <f>'F4.2'!BA136</f>
        <v>0</v>
      </c>
      <c r="K3475" s="104"/>
      <c r="L3475" s="104"/>
      <c r="M3475" s="104">
        <f t="shared" ref="M3475:M3729" si="2336">SUM(J3475:L3475)</f>
        <v>0</v>
      </c>
      <c r="N3475" s="197">
        <f t="shared" ref="N3475:N3538" si="2337">H3475+I3475-M3475</f>
        <v>0</v>
      </c>
      <c r="O3475" s="202"/>
      <c r="P3475" s="203"/>
    </row>
    <row r="3476" spans="1:16" ht="47.25" outlineLevel="1" x14ac:dyDescent="0.25">
      <c r="A3476" s="98">
        <f t="shared" si="2331"/>
        <v>20.3</v>
      </c>
      <c r="B3476" s="129" t="str">
        <f t="shared" si="2330"/>
        <v>Providing structural steel pathway on the existing waste weir (west side of the Pond No.3) and roads connecting to bridge behind Pond No.3 and bridge cum bandhara.</v>
      </c>
      <c r="C3476" s="188" t="str">
        <f t="shared" si="2330"/>
        <v>MERC/CAPEX/2024-25/MSPGCL/0250</v>
      </c>
      <c r="D3476" s="189">
        <f t="shared" si="2330"/>
        <v>45400</v>
      </c>
      <c r="E3476" s="38">
        <f t="shared" si="2332"/>
        <v>2.4308000000000001</v>
      </c>
      <c r="F3476" s="104">
        <f t="shared" si="2333"/>
        <v>2.4308000000000001</v>
      </c>
      <c r="G3476" s="104">
        <f t="shared" si="2334"/>
        <v>2.4308000000000001</v>
      </c>
      <c r="H3476" s="104">
        <f t="shared" si="2335"/>
        <v>0</v>
      </c>
      <c r="I3476" s="38">
        <f>'F4.2'!AB137</f>
        <v>0</v>
      </c>
      <c r="J3476" s="38">
        <f>'F4.2'!BA137</f>
        <v>0</v>
      </c>
      <c r="K3476" s="104"/>
      <c r="L3476" s="104"/>
      <c r="M3476" s="104">
        <f t="shared" si="2336"/>
        <v>0</v>
      </c>
      <c r="N3476" s="197">
        <f t="shared" si="2337"/>
        <v>0</v>
      </c>
    </row>
    <row r="3477" spans="1:16" ht="30" outlineLevel="1" x14ac:dyDescent="0.25">
      <c r="A3477" s="453">
        <f t="shared" si="2331"/>
        <v>0</v>
      </c>
      <c r="B3477" s="454" t="str">
        <f t="shared" si="2330"/>
        <v>IDC</v>
      </c>
      <c r="C3477" s="188" t="str">
        <f t="shared" si="2330"/>
        <v>MERC/CAPEX/2024-25/MSPGCL/0250</v>
      </c>
      <c r="D3477" s="189">
        <f t="shared" si="2330"/>
        <v>45400</v>
      </c>
      <c r="E3477" s="38">
        <f t="shared" si="2332"/>
        <v>1.61</v>
      </c>
      <c r="F3477" s="104">
        <f t="shared" si="2333"/>
        <v>0</v>
      </c>
      <c r="G3477" s="104">
        <f t="shared" si="2334"/>
        <v>0</v>
      </c>
      <c r="H3477" s="104">
        <f t="shared" si="2335"/>
        <v>0</v>
      </c>
      <c r="I3477" s="38">
        <f>'F4.2'!AB138</f>
        <v>0</v>
      </c>
      <c r="J3477" s="38">
        <f>'F4.2'!BA138</f>
        <v>0</v>
      </c>
      <c r="K3477" s="104"/>
      <c r="L3477" s="104"/>
      <c r="M3477" s="104">
        <f t="shared" si="2336"/>
        <v>0</v>
      </c>
      <c r="N3477" s="197">
        <f t="shared" si="2337"/>
        <v>0</v>
      </c>
    </row>
    <row r="3478" spans="1:16" ht="47.25" outlineLevel="1" x14ac:dyDescent="0.25">
      <c r="A3478" s="453">
        <f t="shared" si="2331"/>
        <v>6</v>
      </c>
      <c r="B3478" s="473" t="str">
        <f t="shared" si="2330"/>
        <v>Procurement &amp; replacement of Superheater Pass Economizer Coils (Modified Design) for Unit 8, 9 &amp; 10 at 3x660MW KTPS, Koradi</v>
      </c>
      <c r="C3478" s="188" t="str">
        <f t="shared" si="2330"/>
        <v>Not Approved</v>
      </c>
      <c r="D3478" s="189" t="str">
        <f t="shared" si="2330"/>
        <v>-</v>
      </c>
      <c r="E3478" s="38">
        <f t="shared" si="2332"/>
        <v>0</v>
      </c>
      <c r="F3478" s="104">
        <f t="shared" si="2333"/>
        <v>0</v>
      </c>
      <c r="G3478" s="104">
        <f t="shared" si="2334"/>
        <v>0</v>
      </c>
      <c r="H3478" s="104">
        <f t="shared" si="2335"/>
        <v>0</v>
      </c>
      <c r="I3478" s="38">
        <f>'F4.2'!AB139</f>
        <v>0</v>
      </c>
      <c r="J3478" s="38">
        <f>'F4.2'!BA139</f>
        <v>0</v>
      </c>
      <c r="K3478" s="104"/>
      <c r="L3478" s="104"/>
      <c r="M3478" s="104">
        <f t="shared" si="2336"/>
        <v>0</v>
      </c>
      <c r="N3478" s="197">
        <f t="shared" si="2337"/>
        <v>0</v>
      </c>
    </row>
    <row r="3479" spans="1:16" ht="47.25" outlineLevel="1" x14ac:dyDescent="0.25">
      <c r="A3479" s="453">
        <f t="shared" si="2331"/>
        <v>6.1</v>
      </c>
      <c r="B3479" s="477" t="str">
        <f t="shared" si="2330"/>
        <v>Procurement &amp; replacement of Superheater Pass Economizer Coils (Modified Design) for Unit 8, 9 &amp; 10 at 3x660MW KTPS, Koradi</v>
      </c>
      <c r="C3479" s="188" t="str">
        <f t="shared" si="2330"/>
        <v>Not Approved</v>
      </c>
      <c r="D3479" s="189" t="str">
        <f t="shared" si="2330"/>
        <v>-</v>
      </c>
      <c r="E3479" s="38">
        <f t="shared" si="2332"/>
        <v>0</v>
      </c>
      <c r="F3479" s="104">
        <f t="shared" si="2333"/>
        <v>144.42000000000002</v>
      </c>
      <c r="G3479" s="104">
        <f t="shared" si="2334"/>
        <v>144.42000000000002</v>
      </c>
      <c r="H3479" s="104">
        <f t="shared" si="2335"/>
        <v>0</v>
      </c>
      <c r="I3479" s="38">
        <f>'F4.2'!AB140</f>
        <v>0</v>
      </c>
      <c r="J3479" s="38">
        <f>'F4.2'!BA140</f>
        <v>0</v>
      </c>
      <c r="K3479" s="104"/>
      <c r="L3479" s="104"/>
      <c r="M3479" s="104">
        <f t="shared" si="2336"/>
        <v>0</v>
      </c>
      <c r="N3479" s="197">
        <f t="shared" si="2337"/>
        <v>0</v>
      </c>
    </row>
    <row r="3480" spans="1:16" ht="15.75" outlineLevel="1" x14ac:dyDescent="0.25">
      <c r="A3480" s="453">
        <f t="shared" si="2331"/>
        <v>0</v>
      </c>
      <c r="B3480" s="454" t="str">
        <f t="shared" si="2330"/>
        <v>IDC</v>
      </c>
      <c r="C3480" s="188" t="str">
        <f t="shared" si="2330"/>
        <v>Not Approved</v>
      </c>
      <c r="D3480" s="189" t="str">
        <f t="shared" si="2330"/>
        <v>-</v>
      </c>
      <c r="E3480" s="38">
        <f t="shared" si="2332"/>
        <v>0</v>
      </c>
      <c r="F3480" s="104">
        <f t="shared" si="2333"/>
        <v>0</v>
      </c>
      <c r="G3480" s="104">
        <f t="shared" si="2334"/>
        <v>0</v>
      </c>
      <c r="H3480" s="104">
        <f t="shared" si="2335"/>
        <v>0</v>
      </c>
      <c r="I3480" s="38">
        <f>'F4.2'!AB141</f>
        <v>0</v>
      </c>
      <c r="J3480" s="38">
        <f>'F4.2'!BA141</f>
        <v>0</v>
      </c>
      <c r="K3480" s="104"/>
      <c r="L3480" s="104"/>
      <c r="M3480" s="104">
        <f t="shared" si="2336"/>
        <v>0</v>
      </c>
      <c r="N3480" s="197">
        <f t="shared" si="2337"/>
        <v>0</v>
      </c>
    </row>
    <row r="3481" spans="1:16" ht="30" outlineLevel="1" x14ac:dyDescent="0.25">
      <c r="A3481" s="453">
        <f t="shared" si="2331"/>
        <v>7</v>
      </c>
      <c r="B3481" s="473" t="str">
        <f t="shared" si="2330"/>
        <v>Improvement in Boiler Performance at U-8,9 &amp; 10 KTPS, Koradi</v>
      </c>
      <c r="C3481" s="188" t="str">
        <f t="shared" si="2330"/>
        <v>MERC/CAPEX/MSPGCL/2023-24/0638</v>
      </c>
      <c r="D3481" s="189" t="str">
        <f t="shared" si="2330"/>
        <v>-</v>
      </c>
      <c r="E3481" s="38">
        <f t="shared" si="2332"/>
        <v>62.928999999999995</v>
      </c>
      <c r="F3481" s="104">
        <f t="shared" si="2333"/>
        <v>0</v>
      </c>
      <c r="G3481" s="104">
        <f t="shared" si="2334"/>
        <v>0</v>
      </c>
      <c r="H3481" s="104">
        <f t="shared" si="2335"/>
        <v>0</v>
      </c>
      <c r="I3481" s="38">
        <f>'F4.2'!AB142</f>
        <v>0</v>
      </c>
      <c r="J3481" s="38">
        <f>'F4.2'!BA142</f>
        <v>0</v>
      </c>
      <c r="K3481" s="104"/>
      <c r="L3481" s="104"/>
      <c r="M3481" s="104">
        <f t="shared" si="2336"/>
        <v>0</v>
      </c>
      <c r="N3481" s="197">
        <f t="shared" si="2337"/>
        <v>0</v>
      </c>
    </row>
    <row r="3482" spans="1:16" ht="31.5" outlineLevel="1" x14ac:dyDescent="0.25">
      <c r="A3482" s="453">
        <f t="shared" si="2331"/>
        <v>7.1</v>
      </c>
      <c r="B3482" s="473" t="str">
        <f t="shared" si="2330"/>
        <v>Scheme-1: Procurement of Blade Sets for ID, FD &amp; PA Fans at 3x660MW Units.</v>
      </c>
      <c r="C3482" s="188" t="str">
        <f t="shared" si="2330"/>
        <v>MERC/CAPEX/MSPGCL/2023-24/0638</v>
      </c>
      <c r="D3482" s="189" t="str">
        <f t="shared" si="2330"/>
        <v>-</v>
      </c>
      <c r="E3482" s="38">
        <f t="shared" si="2332"/>
        <v>11.34</v>
      </c>
      <c r="F3482" s="104">
        <f t="shared" si="2333"/>
        <v>11.34</v>
      </c>
      <c r="G3482" s="104">
        <f t="shared" si="2334"/>
        <v>11.34</v>
      </c>
      <c r="H3482" s="104">
        <f t="shared" si="2335"/>
        <v>0</v>
      </c>
      <c r="I3482" s="38">
        <f>'F4.2'!AB143</f>
        <v>0</v>
      </c>
      <c r="J3482" s="38">
        <f>'F4.2'!BA143</f>
        <v>0</v>
      </c>
      <c r="K3482" s="104"/>
      <c r="L3482" s="104"/>
      <c r="M3482" s="104">
        <f t="shared" si="2336"/>
        <v>0</v>
      </c>
      <c r="N3482" s="197">
        <f t="shared" si="2337"/>
        <v>0</v>
      </c>
    </row>
    <row r="3483" spans="1:16" ht="31.5" outlineLevel="1" x14ac:dyDescent="0.25">
      <c r="A3483" s="453">
        <f t="shared" si="2331"/>
        <v>7.2</v>
      </c>
      <c r="B3483" s="473" t="str">
        <f t="shared" si="2330"/>
        <v>Scheme-2: Procurement of RAPH Bottom Support Bearing Assembly at 3X660MW Units.</v>
      </c>
      <c r="C3483" s="188" t="str">
        <f t="shared" si="2330"/>
        <v>MERC/CAPEX/MSPGCL/2023-24/0638</v>
      </c>
      <c r="D3483" s="189" t="str">
        <f t="shared" si="2330"/>
        <v>-</v>
      </c>
      <c r="E3483" s="38">
        <f t="shared" si="2332"/>
        <v>2.4780000000000002</v>
      </c>
      <c r="F3483" s="104">
        <f t="shared" si="2333"/>
        <v>2.4780000000000002</v>
      </c>
      <c r="G3483" s="104">
        <f t="shared" si="2334"/>
        <v>2.4780000000000002</v>
      </c>
      <c r="H3483" s="104">
        <f t="shared" si="2335"/>
        <v>0</v>
      </c>
      <c r="I3483" s="38">
        <f>'F4.2'!AB144</f>
        <v>0</v>
      </c>
      <c r="J3483" s="38">
        <f>'F4.2'!BA144</f>
        <v>0</v>
      </c>
      <c r="K3483" s="104"/>
      <c r="L3483" s="104"/>
      <c r="M3483" s="104">
        <f t="shared" si="2336"/>
        <v>0</v>
      </c>
      <c r="N3483" s="197">
        <f t="shared" si="2337"/>
        <v>0</v>
      </c>
    </row>
    <row r="3484" spans="1:16" ht="31.5" outlineLevel="1" x14ac:dyDescent="0.25">
      <c r="A3484" s="453">
        <f t="shared" si="2331"/>
        <v>7.3</v>
      </c>
      <c r="B3484" s="473" t="str">
        <f t="shared" si="2330"/>
        <v>Scheme-3: Procurement of RAPH Top Guide Bearing Assembly at 3x660MW Units.</v>
      </c>
      <c r="C3484" s="188" t="str">
        <f t="shared" si="2330"/>
        <v>MERC/CAPEX/MSPGCL/2023-24/0638</v>
      </c>
      <c r="D3484" s="189" t="str">
        <f t="shared" si="2330"/>
        <v>-</v>
      </c>
      <c r="E3484" s="38">
        <f t="shared" si="2332"/>
        <v>0.68400000000000005</v>
      </c>
      <c r="F3484" s="104">
        <f t="shared" si="2333"/>
        <v>0.68400000000000005</v>
      </c>
      <c r="G3484" s="104">
        <f t="shared" si="2334"/>
        <v>0.68400000000000005</v>
      </c>
      <c r="H3484" s="104">
        <f t="shared" si="2335"/>
        <v>0</v>
      </c>
      <c r="I3484" s="38">
        <f>'F4.2'!AB145</f>
        <v>0</v>
      </c>
      <c r="J3484" s="38">
        <f>'F4.2'!BA145</f>
        <v>0</v>
      </c>
      <c r="K3484" s="104"/>
      <c r="L3484" s="104"/>
      <c r="M3484" s="104">
        <f t="shared" si="2336"/>
        <v>0</v>
      </c>
      <c r="N3484" s="197">
        <f t="shared" si="2337"/>
        <v>0</v>
      </c>
    </row>
    <row r="3485" spans="1:16" ht="30" outlineLevel="1" x14ac:dyDescent="0.25">
      <c r="A3485" s="453">
        <f t="shared" si="2331"/>
        <v>7.4</v>
      </c>
      <c r="B3485" s="473" t="str">
        <f t="shared" si="2330"/>
        <v>Scheme-4: Procurement of RAPH Gear Box at 3x660MW Units.</v>
      </c>
      <c r="C3485" s="188" t="str">
        <f t="shared" si="2330"/>
        <v>MERC/CAPEX/MSPGCL/2023-24/0638</v>
      </c>
      <c r="D3485" s="189" t="str">
        <f t="shared" si="2330"/>
        <v>-</v>
      </c>
      <c r="E3485" s="38">
        <f t="shared" si="2332"/>
        <v>3.44</v>
      </c>
      <c r="F3485" s="104">
        <f t="shared" si="2333"/>
        <v>3.44</v>
      </c>
      <c r="G3485" s="104">
        <f t="shared" si="2334"/>
        <v>3.44</v>
      </c>
      <c r="H3485" s="104">
        <f t="shared" si="2335"/>
        <v>0</v>
      </c>
      <c r="I3485" s="38">
        <f>'F4.2'!AB146</f>
        <v>0</v>
      </c>
      <c r="J3485" s="38">
        <f>'F4.2'!BA146</f>
        <v>0</v>
      </c>
      <c r="K3485" s="104"/>
      <c r="L3485" s="104"/>
      <c r="M3485" s="104">
        <f t="shared" si="2336"/>
        <v>0</v>
      </c>
      <c r="N3485" s="197">
        <f t="shared" si="2337"/>
        <v>0</v>
      </c>
    </row>
    <row r="3486" spans="1:16" ht="30" outlineLevel="1" x14ac:dyDescent="0.25">
      <c r="A3486" s="453">
        <f t="shared" si="2331"/>
        <v>7.5</v>
      </c>
      <c r="B3486" s="473" t="str">
        <f t="shared" si="2330"/>
        <v>Scheme-5: Procurement of RAPH Spares at 3x660MW Units.</v>
      </c>
      <c r="C3486" s="188" t="str">
        <f t="shared" si="2330"/>
        <v>MERC/CAPEX/MSPGCL/2023-24/0638</v>
      </c>
      <c r="D3486" s="189" t="str">
        <f t="shared" si="2330"/>
        <v>-</v>
      </c>
      <c r="E3486" s="38">
        <f t="shared" si="2332"/>
        <v>1.1299999999999999</v>
      </c>
      <c r="F3486" s="104">
        <f t="shared" si="2333"/>
        <v>1.1299999999999999</v>
      </c>
      <c r="G3486" s="104">
        <f t="shared" si="2334"/>
        <v>1.1299999999999999</v>
      </c>
      <c r="H3486" s="104">
        <f t="shared" si="2335"/>
        <v>0</v>
      </c>
      <c r="I3486" s="38">
        <f>'F4.2'!AB147</f>
        <v>0</v>
      </c>
      <c r="J3486" s="38">
        <f>'F4.2'!BA147</f>
        <v>0</v>
      </c>
      <c r="K3486" s="104"/>
      <c r="L3486" s="104"/>
      <c r="M3486" s="104">
        <f t="shared" si="2336"/>
        <v>0</v>
      </c>
      <c r="N3486" s="197">
        <f t="shared" si="2337"/>
        <v>0</v>
      </c>
    </row>
    <row r="3487" spans="1:16" ht="31.5" outlineLevel="1" x14ac:dyDescent="0.25">
      <c r="A3487" s="453">
        <f t="shared" si="2331"/>
        <v>7.6</v>
      </c>
      <c r="B3487" s="473" t="str">
        <f t="shared" ref="B3487:D3506" si="2338">B3010</f>
        <v>Scheme-6: Procurement of Coal Burner Assembly with windbox air nozzles for Unit 8 &amp; 9 at 3x660MW.</v>
      </c>
      <c r="C3487" s="188" t="str">
        <f t="shared" si="2338"/>
        <v>MERC/CAPEX/MSPGCL/2023-24/0638</v>
      </c>
      <c r="D3487" s="189" t="str">
        <f t="shared" si="2338"/>
        <v>-</v>
      </c>
      <c r="E3487" s="38">
        <f t="shared" si="2332"/>
        <v>15.407</v>
      </c>
      <c r="F3487" s="104">
        <f t="shared" si="2333"/>
        <v>15.407</v>
      </c>
      <c r="G3487" s="104">
        <f t="shared" si="2334"/>
        <v>15.407</v>
      </c>
      <c r="H3487" s="104">
        <f t="shared" si="2335"/>
        <v>0</v>
      </c>
      <c r="I3487" s="38">
        <f>'F4.2'!AB148</f>
        <v>0</v>
      </c>
      <c r="J3487" s="38">
        <f>'F4.2'!BA148</f>
        <v>0</v>
      </c>
      <c r="K3487" s="104"/>
      <c r="L3487" s="104"/>
      <c r="M3487" s="104">
        <f t="shared" si="2336"/>
        <v>0</v>
      </c>
      <c r="N3487" s="197">
        <f t="shared" si="2337"/>
        <v>0</v>
      </c>
    </row>
    <row r="3488" spans="1:16" ht="31.5" outlineLevel="1" x14ac:dyDescent="0.25">
      <c r="A3488" s="453">
        <f t="shared" si="2331"/>
        <v>7.7</v>
      </c>
      <c r="B3488" s="473" t="str">
        <f t="shared" si="2338"/>
        <v>Scheme-7: Procurement of Boiler Circulation Pump (BCP) with Impeller &amp; Diffuser at 3x660MW Units.</v>
      </c>
      <c r="C3488" s="188" t="str">
        <f t="shared" si="2338"/>
        <v>MERC/CAPEX/MSPGCL/2023-24/0638</v>
      </c>
      <c r="D3488" s="189" t="str">
        <f t="shared" si="2338"/>
        <v>-</v>
      </c>
      <c r="E3488" s="38">
        <f t="shared" si="2332"/>
        <v>11.12</v>
      </c>
      <c r="F3488" s="104">
        <f t="shared" si="2333"/>
        <v>11.12</v>
      </c>
      <c r="G3488" s="104">
        <f t="shared" si="2334"/>
        <v>11.12</v>
      </c>
      <c r="H3488" s="104">
        <f t="shared" si="2335"/>
        <v>0</v>
      </c>
      <c r="I3488" s="38">
        <f>'F4.2'!AB149</f>
        <v>0</v>
      </c>
      <c r="J3488" s="38">
        <f>'F4.2'!BA149</f>
        <v>0</v>
      </c>
      <c r="K3488" s="104"/>
      <c r="L3488" s="104"/>
      <c r="M3488" s="104">
        <f t="shared" si="2336"/>
        <v>0</v>
      </c>
      <c r="N3488" s="197">
        <f t="shared" si="2337"/>
        <v>0</v>
      </c>
    </row>
    <row r="3489" spans="1:14" ht="31.5" outlineLevel="1" x14ac:dyDescent="0.25">
      <c r="A3489" s="453">
        <f t="shared" si="2331"/>
        <v>7.8</v>
      </c>
      <c r="B3489" s="477" t="str">
        <f t="shared" si="2338"/>
        <v>Scheme-8: Procurement and Replacement of Heating Elements for RAPH Installed for Unit 8 at 3x660MW.</v>
      </c>
      <c r="C3489" s="188" t="str">
        <f t="shared" si="2338"/>
        <v>MERC/CAPEX/MSPGCL/2023-24/0638</v>
      </c>
      <c r="D3489" s="189" t="str">
        <f t="shared" si="2338"/>
        <v>-</v>
      </c>
      <c r="E3489" s="38">
        <f t="shared" si="2332"/>
        <v>15.96</v>
      </c>
      <c r="F3489" s="104">
        <f t="shared" si="2333"/>
        <v>15.96</v>
      </c>
      <c r="G3489" s="104">
        <f t="shared" si="2334"/>
        <v>15.96</v>
      </c>
      <c r="H3489" s="104">
        <f t="shared" si="2335"/>
        <v>0</v>
      </c>
      <c r="I3489" s="38">
        <f>'F4.2'!AB150</f>
        <v>0</v>
      </c>
      <c r="J3489" s="38">
        <f>'F4.2'!BA150</f>
        <v>0</v>
      </c>
      <c r="K3489" s="104"/>
      <c r="L3489" s="104"/>
      <c r="M3489" s="104">
        <f t="shared" si="2336"/>
        <v>0</v>
      </c>
      <c r="N3489" s="197">
        <f t="shared" si="2337"/>
        <v>0</v>
      </c>
    </row>
    <row r="3490" spans="1:14" ht="30" outlineLevel="1" x14ac:dyDescent="0.25">
      <c r="A3490" s="174">
        <f t="shared" si="2331"/>
        <v>0</v>
      </c>
      <c r="B3490" s="175" t="str">
        <f t="shared" si="2338"/>
        <v>IDC</v>
      </c>
      <c r="C3490" s="188" t="str">
        <f t="shared" si="2338"/>
        <v>MERC/CAPEX/MSPGCL/2023-24/0638</v>
      </c>
      <c r="D3490" s="189" t="str">
        <f t="shared" si="2338"/>
        <v>-</v>
      </c>
      <c r="E3490" s="38">
        <f t="shared" si="2332"/>
        <v>1.37</v>
      </c>
      <c r="F3490" s="104">
        <f t="shared" si="2333"/>
        <v>0</v>
      </c>
      <c r="G3490" s="104">
        <f t="shared" si="2334"/>
        <v>0</v>
      </c>
      <c r="H3490" s="104">
        <f t="shared" si="2335"/>
        <v>0</v>
      </c>
      <c r="I3490" s="38">
        <f>'F4.2'!AB151</f>
        <v>0</v>
      </c>
      <c r="J3490" s="38">
        <f>'F4.2'!BA151</f>
        <v>0</v>
      </c>
      <c r="K3490" s="104"/>
      <c r="L3490" s="104"/>
      <c r="M3490" s="104">
        <f t="shared" si="2336"/>
        <v>0</v>
      </c>
      <c r="N3490" s="197">
        <f t="shared" si="2337"/>
        <v>0</v>
      </c>
    </row>
    <row r="3491" spans="1:14" ht="63" outlineLevel="1" x14ac:dyDescent="0.25">
      <c r="A3491" s="181">
        <f t="shared" si="2331"/>
        <v>23</v>
      </c>
      <c r="B3491" s="182" t="str">
        <f t="shared" si="2338"/>
        <v>Design, Engineering, Supply, Installation, Testing, Commissioning including all civil works for Natural resource treatment and Laboratory equipment with mandatory spares at Koradi TPS, 3 X 660 MW</v>
      </c>
      <c r="C3491" s="188" t="str">
        <f t="shared" si="2338"/>
        <v>MERC/CAPEX/MSPGCL/2023-24/0177</v>
      </c>
      <c r="D3491" s="189">
        <f t="shared" si="2338"/>
        <v>45362</v>
      </c>
      <c r="E3491" s="38">
        <f t="shared" si="2332"/>
        <v>49.06</v>
      </c>
      <c r="F3491" s="104">
        <f t="shared" si="2333"/>
        <v>0</v>
      </c>
      <c r="G3491" s="104">
        <f t="shared" si="2334"/>
        <v>0</v>
      </c>
      <c r="H3491" s="104">
        <f t="shared" si="2335"/>
        <v>0</v>
      </c>
      <c r="I3491" s="38">
        <f>'F4.2'!AB152</f>
        <v>0</v>
      </c>
      <c r="J3491" s="38">
        <f>'F4.2'!BA152</f>
        <v>0</v>
      </c>
      <c r="K3491" s="104"/>
      <c r="L3491" s="104"/>
      <c r="M3491" s="104">
        <f t="shared" si="2336"/>
        <v>0</v>
      </c>
      <c r="N3491" s="197">
        <f t="shared" si="2337"/>
        <v>0</v>
      </c>
    </row>
    <row r="3492" spans="1:14" ht="47.25" outlineLevel="1" x14ac:dyDescent="0.25">
      <c r="A3492" s="181">
        <f t="shared" si="2331"/>
        <v>23.1</v>
      </c>
      <c r="B3492" s="182" t="str">
        <f t="shared" si="2338"/>
        <v>Supply of Natural resource treatment and lab equipment for Water, Coal, Oil, Meteorology with supporting AI computing, all auxiliaries, and accessories.</v>
      </c>
      <c r="C3492" s="188" t="str">
        <f t="shared" si="2338"/>
        <v>MERC/CAPEX/MSPGCL/2023-24/0177</v>
      </c>
      <c r="D3492" s="189">
        <f t="shared" si="2338"/>
        <v>45362</v>
      </c>
      <c r="E3492" s="38">
        <f t="shared" si="2332"/>
        <v>35.28</v>
      </c>
      <c r="F3492" s="104">
        <f t="shared" si="2333"/>
        <v>42.574399999999997</v>
      </c>
      <c r="G3492" s="104">
        <f t="shared" si="2334"/>
        <v>42.574399999999997</v>
      </c>
      <c r="H3492" s="104">
        <f t="shared" si="2335"/>
        <v>0</v>
      </c>
      <c r="I3492" s="38">
        <f>'F4.2'!AB153</f>
        <v>0</v>
      </c>
      <c r="J3492" s="38">
        <f>'F4.2'!BA153</f>
        <v>0</v>
      </c>
      <c r="K3492" s="104"/>
      <c r="L3492" s="104"/>
      <c r="M3492" s="104">
        <f t="shared" si="2336"/>
        <v>0</v>
      </c>
      <c r="N3492" s="197">
        <f t="shared" si="2337"/>
        <v>0</v>
      </c>
    </row>
    <row r="3493" spans="1:14" ht="30" outlineLevel="1" x14ac:dyDescent="0.25">
      <c r="A3493" s="181">
        <f t="shared" si="2331"/>
        <v>23.2</v>
      </c>
      <c r="B3493" s="182" t="str">
        <f t="shared" si="2338"/>
        <v>Supply of Mandatory spares on lump-sum basis.</v>
      </c>
      <c r="C3493" s="188" t="str">
        <f t="shared" si="2338"/>
        <v>MERC/CAPEX/MSPGCL/2023-24/0177</v>
      </c>
      <c r="D3493" s="189">
        <f t="shared" si="2338"/>
        <v>45362</v>
      </c>
      <c r="E3493" s="38">
        <f t="shared" si="2332"/>
        <v>0.8</v>
      </c>
      <c r="F3493" s="104">
        <f t="shared" si="2333"/>
        <v>0.94399999999999995</v>
      </c>
      <c r="G3493" s="104">
        <f t="shared" si="2334"/>
        <v>0.94399999999999995</v>
      </c>
      <c r="H3493" s="104">
        <f t="shared" si="2335"/>
        <v>0</v>
      </c>
      <c r="I3493" s="38">
        <f>'F4.2'!AB154</f>
        <v>0</v>
      </c>
      <c r="J3493" s="38">
        <f>'F4.2'!BA154</f>
        <v>0</v>
      </c>
      <c r="K3493" s="104"/>
      <c r="L3493" s="104"/>
      <c r="M3493" s="104">
        <f t="shared" si="2336"/>
        <v>0</v>
      </c>
      <c r="N3493" s="197">
        <f t="shared" si="2337"/>
        <v>0</v>
      </c>
    </row>
    <row r="3494" spans="1:14" ht="30" outlineLevel="1" x14ac:dyDescent="0.25">
      <c r="A3494" s="181">
        <f t="shared" si="2331"/>
        <v>23.3</v>
      </c>
      <c r="B3494" s="182" t="str">
        <f t="shared" si="2338"/>
        <v>Supply of Tools and Tackles on lump-sum basis.</v>
      </c>
      <c r="C3494" s="188" t="str">
        <f t="shared" si="2338"/>
        <v>MERC/CAPEX/MSPGCL/2023-24/0177</v>
      </c>
      <c r="D3494" s="189">
        <f t="shared" si="2338"/>
        <v>45362</v>
      </c>
      <c r="E3494" s="38">
        <f t="shared" si="2332"/>
        <v>0.15</v>
      </c>
      <c r="F3494" s="104">
        <f t="shared" si="2333"/>
        <v>0.17699999999999999</v>
      </c>
      <c r="G3494" s="104">
        <f t="shared" si="2334"/>
        <v>0.17699999999999999</v>
      </c>
      <c r="H3494" s="104">
        <f t="shared" si="2335"/>
        <v>0</v>
      </c>
      <c r="I3494" s="38">
        <f>'F4.2'!AB155</f>
        <v>0</v>
      </c>
      <c r="J3494" s="38">
        <f>'F4.2'!BA155</f>
        <v>0</v>
      </c>
      <c r="K3494" s="104"/>
      <c r="L3494" s="104"/>
      <c r="M3494" s="104">
        <f t="shared" si="2336"/>
        <v>0</v>
      </c>
      <c r="N3494" s="197">
        <f t="shared" si="2337"/>
        <v>0</v>
      </c>
    </row>
    <row r="3495" spans="1:14" ht="31.5" outlineLevel="1" x14ac:dyDescent="0.25">
      <c r="A3495" s="181">
        <f t="shared" si="2331"/>
        <v>23.4</v>
      </c>
      <c r="B3495" s="182" t="str">
        <f t="shared" si="2338"/>
        <v>Complete Civil Work with 10 KLD ETP/ STP on lump-sum basis.</v>
      </c>
      <c r="C3495" s="188" t="str">
        <f t="shared" si="2338"/>
        <v>MERC/CAPEX/MSPGCL/2023-24/0177</v>
      </c>
      <c r="D3495" s="189">
        <f t="shared" si="2338"/>
        <v>45362</v>
      </c>
      <c r="E3495" s="38">
        <f t="shared" si="2332"/>
        <v>3.6</v>
      </c>
      <c r="F3495" s="104">
        <f t="shared" si="2333"/>
        <v>4.25</v>
      </c>
      <c r="G3495" s="104">
        <f t="shared" si="2334"/>
        <v>4.25</v>
      </c>
      <c r="H3495" s="104">
        <f t="shared" si="2335"/>
        <v>0</v>
      </c>
      <c r="I3495" s="38">
        <f>'F4.2'!AB156</f>
        <v>0</v>
      </c>
      <c r="J3495" s="38">
        <f>'F4.2'!BA156</f>
        <v>0</v>
      </c>
      <c r="K3495" s="104"/>
      <c r="L3495" s="104"/>
      <c r="M3495" s="104">
        <f t="shared" si="2336"/>
        <v>0</v>
      </c>
      <c r="N3495" s="197">
        <f t="shared" si="2337"/>
        <v>0</v>
      </c>
    </row>
    <row r="3496" spans="1:14" ht="31.5" outlineLevel="1" x14ac:dyDescent="0.25">
      <c r="A3496" s="181">
        <f t="shared" si="2331"/>
        <v>23.5</v>
      </c>
      <c r="B3496" s="182" t="str">
        <f t="shared" si="2338"/>
        <v>Services - Charges of Inland transport of plant and equipment on lump-sum basis.</v>
      </c>
      <c r="C3496" s="188" t="str">
        <f t="shared" si="2338"/>
        <v>MERC/CAPEX/MSPGCL/2023-24/0177</v>
      </c>
      <c r="D3496" s="189">
        <f t="shared" si="2338"/>
        <v>45362</v>
      </c>
      <c r="E3496" s="38">
        <f t="shared" si="2332"/>
        <v>0.2</v>
      </c>
      <c r="F3496" s="104">
        <f t="shared" si="2333"/>
        <v>0.23599999999999999</v>
      </c>
      <c r="G3496" s="104">
        <f t="shared" si="2334"/>
        <v>0.23599999999999999</v>
      </c>
      <c r="H3496" s="104">
        <f t="shared" si="2335"/>
        <v>0</v>
      </c>
      <c r="I3496" s="38">
        <f>'F4.2'!AB157</f>
        <v>0</v>
      </c>
      <c r="J3496" s="38">
        <f>'F4.2'!BA157</f>
        <v>0</v>
      </c>
      <c r="K3496" s="104"/>
      <c r="L3496" s="104"/>
      <c r="M3496" s="104">
        <f t="shared" si="2336"/>
        <v>0</v>
      </c>
      <c r="N3496" s="197">
        <f t="shared" si="2337"/>
        <v>0</v>
      </c>
    </row>
    <row r="3497" spans="1:14" ht="31.5" outlineLevel="1" x14ac:dyDescent="0.25">
      <c r="A3497" s="98">
        <f t="shared" si="2331"/>
        <v>23.6</v>
      </c>
      <c r="B3497" s="182" t="str">
        <f t="shared" si="2338"/>
        <v>Charges for Testing, Commissioning and PG Test of plant and equipment.</v>
      </c>
      <c r="C3497" s="188" t="str">
        <f t="shared" si="2338"/>
        <v>MERC/CAPEX/MSPGCL/2023-24/0177</v>
      </c>
      <c r="D3497" s="189">
        <f t="shared" si="2338"/>
        <v>45362</v>
      </c>
      <c r="E3497" s="38">
        <f t="shared" si="2332"/>
        <v>0.05</v>
      </c>
      <c r="F3497" s="104">
        <f t="shared" si="2333"/>
        <v>5.8999999999999997E-2</v>
      </c>
      <c r="G3497" s="104">
        <f t="shared" si="2334"/>
        <v>5.8999999999999997E-2</v>
      </c>
      <c r="H3497" s="104">
        <f t="shared" si="2335"/>
        <v>0</v>
      </c>
      <c r="I3497" s="38">
        <f>'F4.2'!AB158</f>
        <v>0</v>
      </c>
      <c r="J3497" s="38">
        <f>'F4.2'!BA158</f>
        <v>0</v>
      </c>
      <c r="K3497" s="104"/>
      <c r="L3497" s="104"/>
      <c r="M3497" s="104">
        <f t="shared" si="2336"/>
        <v>0</v>
      </c>
      <c r="N3497" s="197">
        <f t="shared" si="2337"/>
        <v>0</v>
      </c>
    </row>
    <row r="3498" spans="1:14" ht="30" outlineLevel="1" x14ac:dyDescent="0.25">
      <c r="A3498" s="174">
        <f t="shared" si="2331"/>
        <v>0</v>
      </c>
      <c r="B3498" s="175" t="str">
        <f t="shared" si="2338"/>
        <v>IDC</v>
      </c>
      <c r="C3498" s="188" t="str">
        <f t="shared" si="2338"/>
        <v>MERC/CAPEX/MSPGCL/2023-24/0177</v>
      </c>
      <c r="D3498" s="189">
        <f t="shared" si="2338"/>
        <v>45362</v>
      </c>
      <c r="E3498" s="38">
        <f t="shared" si="2332"/>
        <v>0.82</v>
      </c>
      <c r="F3498" s="104">
        <f t="shared" si="2333"/>
        <v>0</v>
      </c>
      <c r="G3498" s="104">
        <f t="shared" si="2334"/>
        <v>0</v>
      </c>
      <c r="H3498" s="104">
        <f t="shared" si="2335"/>
        <v>0</v>
      </c>
      <c r="I3498" s="38">
        <f>'F4.2'!AB159</f>
        <v>0</v>
      </c>
      <c r="J3498" s="38">
        <f>'F4.2'!BA159</f>
        <v>0</v>
      </c>
      <c r="K3498" s="104"/>
      <c r="L3498" s="104"/>
      <c r="M3498" s="104">
        <f t="shared" si="2336"/>
        <v>0</v>
      </c>
      <c r="N3498" s="197">
        <f t="shared" si="2337"/>
        <v>0</v>
      </c>
    </row>
    <row r="3499" spans="1:14" ht="31.5" outlineLevel="1" x14ac:dyDescent="0.25">
      <c r="A3499" s="98">
        <f t="shared" si="2331"/>
        <v>24</v>
      </c>
      <c r="B3499" s="182" t="str">
        <f t="shared" si="2338"/>
        <v>Improvement in Regenerative Air Preheater Performance &amp; Complete Replacement of NDCT fills at Unit # 10, Koradi TPS</v>
      </c>
      <c r="C3499" s="188" t="str">
        <f t="shared" si="2338"/>
        <v>MERC/CAPEX/MSPGCL/2023-24/0249</v>
      </c>
      <c r="D3499" s="189">
        <f t="shared" si="2338"/>
        <v>45400</v>
      </c>
      <c r="E3499" s="38">
        <f t="shared" si="2332"/>
        <v>25.45</v>
      </c>
      <c r="F3499" s="104">
        <f t="shared" si="2333"/>
        <v>0</v>
      </c>
      <c r="G3499" s="104">
        <f t="shared" si="2334"/>
        <v>0</v>
      </c>
      <c r="H3499" s="104">
        <f t="shared" si="2335"/>
        <v>0</v>
      </c>
      <c r="I3499" s="38">
        <f>'F4.2'!AB160</f>
        <v>0</v>
      </c>
      <c r="J3499" s="38">
        <f>'F4.2'!BA160</f>
        <v>0</v>
      </c>
      <c r="K3499" s="104"/>
      <c r="L3499" s="104"/>
      <c r="M3499" s="104">
        <f t="shared" si="2336"/>
        <v>0</v>
      </c>
      <c r="N3499" s="197">
        <f t="shared" si="2337"/>
        <v>0</v>
      </c>
    </row>
    <row r="3500" spans="1:14" ht="31.5" outlineLevel="1" x14ac:dyDescent="0.25">
      <c r="A3500" s="98">
        <f t="shared" si="2331"/>
        <v>24.1</v>
      </c>
      <c r="B3500" s="182" t="str">
        <f t="shared" si="2338"/>
        <v>Procurement of heating elements for RAPH installed in Unit 10 (660MW) at KTPS Koradi through OEM</v>
      </c>
      <c r="C3500" s="188" t="str">
        <f t="shared" si="2338"/>
        <v>MERC/CAPEX/MSPGCL/2023-24/0249</v>
      </c>
      <c r="D3500" s="189">
        <f t="shared" si="2338"/>
        <v>45400</v>
      </c>
      <c r="E3500" s="38">
        <f t="shared" si="2332"/>
        <v>12.23</v>
      </c>
      <c r="F3500" s="104">
        <f t="shared" si="2333"/>
        <v>14.521007312</v>
      </c>
      <c r="G3500" s="104">
        <f t="shared" si="2334"/>
        <v>14.521007312</v>
      </c>
      <c r="H3500" s="104">
        <f t="shared" si="2335"/>
        <v>0</v>
      </c>
      <c r="I3500" s="38">
        <f>'F4.2'!AB161</f>
        <v>0</v>
      </c>
      <c r="J3500" s="38">
        <f>'F4.2'!BA161</f>
        <v>0</v>
      </c>
      <c r="K3500" s="104"/>
      <c r="L3500" s="104"/>
      <c r="M3500" s="104">
        <f t="shared" si="2336"/>
        <v>0</v>
      </c>
      <c r="N3500" s="197">
        <f t="shared" si="2337"/>
        <v>0</v>
      </c>
    </row>
    <row r="3501" spans="1:14" ht="30" outlineLevel="1" x14ac:dyDescent="0.25">
      <c r="A3501" s="98">
        <f t="shared" si="2331"/>
        <v>24.2</v>
      </c>
      <c r="B3501" s="182" t="str">
        <f t="shared" si="2338"/>
        <v>Complete Supply &amp; Replacement of NDCT fills of U#10.</v>
      </c>
      <c r="C3501" s="188" t="str">
        <f t="shared" si="2338"/>
        <v>MERC/CAPEX/MSPGCL/2023-24/0249</v>
      </c>
      <c r="D3501" s="189">
        <f t="shared" si="2338"/>
        <v>45400</v>
      </c>
      <c r="E3501" s="38">
        <f t="shared" si="2332"/>
        <v>13</v>
      </c>
      <c r="F3501" s="104">
        <f t="shared" si="2333"/>
        <v>13</v>
      </c>
      <c r="G3501" s="104">
        <f t="shared" si="2334"/>
        <v>13</v>
      </c>
      <c r="H3501" s="104">
        <f t="shared" si="2335"/>
        <v>0</v>
      </c>
      <c r="I3501" s="38">
        <f>'F4.2'!AB162</f>
        <v>0</v>
      </c>
      <c r="J3501" s="38">
        <f>'F4.2'!BA162</f>
        <v>0</v>
      </c>
      <c r="K3501" s="104"/>
      <c r="L3501" s="104"/>
      <c r="M3501" s="104">
        <f t="shared" si="2336"/>
        <v>0</v>
      </c>
      <c r="N3501" s="197">
        <f t="shared" si="2337"/>
        <v>0</v>
      </c>
    </row>
    <row r="3502" spans="1:14" ht="30" outlineLevel="1" x14ac:dyDescent="0.25">
      <c r="A3502" s="207">
        <f t="shared" si="2331"/>
        <v>0</v>
      </c>
      <c r="B3502" s="208" t="str">
        <f t="shared" si="2338"/>
        <v>IDC</v>
      </c>
      <c r="C3502" s="188" t="str">
        <f t="shared" si="2338"/>
        <v>MERC/CAPEX/MSPGCL/2023-24/0249</v>
      </c>
      <c r="D3502" s="189">
        <f t="shared" si="2338"/>
        <v>45400</v>
      </c>
      <c r="E3502" s="38">
        <f t="shared" si="2332"/>
        <v>0.22</v>
      </c>
      <c r="F3502" s="104">
        <f t="shared" si="2333"/>
        <v>0</v>
      </c>
      <c r="G3502" s="104">
        <f t="shared" si="2334"/>
        <v>0</v>
      </c>
      <c r="H3502" s="104">
        <f t="shared" si="2335"/>
        <v>0</v>
      </c>
      <c r="I3502" s="38">
        <f>'F4.2'!AB163</f>
        <v>0</v>
      </c>
      <c r="J3502" s="38">
        <f>'F4.2'!BA163</f>
        <v>0</v>
      </c>
      <c r="K3502" s="104"/>
      <c r="L3502" s="104"/>
      <c r="M3502" s="104">
        <f t="shared" si="2336"/>
        <v>0</v>
      </c>
      <c r="N3502" s="197">
        <f t="shared" si="2337"/>
        <v>0</v>
      </c>
    </row>
    <row r="3503" spans="1:14" ht="31.5" outlineLevel="1" x14ac:dyDescent="0.25">
      <c r="A3503" s="98" t="str">
        <f t="shared" si="2331"/>
        <v>HO
DPR 14</v>
      </c>
      <c r="B3503" s="209" t="str">
        <f t="shared" si="2338"/>
        <v>Centralized Monitoring Solution</v>
      </c>
      <c r="C3503" s="188" t="str">
        <f t="shared" si="2338"/>
        <v>MERC/CAPEX/MSPGCL/2023-24/0576</v>
      </c>
      <c r="D3503" s="189">
        <f t="shared" si="2338"/>
        <v>45232</v>
      </c>
      <c r="E3503" s="38">
        <f t="shared" si="2332"/>
        <v>69.308999999999997</v>
      </c>
      <c r="F3503" s="104">
        <f t="shared" si="2333"/>
        <v>0</v>
      </c>
      <c r="G3503" s="104">
        <f t="shared" si="2334"/>
        <v>0</v>
      </c>
      <c r="H3503" s="104">
        <f t="shared" si="2335"/>
        <v>0</v>
      </c>
      <c r="I3503" s="38">
        <f>'F4.2'!AB164</f>
        <v>0</v>
      </c>
      <c r="J3503" s="38">
        <f>'F4.2'!BA164</f>
        <v>0</v>
      </c>
      <c r="K3503" s="104"/>
      <c r="L3503" s="104"/>
      <c r="M3503" s="104">
        <f t="shared" si="2336"/>
        <v>0</v>
      </c>
      <c r="N3503" s="197">
        <f t="shared" si="2337"/>
        <v>0</v>
      </c>
    </row>
    <row r="3504" spans="1:14" ht="47.25" outlineLevel="1" x14ac:dyDescent="0.25">
      <c r="A3504" s="183" t="str">
        <f t="shared" si="2331"/>
        <v>HO DPR 14.1</v>
      </c>
      <c r="B3504" s="209" t="str">
        <f t="shared" si="2338"/>
        <v>Centralized Monitoring Solution</v>
      </c>
      <c r="C3504" s="188" t="str">
        <f t="shared" si="2338"/>
        <v>MERC/CAPEX/MSPGCL/2023-24/0576</v>
      </c>
      <c r="D3504" s="189">
        <f t="shared" si="2338"/>
        <v>45232</v>
      </c>
      <c r="E3504" s="38">
        <f t="shared" si="2332"/>
        <v>66.009</v>
      </c>
      <c r="F3504" s="104">
        <f t="shared" si="2333"/>
        <v>10.9939524</v>
      </c>
      <c r="G3504" s="104">
        <f t="shared" si="2334"/>
        <v>10.9939524</v>
      </c>
      <c r="H3504" s="104">
        <f t="shared" si="2335"/>
        <v>0</v>
      </c>
      <c r="I3504" s="38">
        <f>'F4.2'!AB165</f>
        <v>0</v>
      </c>
      <c r="J3504" s="38">
        <f>'F4.2'!BA165</f>
        <v>0</v>
      </c>
      <c r="K3504" s="104"/>
      <c r="L3504" s="104"/>
      <c r="M3504" s="104">
        <f t="shared" si="2336"/>
        <v>0</v>
      </c>
      <c r="N3504" s="197">
        <f t="shared" si="2337"/>
        <v>0</v>
      </c>
    </row>
    <row r="3505" spans="1:14" ht="30" outlineLevel="1" x14ac:dyDescent="0.25">
      <c r="A3505" s="207">
        <f t="shared" si="2331"/>
        <v>0</v>
      </c>
      <c r="B3505" s="208" t="str">
        <f t="shared" si="2338"/>
        <v>IDC</v>
      </c>
      <c r="C3505" s="188" t="str">
        <f t="shared" si="2338"/>
        <v>MERC/CAPEX/MSPGCL/2023-24/0576</v>
      </c>
      <c r="D3505" s="189">
        <f t="shared" si="2338"/>
        <v>45232</v>
      </c>
      <c r="E3505" s="38">
        <f t="shared" si="2332"/>
        <v>3.3</v>
      </c>
      <c r="F3505" s="104">
        <f t="shared" si="2333"/>
        <v>0</v>
      </c>
      <c r="G3505" s="104">
        <f t="shared" si="2334"/>
        <v>0</v>
      </c>
      <c r="H3505" s="104">
        <f t="shared" si="2335"/>
        <v>0</v>
      </c>
      <c r="I3505" s="38">
        <f>'F4.2'!AB166</f>
        <v>0</v>
      </c>
      <c r="J3505" s="38">
        <f>'F4.2'!BA166</f>
        <v>0</v>
      </c>
      <c r="K3505" s="104"/>
      <c r="L3505" s="104"/>
      <c r="M3505" s="104">
        <f t="shared" si="2336"/>
        <v>0</v>
      </c>
      <c r="N3505" s="197">
        <f t="shared" si="2337"/>
        <v>0</v>
      </c>
    </row>
    <row r="3506" spans="1:14" ht="78.75" outlineLevel="1" x14ac:dyDescent="0.25">
      <c r="A3506" s="98" t="str">
        <f t="shared" ref="A3506:A3511" si="2339">A3029</f>
        <v>HO
DPR 15</v>
      </c>
      <c r="B3506" s="209" t="str">
        <f t="shared" si="2338"/>
        <v>HMI (Human Machine Interface) Upgradation of ‘SSPA-T3000’ DCS (Distribution Control System), Rockwell make PLC System installed at 3x660MW Unit No. 8, 9 &amp; 10 at Koradi TPS and HMI (Human Machine Interface) Upgradation of MaxDNA DCS System at Unit 8-9, CSTPS, Chandrapur</v>
      </c>
      <c r="C3506" s="188" t="str">
        <f t="shared" si="2338"/>
        <v>MERC/CAPEX/2023-2024/MSPGCL/0515</v>
      </c>
      <c r="D3506" s="189">
        <f t="shared" si="2338"/>
        <v>45208</v>
      </c>
      <c r="E3506" s="38">
        <f t="shared" ref="E3506:E3511" si="2340">E3029</f>
        <v>55.609999999999992</v>
      </c>
      <c r="F3506" s="104">
        <f t="shared" ref="F3506:F3511" si="2341">F3029+I3029</f>
        <v>0</v>
      </c>
      <c r="G3506" s="104">
        <f t="shared" si="2334"/>
        <v>0</v>
      </c>
      <c r="H3506" s="104">
        <f t="shared" si="2335"/>
        <v>0</v>
      </c>
      <c r="I3506" s="38">
        <f>'F4.2'!AB167</f>
        <v>0</v>
      </c>
      <c r="J3506" s="38">
        <f>'F4.2'!BA167</f>
        <v>0</v>
      </c>
      <c r="K3506" s="104"/>
      <c r="L3506" s="104"/>
      <c r="M3506" s="104">
        <f t="shared" si="2336"/>
        <v>0</v>
      </c>
      <c r="N3506" s="197">
        <f t="shared" si="2337"/>
        <v>0</v>
      </c>
    </row>
    <row r="3507" spans="1:14" ht="47.25" outlineLevel="1" x14ac:dyDescent="0.25">
      <c r="A3507" s="98" t="str">
        <f t="shared" si="2339"/>
        <v>HO DPR 15.1</v>
      </c>
      <c r="B3507" s="209" t="str">
        <f t="shared" ref="B3507:D3511" si="2342">B3030</f>
        <v>Supply: HMI (Human machine Interface) up gradation of maxDNA DCS system at Unit – 8 &amp; 9, CSTPS, Chandrapur.</v>
      </c>
      <c r="C3507" s="188" t="str">
        <f t="shared" si="2342"/>
        <v>MERC/CAPEX/2023-2024/MSPGCL/0515</v>
      </c>
      <c r="D3507" s="189">
        <f t="shared" si="2342"/>
        <v>45208</v>
      </c>
      <c r="E3507" s="38">
        <f t="shared" si="2340"/>
        <v>10.52</v>
      </c>
      <c r="F3507" s="104">
        <f t="shared" si="2341"/>
        <v>0</v>
      </c>
      <c r="G3507" s="104">
        <f t="shared" ref="G3507:G3511" si="2343">G3030+M3030</f>
        <v>0</v>
      </c>
      <c r="H3507" s="104">
        <f t="shared" si="2335"/>
        <v>0</v>
      </c>
      <c r="I3507" s="38">
        <f>'F4.2'!AB168</f>
        <v>0</v>
      </c>
      <c r="J3507" s="38">
        <f>'F4.2'!BA168</f>
        <v>0</v>
      </c>
      <c r="K3507" s="104"/>
      <c r="L3507" s="104"/>
      <c r="M3507" s="104">
        <f t="shared" si="2336"/>
        <v>0</v>
      </c>
      <c r="N3507" s="197">
        <f t="shared" si="2337"/>
        <v>0</v>
      </c>
    </row>
    <row r="3508" spans="1:14" ht="47.25" outlineLevel="1" x14ac:dyDescent="0.25">
      <c r="A3508" s="98" t="str">
        <f t="shared" si="2339"/>
        <v>HO DPR 15.2</v>
      </c>
      <c r="B3508" s="209" t="str">
        <f t="shared" si="2342"/>
        <v>Works: HMI (Human machine Interface) up gradation of maxDNA DCS system at Unit – 8 &amp; 9, CSTPS, Chandrapur.</v>
      </c>
      <c r="C3508" s="188" t="str">
        <f t="shared" si="2342"/>
        <v>MERC/CAPEX/2023-2024/MSPGCL/0515</v>
      </c>
      <c r="D3508" s="189">
        <f t="shared" si="2342"/>
        <v>45208</v>
      </c>
      <c r="E3508" s="38">
        <f t="shared" si="2340"/>
        <v>0.41</v>
      </c>
      <c r="F3508" s="104">
        <f t="shared" si="2341"/>
        <v>0</v>
      </c>
      <c r="G3508" s="104">
        <f t="shared" si="2343"/>
        <v>0</v>
      </c>
      <c r="H3508" s="104">
        <f t="shared" si="2335"/>
        <v>0</v>
      </c>
      <c r="I3508" s="38">
        <f>'F4.2'!AB169</f>
        <v>0</v>
      </c>
      <c r="J3508" s="38">
        <f>'F4.2'!BA169</f>
        <v>0</v>
      </c>
      <c r="K3508" s="104"/>
      <c r="L3508" s="104"/>
      <c r="M3508" s="104">
        <f t="shared" si="2336"/>
        <v>0</v>
      </c>
      <c r="N3508" s="197">
        <f t="shared" si="2337"/>
        <v>0</v>
      </c>
    </row>
    <row r="3509" spans="1:14" ht="63" outlineLevel="1" x14ac:dyDescent="0.25">
      <c r="A3509" s="98">
        <f t="shared" si="2339"/>
        <v>15.3</v>
      </c>
      <c r="B3509" s="209" t="str">
        <f t="shared" si="2342"/>
        <v>HMI (Human Machine Interface) Upgradation of ‘SPPA-T3000’ DCS (Distributed Control System) installed at 3x660MW Unit- 8, 9 &amp; 10 at Koradi TPS to match with the external aspects and process improvement</v>
      </c>
      <c r="C3509" s="188" t="str">
        <f t="shared" si="2342"/>
        <v>MERC/CAPEX/2023-2024/MSPGCL/0515</v>
      </c>
      <c r="D3509" s="189">
        <f t="shared" si="2342"/>
        <v>45208</v>
      </c>
      <c r="E3509" s="38">
        <f t="shared" si="2340"/>
        <v>24.33</v>
      </c>
      <c r="F3509" s="104">
        <f t="shared" si="2341"/>
        <v>24.33</v>
      </c>
      <c r="G3509" s="104">
        <f t="shared" si="2343"/>
        <v>24.33</v>
      </c>
      <c r="H3509" s="104">
        <f t="shared" si="2335"/>
        <v>0</v>
      </c>
      <c r="I3509" s="38">
        <f>'F4.2'!AB170</f>
        <v>0</v>
      </c>
      <c r="J3509" s="38">
        <f>'F4.2'!BA170</f>
        <v>0</v>
      </c>
      <c r="K3509" s="104"/>
      <c r="L3509" s="104"/>
      <c r="M3509" s="104">
        <f t="shared" si="2336"/>
        <v>0</v>
      </c>
      <c r="N3509" s="197">
        <f t="shared" si="2337"/>
        <v>0</v>
      </c>
    </row>
    <row r="3510" spans="1:14" ht="63" outlineLevel="1" x14ac:dyDescent="0.25">
      <c r="A3510" s="212">
        <f t="shared" si="2339"/>
        <v>15.4</v>
      </c>
      <c r="B3510" s="213" t="str">
        <f t="shared" si="2342"/>
        <v xml:space="preserve">Upgradation of Rockwell Make PLC System installed at 3x660MW  ,Koradi TPS to match with the external aspects and process improvement.(C&amp;I)
</v>
      </c>
      <c r="C3510" s="188" t="str">
        <f t="shared" si="2342"/>
        <v>MERC/CAPEX/2023-2024/MSPGCL/0515</v>
      </c>
      <c r="D3510" s="189">
        <f t="shared" si="2342"/>
        <v>45208</v>
      </c>
      <c r="E3510" s="38">
        <f t="shared" si="2340"/>
        <v>20.2</v>
      </c>
      <c r="F3510" s="104">
        <f t="shared" si="2341"/>
        <v>20.2</v>
      </c>
      <c r="G3510" s="104">
        <f t="shared" si="2343"/>
        <v>20.2</v>
      </c>
      <c r="H3510" s="104">
        <f t="shared" si="2335"/>
        <v>0</v>
      </c>
      <c r="I3510" s="38">
        <f>'F4.2'!AB171</f>
        <v>0</v>
      </c>
      <c r="J3510" s="38">
        <f>'F4.2'!BA171</f>
        <v>0</v>
      </c>
      <c r="K3510" s="104"/>
      <c r="L3510" s="104"/>
      <c r="M3510" s="104">
        <f t="shared" si="2336"/>
        <v>0</v>
      </c>
      <c r="N3510" s="197">
        <f t="shared" si="2337"/>
        <v>0</v>
      </c>
    </row>
    <row r="3511" spans="1:14" ht="30" outlineLevel="1" x14ac:dyDescent="0.25">
      <c r="A3511" s="98">
        <f t="shared" si="2339"/>
        <v>0</v>
      </c>
      <c r="B3511" s="209" t="str">
        <f t="shared" si="2342"/>
        <v>IDC</v>
      </c>
      <c r="C3511" s="188" t="str">
        <f t="shared" si="2342"/>
        <v>MERC/CAPEX/2023-2024/MSPGCL/0515</v>
      </c>
      <c r="D3511" s="189">
        <f t="shared" si="2342"/>
        <v>45208</v>
      </c>
      <c r="E3511" s="38">
        <f t="shared" si="2340"/>
        <v>0.15</v>
      </c>
      <c r="F3511" s="104">
        <f t="shared" si="2341"/>
        <v>0</v>
      </c>
      <c r="G3511" s="104">
        <f t="shared" si="2343"/>
        <v>0</v>
      </c>
      <c r="H3511" s="104">
        <f t="shared" si="2335"/>
        <v>0</v>
      </c>
      <c r="I3511" s="38">
        <f>'F4.2'!AB172</f>
        <v>0</v>
      </c>
      <c r="J3511" s="38">
        <f>'F4.2'!BA172</f>
        <v>0</v>
      </c>
      <c r="K3511" s="104"/>
      <c r="L3511" s="104"/>
      <c r="M3511" s="104">
        <f t="shared" si="2336"/>
        <v>0</v>
      </c>
      <c r="N3511" s="197">
        <f t="shared" si="2337"/>
        <v>0</v>
      </c>
    </row>
    <row r="3512" spans="1:14" ht="63" outlineLevel="1" x14ac:dyDescent="0.25">
      <c r="A3512" s="134">
        <f t="shared" ref="A3512:E3512" si="2344">A3035</f>
        <v>0</v>
      </c>
      <c r="B3512" s="134" t="str">
        <f t="shared" si="2344"/>
        <v>Work of provision of platform beside railway siding at backside of chord cabin for loading of fly ash in railway wagon for ash
utilization at 3x660 MW TPS, Koradi</v>
      </c>
      <c r="C3512" s="188">
        <f t="shared" si="2344"/>
        <v>0</v>
      </c>
      <c r="D3512" s="189" t="str">
        <f t="shared" si="2344"/>
        <v>-</v>
      </c>
      <c r="E3512" s="38">
        <f t="shared" si="2344"/>
        <v>0</v>
      </c>
      <c r="F3512" s="104">
        <f t="shared" ref="F3512:F3575" si="2345">F3035+I3035</f>
        <v>3.8355539999999078E-3</v>
      </c>
      <c r="G3512" s="104">
        <f t="shared" ref="G3512:G3575" si="2346">G3035+M3035</f>
        <v>3.8355539999999078E-3</v>
      </c>
      <c r="H3512" s="104">
        <f t="shared" si="2335"/>
        <v>0</v>
      </c>
      <c r="I3512" s="38">
        <f>'F4.2'!AB173</f>
        <v>0</v>
      </c>
      <c r="J3512" s="38">
        <f>'F4.2'!BA173</f>
        <v>0</v>
      </c>
      <c r="K3512" s="104"/>
      <c r="L3512" s="104"/>
      <c r="M3512" s="104">
        <f t="shared" si="2336"/>
        <v>0</v>
      </c>
      <c r="N3512" s="197">
        <f t="shared" si="2337"/>
        <v>0</v>
      </c>
    </row>
    <row r="3513" spans="1:14" ht="63" outlineLevel="1" x14ac:dyDescent="0.25">
      <c r="A3513" s="98">
        <f t="shared" ref="A3513:E3513" si="2347">A3036</f>
        <v>13</v>
      </c>
      <c r="B3513" s="364" t="str">
        <f t="shared" si="2347"/>
        <v xml:space="preserve">Capital Exenditure schemes for in-principle clearance regarding "EPC contract for the wok of construction of quarters and development of KTPS colony at Koradi" under CAPEX scheme </v>
      </c>
      <c r="C3513" s="188" t="str">
        <f t="shared" si="2347"/>
        <v>MERC/CAPEX/MSPGCL/2024-12/0569 DTD.13.09.2024</v>
      </c>
      <c r="D3513" s="189">
        <f t="shared" si="2347"/>
        <v>45548</v>
      </c>
      <c r="E3513" s="38">
        <f t="shared" si="2347"/>
        <v>210.48</v>
      </c>
      <c r="F3513" s="104">
        <f t="shared" si="2345"/>
        <v>210.48</v>
      </c>
      <c r="G3513" s="104">
        <f t="shared" si="2346"/>
        <v>210.48</v>
      </c>
      <c r="H3513" s="104">
        <f t="shared" si="2335"/>
        <v>0</v>
      </c>
      <c r="I3513" s="38">
        <f>'F4.2'!AB174</f>
        <v>0</v>
      </c>
      <c r="J3513" s="38">
        <f>'F4.2'!BA174</f>
        <v>0</v>
      </c>
      <c r="K3513" s="104"/>
      <c r="L3513" s="104"/>
      <c r="M3513" s="104">
        <f t="shared" si="2336"/>
        <v>0</v>
      </c>
      <c r="N3513" s="197">
        <f t="shared" si="2337"/>
        <v>0</v>
      </c>
    </row>
    <row r="3514" spans="1:14" ht="15.75" outlineLevel="1" x14ac:dyDescent="0.25">
      <c r="A3514" s="368">
        <f t="shared" ref="A3514:E3514" si="2348">A3037</f>
        <v>0</v>
      </c>
      <c r="B3514" s="369" t="str">
        <f t="shared" si="2348"/>
        <v>IDC</v>
      </c>
      <c r="C3514" s="188">
        <f t="shared" si="2348"/>
        <v>0</v>
      </c>
      <c r="D3514" s="189" t="str">
        <f t="shared" si="2348"/>
        <v>-</v>
      </c>
      <c r="E3514" s="38">
        <f t="shared" si="2348"/>
        <v>0</v>
      </c>
      <c r="F3514" s="104">
        <f t="shared" si="2345"/>
        <v>0</v>
      </c>
      <c r="G3514" s="104">
        <f t="shared" si="2346"/>
        <v>0</v>
      </c>
      <c r="H3514" s="104">
        <f t="shared" si="2335"/>
        <v>0</v>
      </c>
      <c r="I3514" s="38">
        <f>'F4.2'!AB175</f>
        <v>0</v>
      </c>
      <c r="J3514" s="38">
        <f>'F4.2'!BA175</f>
        <v>0</v>
      </c>
      <c r="K3514" s="104"/>
      <c r="L3514" s="104"/>
      <c r="M3514" s="104">
        <f t="shared" si="2336"/>
        <v>0</v>
      </c>
      <c r="N3514" s="197">
        <f t="shared" si="2337"/>
        <v>0</v>
      </c>
    </row>
    <row r="3515" spans="1:14" ht="31.5" outlineLevel="1" x14ac:dyDescent="0.25">
      <c r="A3515" s="380">
        <f t="shared" ref="A3515:E3515" si="2349">A3038</f>
        <v>3</v>
      </c>
      <c r="B3515" s="381" t="str">
        <f t="shared" si="2349"/>
        <v xml:space="preserve">Procurement of spares for L&amp;T-MHI make Turbine for COH work of Turbine at KTPS, 3x660MW units Koradi  </v>
      </c>
      <c r="C3515" s="188" t="str">
        <f t="shared" si="2349"/>
        <v>MERC/CAPEX/MSPGCL/2023-24/0639</v>
      </c>
      <c r="D3515" s="189" t="str">
        <f t="shared" si="2349"/>
        <v>-</v>
      </c>
      <c r="E3515" s="38">
        <f t="shared" si="2349"/>
        <v>0</v>
      </c>
      <c r="F3515" s="104">
        <f t="shared" si="2345"/>
        <v>0</v>
      </c>
      <c r="G3515" s="104">
        <f t="shared" si="2346"/>
        <v>0</v>
      </c>
      <c r="H3515" s="104">
        <f t="shared" si="2335"/>
        <v>0</v>
      </c>
      <c r="I3515" s="38">
        <f>'F4.2'!AB176</f>
        <v>0</v>
      </c>
      <c r="J3515" s="38">
        <f>'F4.2'!BA176</f>
        <v>0</v>
      </c>
      <c r="K3515" s="104"/>
      <c r="L3515" s="104"/>
      <c r="M3515" s="104">
        <f t="shared" si="2336"/>
        <v>0</v>
      </c>
      <c r="N3515" s="197">
        <f t="shared" si="2337"/>
        <v>0</v>
      </c>
    </row>
    <row r="3516" spans="1:14" ht="31.5" outlineLevel="1" x14ac:dyDescent="0.25">
      <c r="A3516" s="380">
        <f t="shared" ref="A3516:E3516" si="2350">A3039</f>
        <v>3.1</v>
      </c>
      <c r="B3516" s="381" t="str">
        <f t="shared" si="2350"/>
        <v>Procurement of spares for L&amp;T-MHI make Turbine for COH work of Turbine at KTPS, 3x660MW units Koradi</v>
      </c>
      <c r="C3516" s="188" t="str">
        <f t="shared" si="2350"/>
        <v>MERC/CAPEX/MSPGCL/2023-24/0639</v>
      </c>
      <c r="D3516" s="189" t="str">
        <f t="shared" si="2350"/>
        <v>-</v>
      </c>
      <c r="E3516" s="38">
        <f t="shared" si="2350"/>
        <v>0</v>
      </c>
      <c r="F3516" s="104">
        <f t="shared" si="2345"/>
        <v>31.635799999999996</v>
      </c>
      <c r="G3516" s="104">
        <f t="shared" si="2346"/>
        <v>31.635799999999996</v>
      </c>
      <c r="H3516" s="104">
        <f t="shared" si="2335"/>
        <v>0</v>
      </c>
      <c r="I3516" s="38">
        <f>'F4.2'!AB177</f>
        <v>0</v>
      </c>
      <c r="J3516" s="38">
        <f>'F4.2'!BA177</f>
        <v>0</v>
      </c>
      <c r="K3516" s="104"/>
      <c r="L3516" s="104"/>
      <c r="M3516" s="104">
        <f t="shared" si="2336"/>
        <v>0</v>
      </c>
      <c r="N3516" s="197">
        <f t="shared" si="2337"/>
        <v>0</v>
      </c>
    </row>
    <row r="3517" spans="1:14" ht="31.5" outlineLevel="1" x14ac:dyDescent="0.25">
      <c r="A3517" s="98">
        <f t="shared" ref="A3517:E3517" si="2351">A3040</f>
        <v>3.2</v>
      </c>
      <c r="B3517" s="175" t="str">
        <f t="shared" si="2351"/>
        <v>Procurement of HP Nozzle assembly for L&amp;T-MHI Make Turbine installed at 3x660MW Units Koradi</v>
      </c>
      <c r="C3517" s="188" t="str">
        <f t="shared" si="2351"/>
        <v>MERC/CAPEX/MSPGCL/2023-24/0639</v>
      </c>
      <c r="D3517" s="189" t="str">
        <f t="shared" si="2351"/>
        <v>-</v>
      </c>
      <c r="E3517" s="38">
        <f t="shared" si="2351"/>
        <v>0</v>
      </c>
      <c r="F3517" s="104">
        <f t="shared" si="2345"/>
        <v>4.1889999999999992</v>
      </c>
      <c r="G3517" s="104">
        <f t="shared" si="2346"/>
        <v>4.1889999999999992</v>
      </c>
      <c r="H3517" s="104">
        <f t="shared" si="2335"/>
        <v>0</v>
      </c>
      <c r="I3517" s="38">
        <f>'F4.2'!AB178</f>
        <v>0</v>
      </c>
      <c r="J3517" s="38">
        <f>'F4.2'!BA178</f>
        <v>0</v>
      </c>
      <c r="K3517" s="104"/>
      <c r="L3517" s="104"/>
      <c r="M3517" s="104">
        <f t="shared" si="2336"/>
        <v>0</v>
      </c>
      <c r="N3517" s="197">
        <f t="shared" si="2337"/>
        <v>0</v>
      </c>
    </row>
    <row r="3518" spans="1:14" ht="21" outlineLevel="1" x14ac:dyDescent="0.25">
      <c r="A3518" s="344">
        <f t="shared" ref="A3518:E3518" si="2352">A3041</f>
        <v>0</v>
      </c>
      <c r="B3518" s="118">
        <f t="shared" si="2352"/>
        <v>0</v>
      </c>
      <c r="C3518" s="188">
        <f t="shared" si="2352"/>
        <v>0</v>
      </c>
      <c r="D3518" s="189" t="str">
        <f t="shared" si="2352"/>
        <v>-</v>
      </c>
      <c r="E3518" s="38">
        <f t="shared" si="2352"/>
        <v>0</v>
      </c>
      <c r="F3518" s="104">
        <f t="shared" si="2345"/>
        <v>0</v>
      </c>
      <c r="G3518" s="104">
        <f t="shared" si="2346"/>
        <v>0</v>
      </c>
      <c r="H3518" s="104">
        <f t="shared" si="2335"/>
        <v>0</v>
      </c>
      <c r="I3518" s="38">
        <f>'F4.2'!AB179</f>
        <v>0</v>
      </c>
      <c r="J3518" s="38">
        <f>'F4.2'!BA179</f>
        <v>0</v>
      </c>
      <c r="K3518" s="104"/>
      <c r="L3518" s="104"/>
      <c r="M3518" s="104">
        <f t="shared" si="2336"/>
        <v>0</v>
      </c>
      <c r="N3518" s="197">
        <f t="shared" si="2337"/>
        <v>0</v>
      </c>
    </row>
    <row r="3519" spans="1:14" ht="15.75" outlineLevel="1" x14ac:dyDescent="0.25">
      <c r="A3519" s="369">
        <f t="shared" ref="A3519:E3519" si="2353">A3042</f>
        <v>0</v>
      </c>
      <c r="B3519" s="369" t="str">
        <f t="shared" si="2353"/>
        <v>C) DPRs Yet to be submitted to MERC</v>
      </c>
      <c r="C3519" s="188">
        <f t="shared" si="2353"/>
        <v>0</v>
      </c>
      <c r="D3519" s="189" t="str">
        <f t="shared" si="2353"/>
        <v>-</v>
      </c>
      <c r="E3519" s="38">
        <f t="shared" si="2353"/>
        <v>0</v>
      </c>
      <c r="F3519" s="104">
        <f t="shared" si="2345"/>
        <v>0</v>
      </c>
      <c r="G3519" s="104">
        <f t="shared" si="2346"/>
        <v>0</v>
      </c>
      <c r="H3519" s="104">
        <f t="shared" si="2335"/>
        <v>0</v>
      </c>
      <c r="I3519" s="38">
        <f>'F4.2'!AB180</f>
        <v>0</v>
      </c>
      <c r="J3519" s="38">
        <f>'F4.2'!BA180</f>
        <v>0</v>
      </c>
      <c r="K3519" s="104"/>
      <c r="L3519" s="104"/>
      <c r="M3519" s="104">
        <f t="shared" si="2336"/>
        <v>0</v>
      </c>
      <c r="N3519" s="197">
        <f t="shared" si="2337"/>
        <v>0</v>
      </c>
    </row>
    <row r="3520" spans="1:14" ht="63" outlineLevel="1" x14ac:dyDescent="0.25">
      <c r="A3520" s="89">
        <f t="shared" ref="A3520:E3520" si="2354">A3043</f>
        <v>2</v>
      </c>
      <c r="B3520" s="389" t="str">
        <f t="shared" si="2354"/>
        <v>Control &amp; instrumentation related Various  Upgradation schemes viz.Emission Monitoring &amp; Water Quality Analysers ,Vibration Monitoring Schemes,Water Flow Monitoring etc. at 3X660MW, KTPS, Koradi</v>
      </c>
      <c r="C3520" s="188">
        <f t="shared" si="2354"/>
        <v>0</v>
      </c>
      <c r="D3520" s="189" t="str">
        <f t="shared" si="2354"/>
        <v>-</v>
      </c>
      <c r="E3520" s="38">
        <f t="shared" si="2354"/>
        <v>0</v>
      </c>
      <c r="F3520" s="104">
        <f t="shared" si="2345"/>
        <v>0</v>
      </c>
      <c r="G3520" s="104">
        <f t="shared" si="2346"/>
        <v>0</v>
      </c>
      <c r="H3520" s="104">
        <f t="shared" si="2335"/>
        <v>0</v>
      </c>
      <c r="I3520" s="38">
        <f>'F4.2'!AB181</f>
        <v>0</v>
      </c>
      <c r="J3520" s="38">
        <f>'F4.2'!BA181</f>
        <v>0</v>
      </c>
      <c r="K3520" s="104"/>
      <c r="L3520" s="104"/>
      <c r="M3520" s="104">
        <f t="shared" si="2336"/>
        <v>0</v>
      </c>
      <c r="N3520" s="197">
        <f t="shared" si="2337"/>
        <v>0</v>
      </c>
    </row>
    <row r="3521" spans="1:14" ht="15.75" outlineLevel="1" x14ac:dyDescent="0.25">
      <c r="A3521" s="89">
        <f t="shared" ref="A3521:E3521" si="2355">A3044</f>
        <v>2.1</v>
      </c>
      <c r="B3521" s="389" t="str">
        <f t="shared" si="2355"/>
        <v xml:space="preserve">Upgradation of Emission Monitoring Analysers </v>
      </c>
      <c r="C3521" s="188">
        <f t="shared" si="2355"/>
        <v>0</v>
      </c>
      <c r="D3521" s="189" t="str">
        <f t="shared" si="2355"/>
        <v>-</v>
      </c>
      <c r="E3521" s="38">
        <f t="shared" si="2355"/>
        <v>0</v>
      </c>
      <c r="F3521" s="104">
        <f t="shared" si="2345"/>
        <v>9.58</v>
      </c>
      <c r="G3521" s="104">
        <f t="shared" si="2346"/>
        <v>9.58</v>
      </c>
      <c r="H3521" s="104">
        <f t="shared" si="2335"/>
        <v>0</v>
      </c>
      <c r="I3521" s="38">
        <f>'F4.2'!AB182</f>
        <v>0</v>
      </c>
      <c r="J3521" s="38">
        <f>'F4.2'!BA182</f>
        <v>0</v>
      </c>
      <c r="K3521" s="104"/>
      <c r="L3521" s="104"/>
      <c r="M3521" s="104">
        <f t="shared" si="2336"/>
        <v>0</v>
      </c>
      <c r="N3521" s="197">
        <f t="shared" si="2337"/>
        <v>0</v>
      </c>
    </row>
    <row r="3522" spans="1:14" ht="15.75" outlineLevel="1" x14ac:dyDescent="0.25">
      <c r="A3522" s="89">
        <f t="shared" ref="A3522:E3522" si="2356">A3045</f>
        <v>2.2000000000000002</v>
      </c>
      <c r="B3522" s="389" t="str">
        <f t="shared" si="2356"/>
        <v xml:space="preserve">Upgradation of Water Quality Analysers </v>
      </c>
      <c r="C3522" s="188">
        <f t="shared" si="2356"/>
        <v>0</v>
      </c>
      <c r="D3522" s="189" t="str">
        <f t="shared" si="2356"/>
        <v>-</v>
      </c>
      <c r="E3522" s="38">
        <f t="shared" si="2356"/>
        <v>0</v>
      </c>
      <c r="F3522" s="104">
        <f t="shared" si="2345"/>
        <v>5.33</v>
      </c>
      <c r="G3522" s="104">
        <f t="shared" si="2346"/>
        <v>5.33</v>
      </c>
      <c r="H3522" s="104">
        <f t="shared" si="2335"/>
        <v>0</v>
      </c>
      <c r="I3522" s="38">
        <f>'F4.2'!AB183</f>
        <v>0</v>
      </c>
      <c r="J3522" s="38">
        <f>'F4.2'!BA183</f>
        <v>0</v>
      </c>
      <c r="K3522" s="104"/>
      <c r="L3522" s="104"/>
      <c r="M3522" s="104">
        <f t="shared" si="2336"/>
        <v>0</v>
      </c>
      <c r="N3522" s="197">
        <f t="shared" si="2337"/>
        <v>0</v>
      </c>
    </row>
    <row r="3523" spans="1:14" ht="31.5" outlineLevel="1" x14ac:dyDescent="0.25">
      <c r="A3523" s="89">
        <f t="shared" ref="A3523:E3523" si="2357">A3046</f>
        <v>2.2999999999999998</v>
      </c>
      <c r="B3523" s="389" t="str">
        <f t="shared" si="2357"/>
        <v xml:space="preserve">Revamping &amp; Supply Of Upgraded VM7B Version of Vibration Monitoring Rack </v>
      </c>
      <c r="C3523" s="188">
        <f t="shared" si="2357"/>
        <v>0</v>
      </c>
      <c r="D3523" s="189" t="str">
        <f t="shared" si="2357"/>
        <v>-</v>
      </c>
      <c r="E3523" s="38">
        <f t="shared" si="2357"/>
        <v>0</v>
      </c>
      <c r="F3523" s="104">
        <f t="shared" si="2345"/>
        <v>4.84</v>
      </c>
      <c r="G3523" s="104">
        <f t="shared" si="2346"/>
        <v>4.84</v>
      </c>
      <c r="H3523" s="104">
        <f t="shared" si="2335"/>
        <v>0</v>
      </c>
      <c r="I3523" s="38">
        <f>'F4.2'!AB184</f>
        <v>0</v>
      </c>
      <c r="J3523" s="38">
        <f>'F4.2'!BA184</f>
        <v>0</v>
      </c>
      <c r="K3523" s="104"/>
      <c r="L3523" s="104"/>
      <c r="M3523" s="104">
        <f t="shared" si="2336"/>
        <v>0</v>
      </c>
      <c r="N3523" s="197">
        <f t="shared" si="2337"/>
        <v>0</v>
      </c>
    </row>
    <row r="3524" spans="1:14" ht="31.5" outlineLevel="1" x14ac:dyDescent="0.25">
      <c r="A3524" s="369">
        <f t="shared" ref="A3524:E3524" si="2358">A3047</f>
        <v>2.4</v>
      </c>
      <c r="B3524" s="369" t="str">
        <f t="shared" si="2358"/>
        <v>Implementation of ‘Flow Monitoring System’ at 3x660MW Balance of Plant (BOP) Unit- 8, 9 &amp; 10 at Koradi TPS</v>
      </c>
      <c r="C3524" s="188">
        <f t="shared" si="2358"/>
        <v>0</v>
      </c>
      <c r="D3524" s="189" t="str">
        <f t="shared" si="2358"/>
        <v>-</v>
      </c>
      <c r="E3524" s="38">
        <f t="shared" si="2358"/>
        <v>0</v>
      </c>
      <c r="F3524" s="104">
        <f t="shared" si="2345"/>
        <v>6.87</v>
      </c>
      <c r="G3524" s="104">
        <f t="shared" si="2346"/>
        <v>6.87</v>
      </c>
      <c r="H3524" s="104">
        <f t="shared" si="2335"/>
        <v>0</v>
      </c>
      <c r="I3524" s="38">
        <f>'F4.2'!AB185</f>
        <v>0</v>
      </c>
      <c r="J3524" s="38">
        <f>'F4.2'!BA185</f>
        <v>0</v>
      </c>
      <c r="K3524" s="104"/>
      <c r="L3524" s="104"/>
      <c r="M3524" s="104">
        <f t="shared" si="2336"/>
        <v>0</v>
      </c>
      <c r="N3524" s="197">
        <f t="shared" si="2337"/>
        <v>0</v>
      </c>
    </row>
    <row r="3525" spans="1:14" ht="15.75" outlineLevel="1" x14ac:dyDescent="0.25">
      <c r="A3525" s="89">
        <f t="shared" ref="A3525:E3525" si="2359">A3048</f>
        <v>3</v>
      </c>
      <c r="B3525" s="389" t="str">
        <f t="shared" si="2359"/>
        <v xml:space="preserve">     CHP Improvement Scheme-I</v>
      </c>
      <c r="C3525" s="188">
        <f t="shared" si="2359"/>
        <v>0</v>
      </c>
      <c r="D3525" s="189" t="str">
        <f t="shared" si="2359"/>
        <v>-</v>
      </c>
      <c r="E3525" s="38">
        <f t="shared" si="2359"/>
        <v>0</v>
      </c>
      <c r="F3525" s="104">
        <f t="shared" si="2345"/>
        <v>0</v>
      </c>
      <c r="G3525" s="104">
        <f t="shared" si="2346"/>
        <v>0</v>
      </c>
      <c r="H3525" s="104">
        <f t="shared" si="2335"/>
        <v>0</v>
      </c>
      <c r="I3525" s="38">
        <f>'F4.2'!AB186</f>
        <v>0</v>
      </c>
      <c r="J3525" s="38">
        <f>'F4.2'!BA186</f>
        <v>0</v>
      </c>
      <c r="K3525" s="104"/>
      <c r="L3525" s="104"/>
      <c r="M3525" s="104">
        <f t="shared" si="2336"/>
        <v>0</v>
      </c>
      <c r="N3525" s="197">
        <f t="shared" si="2337"/>
        <v>0</v>
      </c>
    </row>
    <row r="3526" spans="1:14" ht="31.5" outlineLevel="1" x14ac:dyDescent="0.25">
      <c r="A3526" s="89">
        <f t="shared" ref="A3526:E3526" si="2360">A3049</f>
        <v>3.1</v>
      </c>
      <c r="B3526" s="389" t="str">
        <f t="shared" si="2360"/>
        <v>Supply, Erection, Commissioning of set of Internals for Wagon Tipplers at CHP 3X660MW, KTPS, Koradi.</v>
      </c>
      <c r="C3526" s="188">
        <f t="shared" si="2360"/>
        <v>0</v>
      </c>
      <c r="D3526" s="189" t="str">
        <f t="shared" si="2360"/>
        <v>-</v>
      </c>
      <c r="E3526" s="38">
        <f t="shared" si="2360"/>
        <v>0</v>
      </c>
      <c r="F3526" s="104">
        <f t="shared" si="2345"/>
        <v>10.96</v>
      </c>
      <c r="G3526" s="104">
        <f t="shared" si="2346"/>
        <v>10.96</v>
      </c>
      <c r="H3526" s="104">
        <f t="shared" si="2335"/>
        <v>0</v>
      </c>
      <c r="I3526" s="38">
        <f>'F4.2'!AB187</f>
        <v>0</v>
      </c>
      <c r="J3526" s="38">
        <f>'F4.2'!BA187</f>
        <v>0</v>
      </c>
      <c r="K3526" s="104"/>
      <c r="L3526" s="104"/>
      <c r="M3526" s="104">
        <f t="shared" si="2336"/>
        <v>0</v>
      </c>
      <c r="N3526" s="197">
        <f t="shared" si="2337"/>
        <v>0</v>
      </c>
    </row>
    <row r="3527" spans="1:14" ht="31.5" outlineLevel="1" x14ac:dyDescent="0.25">
      <c r="A3527" s="89">
        <f t="shared" ref="A3527:E3527" si="2361">A3050</f>
        <v>3.2</v>
      </c>
      <c r="B3527" s="389" t="str">
        <f t="shared" si="2361"/>
        <v xml:space="preserve">Supply, Erection, Commissioning of set of Internals for Side Arm Chargers at CHP 3X660MW, KTPS, Koradi. </v>
      </c>
      <c r="C3527" s="188">
        <f t="shared" si="2361"/>
        <v>0</v>
      </c>
      <c r="D3527" s="189" t="str">
        <f t="shared" si="2361"/>
        <v>-</v>
      </c>
      <c r="E3527" s="38">
        <f t="shared" si="2361"/>
        <v>0</v>
      </c>
      <c r="F3527" s="104">
        <f t="shared" si="2345"/>
        <v>3.54</v>
      </c>
      <c r="G3527" s="104">
        <f t="shared" si="2346"/>
        <v>3.54</v>
      </c>
      <c r="H3527" s="104">
        <f t="shared" si="2335"/>
        <v>0</v>
      </c>
      <c r="I3527" s="38">
        <f>'F4.2'!AB188</f>
        <v>0</v>
      </c>
      <c r="J3527" s="38">
        <f>'F4.2'!BA188</f>
        <v>0</v>
      </c>
      <c r="K3527" s="104"/>
      <c r="L3527" s="104"/>
      <c r="M3527" s="104">
        <f t="shared" si="2336"/>
        <v>0</v>
      </c>
      <c r="N3527" s="197">
        <f t="shared" si="2337"/>
        <v>0</v>
      </c>
    </row>
    <row r="3528" spans="1:14" ht="31.5" outlineLevel="1" x14ac:dyDescent="0.25">
      <c r="A3528" s="89">
        <f t="shared" ref="A3528:E3528" si="2362">A3051</f>
        <v>3.3</v>
      </c>
      <c r="B3528" s="389" t="str">
        <f t="shared" si="2362"/>
        <v>Supply, Erection, Commissioning of set of Internals for Wobbler Feeders at CHP 3X660MW, KTPS, Koradi.</v>
      </c>
      <c r="C3528" s="188">
        <f t="shared" si="2362"/>
        <v>0</v>
      </c>
      <c r="D3528" s="189" t="str">
        <f t="shared" si="2362"/>
        <v>-</v>
      </c>
      <c r="E3528" s="38">
        <f t="shared" si="2362"/>
        <v>0</v>
      </c>
      <c r="F3528" s="104">
        <f t="shared" si="2345"/>
        <v>4.96</v>
      </c>
      <c r="G3528" s="104">
        <f t="shared" si="2346"/>
        <v>4.96</v>
      </c>
      <c r="H3528" s="104">
        <f t="shared" si="2335"/>
        <v>0</v>
      </c>
      <c r="I3528" s="38">
        <f>'F4.2'!AB189</f>
        <v>0</v>
      </c>
      <c r="J3528" s="38">
        <f>'F4.2'!BA189</f>
        <v>0</v>
      </c>
      <c r="K3528" s="104"/>
      <c r="L3528" s="104"/>
      <c r="M3528" s="104">
        <f t="shared" si="2336"/>
        <v>0</v>
      </c>
      <c r="N3528" s="197">
        <f t="shared" si="2337"/>
        <v>0</v>
      </c>
    </row>
    <row r="3529" spans="1:14" ht="31.5" outlineLevel="1" x14ac:dyDescent="0.25">
      <c r="A3529" s="89">
        <f t="shared" ref="A3529:E3529" si="2363">A3052</f>
        <v>3.4</v>
      </c>
      <c r="B3529" s="389" t="str">
        <f t="shared" si="2363"/>
        <v>Supply, Erection, Commissioning of set of Internals for Apron Feeders at CHP 3X660MW, KTPS, Koradi.</v>
      </c>
      <c r="C3529" s="188">
        <f t="shared" si="2363"/>
        <v>0</v>
      </c>
      <c r="D3529" s="189" t="str">
        <f t="shared" si="2363"/>
        <v>-</v>
      </c>
      <c r="E3529" s="38">
        <f t="shared" si="2363"/>
        <v>0</v>
      </c>
      <c r="F3529" s="104">
        <f t="shared" si="2345"/>
        <v>15.55</v>
      </c>
      <c r="G3529" s="104">
        <f t="shared" si="2346"/>
        <v>15.55</v>
      </c>
      <c r="H3529" s="104">
        <f t="shared" si="2335"/>
        <v>0</v>
      </c>
      <c r="I3529" s="38">
        <f>'F4.2'!AB190</f>
        <v>0</v>
      </c>
      <c r="J3529" s="38">
        <f>'F4.2'!BA190</f>
        <v>0</v>
      </c>
      <c r="K3529" s="104"/>
      <c r="L3529" s="104"/>
      <c r="M3529" s="104">
        <f t="shared" si="2336"/>
        <v>0</v>
      </c>
      <c r="N3529" s="197">
        <f t="shared" si="2337"/>
        <v>0</v>
      </c>
    </row>
    <row r="3530" spans="1:14" ht="31.5" outlineLevel="1" x14ac:dyDescent="0.25">
      <c r="A3530" s="89">
        <f t="shared" ref="A3530:E3530" si="2364">A3053</f>
        <v>3.5</v>
      </c>
      <c r="B3530" s="389" t="str">
        <f t="shared" si="2364"/>
        <v>Supply, Erection, Commissioning of set of Internals for Impact Crushers at CHP 3X660MW, KTPS, Koradi.</v>
      </c>
      <c r="C3530" s="188">
        <f t="shared" si="2364"/>
        <v>0</v>
      </c>
      <c r="D3530" s="189" t="str">
        <f t="shared" si="2364"/>
        <v>-</v>
      </c>
      <c r="E3530" s="38">
        <f t="shared" si="2364"/>
        <v>0</v>
      </c>
      <c r="F3530" s="104">
        <f t="shared" si="2345"/>
        <v>9.6300000000000008</v>
      </c>
      <c r="G3530" s="104">
        <f t="shared" si="2346"/>
        <v>9.6300000000000008</v>
      </c>
      <c r="H3530" s="104">
        <f t="shared" si="2335"/>
        <v>0</v>
      </c>
      <c r="I3530" s="38">
        <f>'F4.2'!AB191</f>
        <v>0</v>
      </c>
      <c r="J3530" s="38">
        <f>'F4.2'!BA191</f>
        <v>0</v>
      </c>
      <c r="K3530" s="104"/>
      <c r="L3530" s="104"/>
      <c r="M3530" s="104">
        <f t="shared" si="2336"/>
        <v>0</v>
      </c>
      <c r="N3530" s="197">
        <f t="shared" si="2337"/>
        <v>0</v>
      </c>
    </row>
    <row r="3531" spans="1:14" ht="31.5" outlineLevel="1" x14ac:dyDescent="0.25">
      <c r="A3531" s="364">
        <f t="shared" ref="A3531:E3531" si="2365">A3054</f>
        <v>3.6</v>
      </c>
      <c r="B3531" s="364" t="str">
        <f t="shared" si="2365"/>
        <v>Supply, Erection, Commissioning of set of Internals for Stacker cum Reclaimers at CHP 3X660MW, KTPS, Koradi.</v>
      </c>
      <c r="C3531" s="188">
        <f t="shared" si="2365"/>
        <v>0</v>
      </c>
      <c r="D3531" s="189" t="str">
        <f t="shared" si="2365"/>
        <v>-</v>
      </c>
      <c r="E3531" s="38">
        <f t="shared" si="2365"/>
        <v>0</v>
      </c>
      <c r="F3531" s="104">
        <f t="shared" si="2345"/>
        <v>6.26</v>
      </c>
      <c r="G3531" s="104">
        <f t="shared" si="2346"/>
        <v>6.26</v>
      </c>
      <c r="H3531" s="104">
        <f t="shared" si="2335"/>
        <v>0</v>
      </c>
      <c r="I3531" s="38">
        <f>'F4.2'!AB192</f>
        <v>0</v>
      </c>
      <c r="J3531" s="38">
        <f>'F4.2'!BA192</f>
        <v>0</v>
      </c>
      <c r="K3531" s="104"/>
      <c r="L3531" s="104"/>
      <c r="M3531" s="104">
        <f t="shared" si="2336"/>
        <v>0</v>
      </c>
      <c r="N3531" s="197">
        <f t="shared" si="2337"/>
        <v>0</v>
      </c>
    </row>
    <row r="3532" spans="1:14" ht="31.5" outlineLevel="1" x14ac:dyDescent="0.25">
      <c r="A3532" s="89">
        <f t="shared" ref="A3532:E3532" si="2366">A3055</f>
        <v>4</v>
      </c>
      <c r="B3532" s="389" t="str">
        <f t="shared" si="2366"/>
        <v>Performance improvement and availability of various Auxiliaries of TG at 3x660MW KTPS Koradi.</v>
      </c>
      <c r="C3532" s="188">
        <f t="shared" si="2366"/>
        <v>0</v>
      </c>
      <c r="D3532" s="189" t="str">
        <f t="shared" si="2366"/>
        <v>-</v>
      </c>
      <c r="E3532" s="38">
        <f t="shared" si="2366"/>
        <v>0</v>
      </c>
      <c r="F3532" s="104">
        <f t="shared" si="2345"/>
        <v>0</v>
      </c>
      <c r="G3532" s="104">
        <f t="shared" si="2346"/>
        <v>0</v>
      </c>
      <c r="H3532" s="104">
        <f t="shared" si="2335"/>
        <v>0</v>
      </c>
      <c r="I3532" s="38">
        <f>'F4.2'!AB193</f>
        <v>0</v>
      </c>
      <c r="J3532" s="38">
        <f>'F4.2'!BA193</f>
        <v>0</v>
      </c>
      <c r="K3532" s="104"/>
      <c r="L3532" s="104"/>
      <c r="M3532" s="104">
        <f t="shared" si="2336"/>
        <v>0</v>
      </c>
      <c r="N3532" s="197">
        <f t="shared" si="2337"/>
        <v>0</v>
      </c>
    </row>
    <row r="3533" spans="1:14" ht="31.5" outlineLevel="1" x14ac:dyDescent="0.25">
      <c r="A3533" s="89">
        <f t="shared" ref="A3533:E3533" si="2367">A3056</f>
        <v>4.0999999999999996</v>
      </c>
      <c r="B3533" s="389" t="str">
        <f t="shared" si="2367"/>
        <v>Performance improvement and availability of various Auxiliaries for Oil Systems of Main Turbine.</v>
      </c>
      <c r="C3533" s="188">
        <f t="shared" si="2367"/>
        <v>0</v>
      </c>
      <c r="D3533" s="189" t="str">
        <f t="shared" si="2367"/>
        <v>-</v>
      </c>
      <c r="E3533" s="38">
        <f t="shared" si="2367"/>
        <v>0</v>
      </c>
      <c r="F3533" s="104">
        <f t="shared" si="2345"/>
        <v>3.26</v>
      </c>
      <c r="G3533" s="104">
        <f t="shared" si="2346"/>
        <v>3.26</v>
      </c>
      <c r="H3533" s="104">
        <f t="shared" si="2335"/>
        <v>0</v>
      </c>
      <c r="I3533" s="38">
        <f>'F4.2'!AB194</f>
        <v>0</v>
      </c>
      <c r="J3533" s="38">
        <f>'F4.2'!BA194</f>
        <v>0</v>
      </c>
      <c r="K3533" s="104"/>
      <c r="L3533" s="104"/>
      <c r="M3533" s="104">
        <f t="shared" si="2336"/>
        <v>0</v>
      </c>
      <c r="N3533" s="197">
        <f t="shared" si="2337"/>
        <v>0</v>
      </c>
    </row>
    <row r="3534" spans="1:14" ht="31.5" outlineLevel="1" x14ac:dyDescent="0.25">
      <c r="A3534" s="89">
        <f t="shared" ref="A3534:E3534" si="2368">A3057</f>
        <v>4.2</v>
      </c>
      <c r="B3534" s="389" t="str">
        <f t="shared" si="2368"/>
        <v>Performance improvement and availability of various Auxiliaries of Generator System.</v>
      </c>
      <c r="C3534" s="188">
        <f t="shared" si="2368"/>
        <v>0</v>
      </c>
      <c r="D3534" s="189" t="str">
        <f t="shared" si="2368"/>
        <v>-</v>
      </c>
      <c r="E3534" s="38">
        <f t="shared" si="2368"/>
        <v>0</v>
      </c>
      <c r="F3534" s="104">
        <f t="shared" si="2345"/>
        <v>7.31</v>
      </c>
      <c r="G3534" s="104">
        <f t="shared" si="2346"/>
        <v>7.31</v>
      </c>
      <c r="H3534" s="104">
        <f t="shared" si="2335"/>
        <v>0</v>
      </c>
      <c r="I3534" s="38">
        <f>'F4.2'!AB195</f>
        <v>0</v>
      </c>
      <c r="J3534" s="38">
        <f>'F4.2'!BA195</f>
        <v>0</v>
      </c>
      <c r="K3534" s="104"/>
      <c r="L3534" s="104"/>
      <c r="M3534" s="104">
        <f t="shared" si="2336"/>
        <v>0</v>
      </c>
      <c r="N3534" s="197">
        <f t="shared" si="2337"/>
        <v>0</v>
      </c>
    </row>
    <row r="3535" spans="1:14" ht="31.5" outlineLevel="1" x14ac:dyDescent="0.25">
      <c r="A3535" s="89">
        <f t="shared" ref="A3535:E3535" si="2369">A3058</f>
        <v>4.3</v>
      </c>
      <c r="B3535" s="389" t="str">
        <f t="shared" si="2369"/>
        <v>Performance improvement and availability of Feed Water System.</v>
      </c>
      <c r="C3535" s="188">
        <f t="shared" si="2369"/>
        <v>0</v>
      </c>
      <c r="D3535" s="189" t="str">
        <f t="shared" si="2369"/>
        <v>-</v>
      </c>
      <c r="E3535" s="38">
        <f t="shared" si="2369"/>
        <v>0</v>
      </c>
      <c r="F3535" s="104">
        <f t="shared" si="2345"/>
        <v>10.54</v>
      </c>
      <c r="G3535" s="104">
        <f t="shared" si="2346"/>
        <v>10.54</v>
      </c>
      <c r="H3535" s="104">
        <f t="shared" si="2335"/>
        <v>0</v>
      </c>
      <c r="I3535" s="38">
        <f>'F4.2'!AB196</f>
        <v>0</v>
      </c>
      <c r="J3535" s="38">
        <f>'F4.2'!BA196</f>
        <v>0</v>
      </c>
      <c r="K3535" s="104"/>
      <c r="L3535" s="104"/>
      <c r="M3535" s="104">
        <f t="shared" si="2336"/>
        <v>0</v>
      </c>
      <c r="N3535" s="197">
        <f t="shared" si="2337"/>
        <v>0</v>
      </c>
    </row>
    <row r="3536" spans="1:14" ht="15.75" outlineLevel="1" x14ac:dyDescent="0.25">
      <c r="A3536" s="89">
        <f t="shared" ref="A3536:E3536" si="2370">A3059</f>
        <v>4.4000000000000004</v>
      </c>
      <c r="B3536" s="389" t="str">
        <f t="shared" si="2370"/>
        <v>Performance improvement and availability of Vacuum System.</v>
      </c>
      <c r="C3536" s="188">
        <f t="shared" si="2370"/>
        <v>0</v>
      </c>
      <c r="D3536" s="189" t="str">
        <f t="shared" si="2370"/>
        <v>-</v>
      </c>
      <c r="E3536" s="38">
        <f t="shared" si="2370"/>
        <v>0</v>
      </c>
      <c r="F3536" s="104">
        <f t="shared" si="2345"/>
        <v>2.2799999999999998</v>
      </c>
      <c r="G3536" s="104">
        <f t="shared" si="2346"/>
        <v>2.2799999999999998</v>
      </c>
      <c r="H3536" s="104">
        <f t="shared" si="2335"/>
        <v>0</v>
      </c>
      <c r="I3536" s="38">
        <f>'F4.2'!AB197</f>
        <v>0</v>
      </c>
      <c r="J3536" s="38">
        <f>'F4.2'!BA197</f>
        <v>0</v>
      </c>
      <c r="K3536" s="104"/>
      <c r="L3536" s="104"/>
      <c r="M3536" s="104">
        <f t="shared" si="2336"/>
        <v>0</v>
      </c>
      <c r="N3536" s="197">
        <f t="shared" si="2337"/>
        <v>0</v>
      </c>
    </row>
    <row r="3537" spans="1:14" ht="15.75" outlineLevel="1" x14ac:dyDescent="0.25">
      <c r="A3537" s="89">
        <f t="shared" ref="A3537:E3537" si="2371">A3060</f>
        <v>4.5</v>
      </c>
      <c r="B3537" s="389" t="str">
        <f t="shared" si="2371"/>
        <v>Performance improvement and availability of CEP System.</v>
      </c>
      <c r="C3537" s="188">
        <f t="shared" si="2371"/>
        <v>0</v>
      </c>
      <c r="D3537" s="189" t="str">
        <f t="shared" si="2371"/>
        <v>-</v>
      </c>
      <c r="E3537" s="38">
        <f t="shared" si="2371"/>
        <v>0</v>
      </c>
      <c r="F3537" s="104">
        <f t="shared" si="2345"/>
        <v>7.83</v>
      </c>
      <c r="G3537" s="104">
        <f t="shared" si="2346"/>
        <v>7.83</v>
      </c>
      <c r="H3537" s="104">
        <f t="shared" si="2335"/>
        <v>0</v>
      </c>
      <c r="I3537" s="38">
        <f>'F4.2'!AB198</f>
        <v>0</v>
      </c>
      <c r="J3537" s="38">
        <f>'F4.2'!BA198</f>
        <v>0</v>
      </c>
      <c r="K3537" s="104"/>
      <c r="L3537" s="104"/>
      <c r="M3537" s="104">
        <f t="shared" si="2336"/>
        <v>0</v>
      </c>
      <c r="N3537" s="197">
        <f t="shared" si="2337"/>
        <v>0</v>
      </c>
    </row>
    <row r="3538" spans="1:14" ht="31.5" outlineLevel="1" x14ac:dyDescent="0.25">
      <c r="A3538" s="89">
        <f t="shared" ref="A3538:E3538" si="2372">A3061</f>
        <v>4.5999999999999996</v>
      </c>
      <c r="B3538" s="389" t="str">
        <f t="shared" si="2372"/>
        <v>Procurement of Complete Pull out Assembly along with Impeller and wear ring of Cooling Water Pump.</v>
      </c>
      <c r="C3538" s="188">
        <f t="shared" si="2372"/>
        <v>0</v>
      </c>
      <c r="D3538" s="189" t="str">
        <f t="shared" si="2372"/>
        <v>-</v>
      </c>
      <c r="E3538" s="38">
        <f t="shared" si="2372"/>
        <v>0</v>
      </c>
      <c r="F3538" s="104">
        <f t="shared" si="2345"/>
        <v>14.87</v>
      </c>
      <c r="G3538" s="104">
        <f t="shared" si="2346"/>
        <v>14.87</v>
      </c>
      <c r="H3538" s="104">
        <f t="shared" si="2335"/>
        <v>0</v>
      </c>
      <c r="I3538" s="38">
        <f>'F4.2'!AB199</f>
        <v>0</v>
      </c>
      <c r="J3538" s="38">
        <f>'F4.2'!BA199</f>
        <v>0</v>
      </c>
      <c r="K3538" s="104"/>
      <c r="L3538" s="104"/>
      <c r="M3538" s="104">
        <f t="shared" si="2336"/>
        <v>0</v>
      </c>
      <c r="N3538" s="197">
        <f t="shared" si="2337"/>
        <v>0</v>
      </c>
    </row>
    <row r="3539" spans="1:14" ht="31.5" outlineLevel="1" x14ac:dyDescent="0.25">
      <c r="A3539" s="364">
        <f t="shared" ref="A3539:E3539" si="2373">A3062</f>
        <v>4.7</v>
      </c>
      <c r="B3539" s="364" t="str">
        <f t="shared" si="2373"/>
        <v>Procurement of complete assembly of HP and LP Elements for Atlas Copco make Compressors.</v>
      </c>
      <c r="C3539" s="188">
        <f t="shared" si="2373"/>
        <v>0</v>
      </c>
      <c r="D3539" s="189" t="str">
        <f t="shared" si="2373"/>
        <v>-</v>
      </c>
      <c r="E3539" s="38">
        <f t="shared" si="2373"/>
        <v>0</v>
      </c>
      <c r="F3539" s="104">
        <f t="shared" si="2345"/>
        <v>4.1900000000000004</v>
      </c>
      <c r="G3539" s="104">
        <f t="shared" si="2346"/>
        <v>4.1900000000000004</v>
      </c>
      <c r="H3539" s="104">
        <f t="shared" ref="H3539:H3602" si="2374">F3539-G3539</f>
        <v>0</v>
      </c>
      <c r="I3539" s="38">
        <f>'F4.2'!AB200</f>
        <v>0</v>
      </c>
      <c r="J3539" s="38">
        <f>'F4.2'!BA200</f>
        <v>0</v>
      </c>
      <c r="K3539" s="104"/>
      <c r="L3539" s="104"/>
      <c r="M3539" s="104">
        <f t="shared" si="2336"/>
        <v>0</v>
      </c>
      <c r="N3539" s="197">
        <f t="shared" ref="N3539:N3602" si="2375">H3539+I3539-M3539</f>
        <v>0</v>
      </c>
    </row>
    <row r="3540" spans="1:14" ht="31.5" outlineLevel="1" x14ac:dyDescent="0.25">
      <c r="A3540" s="89">
        <f t="shared" ref="A3540:E3540" si="2376">A3063</f>
        <v>5</v>
      </c>
      <c r="B3540" s="389" t="str">
        <f t="shared" si="2376"/>
        <v>Improvement in Wet ash evacuation system at 3x660MW Units, KTPS, Koradi</v>
      </c>
      <c r="C3540" s="188">
        <f t="shared" si="2376"/>
        <v>0</v>
      </c>
      <c r="D3540" s="189" t="str">
        <f t="shared" si="2376"/>
        <v>-</v>
      </c>
      <c r="E3540" s="38">
        <f t="shared" si="2376"/>
        <v>0</v>
      </c>
      <c r="F3540" s="104">
        <f t="shared" si="2345"/>
        <v>0</v>
      </c>
      <c r="G3540" s="104">
        <f t="shared" si="2346"/>
        <v>0</v>
      </c>
      <c r="H3540" s="104">
        <f t="shared" si="2374"/>
        <v>0</v>
      </c>
      <c r="I3540" s="38">
        <f>'F4.2'!AB201</f>
        <v>0</v>
      </c>
      <c r="J3540" s="38">
        <f>'F4.2'!BA201</f>
        <v>0</v>
      </c>
      <c r="K3540" s="104"/>
      <c r="L3540" s="104"/>
      <c r="M3540" s="104">
        <f t="shared" si="2336"/>
        <v>0</v>
      </c>
      <c r="N3540" s="197">
        <f t="shared" si="2375"/>
        <v>0</v>
      </c>
    </row>
    <row r="3541" spans="1:14" ht="47.25" outlineLevel="1" x14ac:dyDescent="0.25">
      <c r="A3541" s="89">
        <f t="shared" ref="A3541:E3541" si="2377">A3064</f>
        <v>5.0999999999999996</v>
      </c>
      <c r="B3541" s="389" t="str">
        <f t="shared" si="2377"/>
        <v>Procurement &amp; installation of Ash Slurry Series Pump Assembly with modified metallurgy and Critical Wet End Sub Assembly to enhance the performance &amp; slurry disposal capacity.</v>
      </c>
      <c r="C3541" s="188">
        <f t="shared" si="2377"/>
        <v>0</v>
      </c>
      <c r="D3541" s="189" t="str">
        <f t="shared" si="2377"/>
        <v>-</v>
      </c>
      <c r="E3541" s="38">
        <f t="shared" si="2377"/>
        <v>0</v>
      </c>
      <c r="F3541" s="104">
        <f t="shared" si="2345"/>
        <v>7.53</v>
      </c>
      <c r="G3541" s="104">
        <f t="shared" si="2346"/>
        <v>7.53</v>
      </c>
      <c r="H3541" s="104">
        <f t="shared" si="2374"/>
        <v>0</v>
      </c>
      <c r="I3541" s="38">
        <f>'F4.2'!AB202</f>
        <v>0</v>
      </c>
      <c r="J3541" s="38">
        <f>'F4.2'!BA202</f>
        <v>0</v>
      </c>
      <c r="K3541" s="104"/>
      <c r="L3541" s="104"/>
      <c r="M3541" s="104">
        <f t="shared" si="2336"/>
        <v>0</v>
      </c>
      <c r="N3541" s="197">
        <f t="shared" si="2375"/>
        <v>0</v>
      </c>
    </row>
    <row r="3542" spans="1:14" ht="63" outlineLevel="1" x14ac:dyDescent="0.25">
      <c r="A3542" s="89">
        <f t="shared" ref="A3542:E3542" si="2378">A3065</f>
        <v>5.2</v>
      </c>
      <c r="B3542" s="389" t="str">
        <f t="shared" si="2378"/>
        <v>Procurement &amp; installation of Ash Slurry Series Pump Assembly with modified metallurgy along with Gear Box, Fluid Coupling &amp; Motor (4’th Series) and Critical Wet End Sub Assembly to enhance the performance &amp; slurry disposal capacity.</v>
      </c>
      <c r="C3542" s="188">
        <f t="shared" si="2378"/>
        <v>0</v>
      </c>
      <c r="D3542" s="189" t="str">
        <f t="shared" si="2378"/>
        <v>-</v>
      </c>
      <c r="E3542" s="38">
        <f t="shared" si="2378"/>
        <v>0</v>
      </c>
      <c r="F3542" s="104">
        <f t="shared" si="2345"/>
        <v>2.5099999999999998</v>
      </c>
      <c r="G3542" s="104">
        <f t="shared" si="2346"/>
        <v>2.5099999999999998</v>
      </c>
      <c r="H3542" s="104">
        <f t="shared" si="2374"/>
        <v>0</v>
      </c>
      <c r="I3542" s="38">
        <f>'F4.2'!AB203</f>
        <v>0</v>
      </c>
      <c r="J3542" s="38">
        <f>'F4.2'!BA203</f>
        <v>0</v>
      </c>
      <c r="K3542" s="104"/>
      <c r="L3542" s="104"/>
      <c r="M3542" s="104">
        <f t="shared" si="2336"/>
        <v>0</v>
      </c>
      <c r="N3542" s="197">
        <f t="shared" si="2375"/>
        <v>0</v>
      </c>
    </row>
    <row r="3543" spans="1:14" ht="47.25" outlineLevel="1" x14ac:dyDescent="0.25">
      <c r="A3543" s="89">
        <f t="shared" ref="A3543:E3543" si="2379">A3066</f>
        <v>5.3</v>
      </c>
      <c r="B3543" s="389" t="str">
        <f t="shared" si="2379"/>
        <v>Procurement &amp; installation of Overflow Transfer Pump Assembly with upgradation in metallurgy and Critical Wet End Sub Assembly to enhance the performance.</v>
      </c>
      <c r="C3543" s="188">
        <f t="shared" si="2379"/>
        <v>0</v>
      </c>
      <c r="D3543" s="189" t="str">
        <f t="shared" si="2379"/>
        <v>-</v>
      </c>
      <c r="E3543" s="38">
        <f t="shared" si="2379"/>
        <v>0</v>
      </c>
      <c r="F3543" s="104">
        <f t="shared" si="2345"/>
        <v>3.59</v>
      </c>
      <c r="G3543" s="104">
        <f t="shared" si="2346"/>
        <v>3.59</v>
      </c>
      <c r="H3543" s="104">
        <f t="shared" si="2374"/>
        <v>0</v>
      </c>
      <c r="I3543" s="38">
        <f>'F4.2'!AB204</f>
        <v>0</v>
      </c>
      <c r="J3543" s="38">
        <f>'F4.2'!BA204</f>
        <v>0</v>
      </c>
      <c r="K3543" s="104"/>
      <c r="L3543" s="104"/>
      <c r="M3543" s="104">
        <f t="shared" si="2336"/>
        <v>0</v>
      </c>
      <c r="N3543" s="197">
        <f t="shared" si="2375"/>
        <v>0</v>
      </c>
    </row>
    <row r="3544" spans="1:14" ht="78.75" outlineLevel="1" x14ac:dyDescent="0.25">
      <c r="A3544" s="364">
        <f t="shared" ref="A3544:E3544" si="2380">A3067</f>
        <v>5.4</v>
      </c>
      <c r="B3544" s="364" t="str">
        <f t="shared" si="2380"/>
        <v>Procurement &amp; installation of IAC Compressor Assembly: Model –ZR110 STD 7.5 IMD Atlas Copco Make Oil free water cooled screw air compressor with inbuilt atlas copco make heat of compression single drum rotator air dryer to enhance the performance.</v>
      </c>
      <c r="C3544" s="188">
        <f t="shared" si="2380"/>
        <v>0</v>
      </c>
      <c r="D3544" s="189" t="str">
        <f t="shared" si="2380"/>
        <v>-</v>
      </c>
      <c r="E3544" s="38">
        <f t="shared" si="2380"/>
        <v>0</v>
      </c>
      <c r="F3544" s="104">
        <f t="shared" si="2345"/>
        <v>7.56</v>
      </c>
      <c r="G3544" s="104">
        <f t="shared" si="2346"/>
        <v>7.56</v>
      </c>
      <c r="H3544" s="104">
        <f t="shared" si="2374"/>
        <v>0</v>
      </c>
      <c r="I3544" s="38">
        <f>'F4.2'!AB205</f>
        <v>0</v>
      </c>
      <c r="J3544" s="38">
        <f>'F4.2'!BA205</f>
        <v>0</v>
      </c>
      <c r="K3544" s="104"/>
      <c r="L3544" s="104"/>
      <c r="M3544" s="104">
        <f t="shared" si="2336"/>
        <v>0</v>
      </c>
      <c r="N3544" s="197">
        <f t="shared" si="2375"/>
        <v>0</v>
      </c>
    </row>
    <row r="3545" spans="1:14" ht="31.5" outlineLevel="1" x14ac:dyDescent="0.25">
      <c r="A3545" s="89">
        <f t="shared" ref="A3545:E3545" si="2381">A3068</f>
        <v>6</v>
      </c>
      <c r="B3545" s="402" t="str">
        <f t="shared" si="2381"/>
        <v>HMI Upgradation of Diasys Netmation DCS at 3x660MW KTPS Koradi Units 8,9 &amp; 9</v>
      </c>
      <c r="C3545" s="188">
        <f t="shared" si="2381"/>
        <v>0</v>
      </c>
      <c r="D3545" s="189" t="str">
        <f t="shared" si="2381"/>
        <v>-</v>
      </c>
      <c r="E3545" s="38">
        <f t="shared" si="2381"/>
        <v>0</v>
      </c>
      <c r="F3545" s="104">
        <f t="shared" si="2345"/>
        <v>0</v>
      </c>
      <c r="G3545" s="104">
        <f t="shared" si="2346"/>
        <v>0</v>
      </c>
      <c r="H3545" s="104">
        <f t="shared" si="2374"/>
        <v>0</v>
      </c>
      <c r="I3545" s="38">
        <f>'F4.2'!AB206</f>
        <v>0</v>
      </c>
      <c r="J3545" s="38">
        <f>'F4.2'!BA206</f>
        <v>0</v>
      </c>
      <c r="K3545" s="104"/>
      <c r="L3545" s="104"/>
      <c r="M3545" s="104">
        <f t="shared" si="2336"/>
        <v>0</v>
      </c>
      <c r="N3545" s="197">
        <f t="shared" si="2375"/>
        <v>0</v>
      </c>
    </row>
    <row r="3546" spans="1:14" ht="31.5" outlineLevel="1" x14ac:dyDescent="0.25">
      <c r="A3546" s="364">
        <f t="shared" ref="A3546:E3546" si="2382">A3069</f>
        <v>6.1</v>
      </c>
      <c r="B3546" s="364" t="str">
        <f t="shared" si="2382"/>
        <v>HMI Upgradation of Diasys Netmation DCS at 3x660MW KTPS Koradi Units 8,9 &amp; 10</v>
      </c>
      <c r="C3546" s="188">
        <f t="shared" si="2382"/>
        <v>0</v>
      </c>
      <c r="D3546" s="189" t="str">
        <f t="shared" si="2382"/>
        <v>-</v>
      </c>
      <c r="E3546" s="38">
        <f t="shared" si="2382"/>
        <v>0</v>
      </c>
      <c r="F3546" s="104">
        <f t="shared" si="2345"/>
        <v>77.150000000000006</v>
      </c>
      <c r="G3546" s="104">
        <f t="shared" si="2346"/>
        <v>77.150000000000006</v>
      </c>
      <c r="H3546" s="104">
        <f t="shared" si="2374"/>
        <v>0</v>
      </c>
      <c r="I3546" s="38">
        <f>'F4.2'!AB207</f>
        <v>0</v>
      </c>
      <c r="J3546" s="38">
        <f>'F4.2'!BA207</f>
        <v>0</v>
      </c>
      <c r="K3546" s="104"/>
      <c r="L3546" s="104"/>
      <c r="M3546" s="104">
        <f t="shared" si="2336"/>
        <v>0</v>
      </c>
      <c r="N3546" s="197">
        <f t="shared" si="2375"/>
        <v>0</v>
      </c>
    </row>
    <row r="3547" spans="1:14" ht="31.5" outlineLevel="1" x14ac:dyDescent="0.25">
      <c r="A3547" s="89">
        <f t="shared" ref="A3547:E3547" si="2383">A3070</f>
        <v>7</v>
      </c>
      <c r="B3547" s="389" t="str">
        <f t="shared" si="2383"/>
        <v>Improvement in   Dry ash evacuation system at 3x660MW Units, KTPS, Koradi</v>
      </c>
      <c r="C3547" s="188">
        <f t="shared" si="2383"/>
        <v>0</v>
      </c>
      <c r="D3547" s="189" t="str">
        <f t="shared" si="2383"/>
        <v>-</v>
      </c>
      <c r="E3547" s="38">
        <f t="shared" si="2383"/>
        <v>0</v>
      </c>
      <c r="F3547" s="104">
        <f t="shared" si="2345"/>
        <v>0</v>
      </c>
      <c r="G3547" s="104">
        <f t="shared" si="2346"/>
        <v>0</v>
      </c>
      <c r="H3547" s="104">
        <f t="shared" si="2374"/>
        <v>0</v>
      </c>
      <c r="I3547" s="38">
        <f>'F4.2'!AB208</f>
        <v>0</v>
      </c>
      <c r="J3547" s="38">
        <f>'F4.2'!BA208</f>
        <v>0</v>
      </c>
      <c r="K3547" s="104"/>
      <c r="L3547" s="104"/>
      <c r="M3547" s="104">
        <f t="shared" si="2336"/>
        <v>0</v>
      </c>
      <c r="N3547" s="197">
        <f t="shared" si="2375"/>
        <v>0</v>
      </c>
    </row>
    <row r="3548" spans="1:14" ht="47.25" outlineLevel="1" x14ac:dyDescent="0.25">
      <c r="A3548" s="364">
        <f t="shared" ref="A3548:E3548" si="2384">A3071</f>
        <v>7.1</v>
      </c>
      <c r="B3548" s="364" t="str">
        <f t="shared" si="2384"/>
        <v>Procurement of Ingersoll Rand Make Transport Air Compressors Critical/Non-Critical Spares sub-assembly for performance improvement.</v>
      </c>
      <c r="C3548" s="188">
        <f t="shared" si="2384"/>
        <v>0</v>
      </c>
      <c r="D3548" s="189" t="str">
        <f t="shared" si="2384"/>
        <v>-</v>
      </c>
      <c r="E3548" s="38">
        <f t="shared" si="2384"/>
        <v>0</v>
      </c>
      <c r="F3548" s="104">
        <f t="shared" si="2345"/>
        <v>29.57</v>
      </c>
      <c r="G3548" s="104">
        <f t="shared" si="2346"/>
        <v>29.57</v>
      </c>
      <c r="H3548" s="104">
        <f t="shared" si="2374"/>
        <v>0</v>
      </c>
      <c r="I3548" s="38">
        <f>'F4.2'!AB209</f>
        <v>0</v>
      </c>
      <c r="J3548" s="38">
        <f>'F4.2'!BA209</f>
        <v>0</v>
      </c>
      <c r="K3548" s="104"/>
      <c r="L3548" s="104"/>
      <c r="M3548" s="104">
        <f t="shared" si="2336"/>
        <v>0</v>
      </c>
      <c r="N3548" s="197">
        <f t="shared" si="2375"/>
        <v>0</v>
      </c>
    </row>
    <row r="3549" spans="1:14" ht="15.75" outlineLevel="1" x14ac:dyDescent="0.25">
      <c r="A3549" s="89">
        <f t="shared" ref="A3549:E3549" si="2385">A3072</f>
        <v>8</v>
      </c>
      <c r="B3549" s="389" t="str">
        <f t="shared" si="2385"/>
        <v>MSERW Pipes for Garlanding arrangement</v>
      </c>
      <c r="C3549" s="188">
        <f t="shared" si="2385"/>
        <v>0</v>
      </c>
      <c r="D3549" s="189" t="str">
        <f t="shared" si="2385"/>
        <v>-</v>
      </c>
      <c r="E3549" s="38">
        <f t="shared" si="2385"/>
        <v>0</v>
      </c>
      <c r="F3549" s="104">
        <f t="shared" si="2345"/>
        <v>0</v>
      </c>
      <c r="G3549" s="104">
        <f t="shared" si="2346"/>
        <v>0</v>
      </c>
      <c r="H3549" s="104">
        <f t="shared" si="2374"/>
        <v>0</v>
      </c>
      <c r="I3549" s="38">
        <f>'F4.2'!AB210</f>
        <v>0</v>
      </c>
      <c r="J3549" s="38">
        <f>'F4.2'!BA210</f>
        <v>0</v>
      </c>
      <c r="K3549" s="104"/>
      <c r="L3549" s="104"/>
      <c r="M3549" s="104">
        <f t="shared" si="2336"/>
        <v>0</v>
      </c>
      <c r="N3549" s="197">
        <f t="shared" si="2375"/>
        <v>0</v>
      </c>
    </row>
    <row r="3550" spans="1:14" ht="63" outlineLevel="1" x14ac:dyDescent="0.25">
      <c r="A3550" s="364">
        <f t="shared" ref="A3550:E3550" si="2386">A3073</f>
        <v>8.1</v>
      </c>
      <c r="B3550" s="364" t="str">
        <f t="shared" si="2386"/>
        <v>Work of Garlanding arrangement to changeover ash slurry feed points for even filling of pond by providing MSERW Pipes along the periphery of Ash Bund Dyke Wall at Khasara Ash Bund.</v>
      </c>
      <c r="C3550" s="188">
        <f t="shared" si="2386"/>
        <v>0</v>
      </c>
      <c r="D3550" s="189" t="str">
        <f t="shared" si="2386"/>
        <v>-</v>
      </c>
      <c r="E3550" s="38">
        <f t="shared" si="2386"/>
        <v>0</v>
      </c>
      <c r="F3550" s="104">
        <f t="shared" si="2345"/>
        <v>98.83</v>
      </c>
      <c r="G3550" s="104">
        <f t="shared" si="2346"/>
        <v>98.83</v>
      </c>
      <c r="H3550" s="104">
        <f t="shared" si="2374"/>
        <v>0</v>
      </c>
      <c r="I3550" s="38">
        <f>'F4.2'!AB211</f>
        <v>0</v>
      </c>
      <c r="J3550" s="38">
        <f>'F4.2'!BA211</f>
        <v>0</v>
      </c>
      <c r="K3550" s="104"/>
      <c r="L3550" s="104"/>
      <c r="M3550" s="104">
        <f t="shared" si="2336"/>
        <v>0</v>
      </c>
      <c r="N3550" s="197">
        <f t="shared" si="2375"/>
        <v>0</v>
      </c>
    </row>
    <row r="3551" spans="1:14" ht="31.5" outlineLevel="1" x14ac:dyDescent="0.25">
      <c r="A3551" s="89">
        <f t="shared" ref="A3551:E3551" si="2387">A3074</f>
        <v>9</v>
      </c>
      <c r="B3551" s="389" t="str">
        <f t="shared" si="2387"/>
        <v>Capacity Enhancement &amp; Performance optimization at WTP 3X660MW,KTPS,Koradi</v>
      </c>
      <c r="C3551" s="188">
        <f t="shared" si="2387"/>
        <v>0</v>
      </c>
      <c r="D3551" s="189" t="str">
        <f t="shared" si="2387"/>
        <v>-</v>
      </c>
      <c r="E3551" s="38">
        <f t="shared" si="2387"/>
        <v>0</v>
      </c>
      <c r="F3551" s="104">
        <f t="shared" si="2345"/>
        <v>0</v>
      </c>
      <c r="G3551" s="104">
        <f t="shared" si="2346"/>
        <v>0</v>
      </c>
      <c r="H3551" s="104">
        <f t="shared" si="2374"/>
        <v>0</v>
      </c>
      <c r="I3551" s="38">
        <f>'F4.2'!AB212</f>
        <v>0</v>
      </c>
      <c r="J3551" s="38">
        <f>'F4.2'!BA212</f>
        <v>0</v>
      </c>
      <c r="K3551" s="104"/>
      <c r="L3551" s="104"/>
      <c r="M3551" s="104">
        <f t="shared" si="2336"/>
        <v>0</v>
      </c>
      <c r="N3551" s="197">
        <f t="shared" si="2375"/>
        <v>0</v>
      </c>
    </row>
    <row r="3552" spans="1:14" ht="31.5" outlineLevel="1" x14ac:dyDescent="0.25">
      <c r="A3552" s="89">
        <f t="shared" ref="A3552:E3552" si="2388">A3075</f>
        <v>9.1</v>
      </c>
      <c r="B3552" s="389" t="str">
        <f t="shared" si="2388"/>
        <v>Capacity enhancement of DM water stream in WTP at 3X660MW, KTPS, Koradi.</v>
      </c>
      <c r="C3552" s="188">
        <f t="shared" si="2388"/>
        <v>0</v>
      </c>
      <c r="D3552" s="189" t="str">
        <f t="shared" si="2388"/>
        <v>-</v>
      </c>
      <c r="E3552" s="38">
        <f t="shared" si="2388"/>
        <v>0</v>
      </c>
      <c r="F3552" s="104">
        <f t="shared" si="2345"/>
        <v>58.94</v>
      </c>
      <c r="G3552" s="104">
        <f t="shared" si="2346"/>
        <v>58.94</v>
      </c>
      <c r="H3552" s="104">
        <f t="shared" si="2374"/>
        <v>0</v>
      </c>
      <c r="I3552" s="38">
        <f>'F4.2'!AB213</f>
        <v>0</v>
      </c>
      <c r="J3552" s="38">
        <f>'F4.2'!BA213</f>
        <v>0</v>
      </c>
      <c r="K3552" s="104"/>
      <c r="L3552" s="104"/>
      <c r="M3552" s="104">
        <f t="shared" si="2336"/>
        <v>0</v>
      </c>
      <c r="N3552" s="197">
        <f t="shared" si="2375"/>
        <v>0</v>
      </c>
    </row>
    <row r="3553" spans="1:14" ht="31.5" outlineLevel="1" x14ac:dyDescent="0.25">
      <c r="A3553" s="89">
        <f t="shared" ref="A3553:E3553" si="2389">A3076</f>
        <v>9.1999999999999993</v>
      </c>
      <c r="B3553" s="389" t="str">
        <f t="shared" si="2389"/>
        <v>Capacity enhancement Condensate polishing unit regeneration area in WTP at 3X660 MW, KTPS, Koradi</v>
      </c>
      <c r="C3553" s="188">
        <f t="shared" si="2389"/>
        <v>0</v>
      </c>
      <c r="D3553" s="189" t="str">
        <f t="shared" si="2389"/>
        <v>-</v>
      </c>
      <c r="E3553" s="38">
        <f t="shared" si="2389"/>
        <v>0</v>
      </c>
      <c r="F3553" s="104">
        <f t="shared" si="2345"/>
        <v>13.41</v>
      </c>
      <c r="G3553" s="104">
        <f t="shared" si="2346"/>
        <v>13.41</v>
      </c>
      <c r="H3553" s="104">
        <f t="shared" si="2374"/>
        <v>0</v>
      </c>
      <c r="I3553" s="38">
        <f>'F4.2'!AB214</f>
        <v>0</v>
      </c>
      <c r="J3553" s="38">
        <f>'F4.2'!BA214</f>
        <v>0</v>
      </c>
      <c r="K3553" s="104"/>
      <c r="L3553" s="104"/>
      <c r="M3553" s="104">
        <f t="shared" si="2336"/>
        <v>0</v>
      </c>
      <c r="N3553" s="197">
        <f t="shared" si="2375"/>
        <v>0</v>
      </c>
    </row>
    <row r="3554" spans="1:14" ht="31.5" outlineLevel="1" x14ac:dyDescent="0.25">
      <c r="A3554" s="364">
        <f t="shared" ref="A3554:E3554" si="2390">A3077</f>
        <v>9.3000000000000007</v>
      </c>
      <c r="B3554" s="364" t="str">
        <f t="shared" si="2390"/>
        <v>Provision of Ozone generating plant of 1.0 Kg capacity in WTP at 3X660 MW, KTPS, Koradi</v>
      </c>
      <c r="C3554" s="188">
        <f t="shared" si="2390"/>
        <v>0</v>
      </c>
      <c r="D3554" s="189" t="str">
        <f t="shared" si="2390"/>
        <v>-</v>
      </c>
      <c r="E3554" s="38">
        <f t="shared" si="2390"/>
        <v>0</v>
      </c>
      <c r="F3554" s="104">
        <f t="shared" si="2345"/>
        <v>5.84</v>
      </c>
      <c r="G3554" s="104">
        <f t="shared" si="2346"/>
        <v>5.84</v>
      </c>
      <c r="H3554" s="104">
        <f t="shared" si="2374"/>
        <v>0</v>
      </c>
      <c r="I3554" s="38">
        <f>'F4.2'!AB215</f>
        <v>0</v>
      </c>
      <c r="J3554" s="38">
        <f>'F4.2'!BA215</f>
        <v>0</v>
      </c>
      <c r="K3554" s="104"/>
      <c r="L3554" s="104"/>
      <c r="M3554" s="104">
        <f t="shared" si="2336"/>
        <v>0</v>
      </c>
      <c r="N3554" s="197">
        <f t="shared" si="2375"/>
        <v>0</v>
      </c>
    </row>
    <row r="3555" spans="1:14" ht="47.25" outlineLevel="1" x14ac:dyDescent="0.25">
      <c r="A3555" s="89">
        <f t="shared" ref="A3555:E3555" si="2391">A3078</f>
        <v>10</v>
      </c>
      <c r="B3555" s="389" t="str">
        <f t="shared" si="2391"/>
        <v>DPR for Construction of CC Road alongwith RCC Drain, CC platform for heavy machinery movement at 3x660  MW, TPS, Koradi</v>
      </c>
      <c r="C3555" s="188">
        <f t="shared" si="2391"/>
        <v>0</v>
      </c>
      <c r="D3555" s="189" t="str">
        <f t="shared" si="2391"/>
        <v>-</v>
      </c>
      <c r="E3555" s="38">
        <f t="shared" si="2391"/>
        <v>0</v>
      </c>
      <c r="F3555" s="104">
        <f t="shared" si="2345"/>
        <v>0</v>
      </c>
      <c r="G3555" s="104">
        <f t="shared" si="2346"/>
        <v>0</v>
      </c>
      <c r="H3555" s="104">
        <f t="shared" si="2374"/>
        <v>0</v>
      </c>
      <c r="I3555" s="38">
        <f>'F4.2'!AB216</f>
        <v>0</v>
      </c>
      <c r="J3555" s="38">
        <f>'F4.2'!BA216</f>
        <v>0</v>
      </c>
      <c r="K3555" s="104"/>
      <c r="L3555" s="104"/>
      <c r="M3555" s="104">
        <f t="shared" si="2336"/>
        <v>0</v>
      </c>
      <c r="N3555" s="197">
        <f t="shared" si="2375"/>
        <v>0</v>
      </c>
    </row>
    <row r="3556" spans="1:14" ht="47.25" outlineLevel="1" x14ac:dyDescent="0.25">
      <c r="A3556" s="364">
        <f t="shared" ref="A3556:E3556" si="2392">A3079</f>
        <v>10.1</v>
      </c>
      <c r="B3556" s="364" t="str">
        <f t="shared" si="2392"/>
        <v>DPR for Construction of CC Road alongwith RCC Drain, CC platform for heavy machinery movement at 3x660  MW, TPS, Koradi</v>
      </c>
      <c r="C3556" s="188">
        <f t="shared" si="2392"/>
        <v>0</v>
      </c>
      <c r="D3556" s="189" t="str">
        <f t="shared" si="2392"/>
        <v>-</v>
      </c>
      <c r="E3556" s="38">
        <f t="shared" si="2392"/>
        <v>0</v>
      </c>
      <c r="F3556" s="104">
        <f t="shared" si="2345"/>
        <v>33.57</v>
      </c>
      <c r="G3556" s="104">
        <f t="shared" si="2346"/>
        <v>33.57</v>
      </c>
      <c r="H3556" s="104">
        <f t="shared" si="2374"/>
        <v>0</v>
      </c>
      <c r="I3556" s="38">
        <f>'F4.2'!AB217</f>
        <v>0</v>
      </c>
      <c r="J3556" s="38">
        <f>'F4.2'!BA217</f>
        <v>0</v>
      </c>
      <c r="K3556" s="104"/>
      <c r="L3556" s="104"/>
      <c r="M3556" s="104">
        <f t="shared" si="2336"/>
        <v>0</v>
      </c>
      <c r="N3556" s="197">
        <f t="shared" si="2375"/>
        <v>0</v>
      </c>
    </row>
    <row r="3557" spans="1:14" ht="15.75" outlineLevel="1" x14ac:dyDescent="0.25">
      <c r="A3557" s="89">
        <f t="shared" ref="A3557:E3557" si="2393">A3080</f>
        <v>11</v>
      </c>
      <c r="B3557" s="389" t="str">
        <f t="shared" si="2393"/>
        <v>Improvement in Coal Mill Performance-I</v>
      </c>
      <c r="C3557" s="188">
        <f t="shared" si="2393"/>
        <v>0</v>
      </c>
      <c r="D3557" s="189" t="str">
        <f t="shared" si="2393"/>
        <v>-</v>
      </c>
      <c r="E3557" s="38">
        <f t="shared" si="2393"/>
        <v>0</v>
      </c>
      <c r="F3557" s="104">
        <f t="shared" si="2345"/>
        <v>0</v>
      </c>
      <c r="G3557" s="104">
        <f t="shared" si="2346"/>
        <v>0</v>
      </c>
      <c r="H3557" s="104">
        <f t="shared" si="2374"/>
        <v>0</v>
      </c>
      <c r="I3557" s="38">
        <f>'F4.2'!AB218</f>
        <v>0</v>
      </c>
      <c r="J3557" s="38">
        <f>'F4.2'!BA218</f>
        <v>0</v>
      </c>
      <c r="K3557" s="104"/>
      <c r="L3557" s="104"/>
      <c r="M3557" s="104">
        <f t="shared" si="2336"/>
        <v>0</v>
      </c>
      <c r="N3557" s="197">
        <f t="shared" si="2375"/>
        <v>0</v>
      </c>
    </row>
    <row r="3558" spans="1:14" ht="31.5" outlineLevel="1" x14ac:dyDescent="0.25">
      <c r="A3558" s="89">
        <f t="shared" ref="A3558:E3558" si="2394">A3081</f>
        <v>11.1</v>
      </c>
      <c r="B3558" s="389" t="str">
        <f t="shared" si="2394"/>
        <v>Procurement of Roller journal Assembly set for coal mill MVM 32R at 3x660 MW Units at KTPS, Koradi through OEM.</v>
      </c>
      <c r="C3558" s="188">
        <f t="shared" si="2394"/>
        <v>0</v>
      </c>
      <c r="D3558" s="189" t="str">
        <f t="shared" si="2394"/>
        <v>-</v>
      </c>
      <c r="E3558" s="38">
        <f t="shared" si="2394"/>
        <v>0</v>
      </c>
      <c r="F3558" s="104">
        <f t="shared" si="2345"/>
        <v>6.15</v>
      </c>
      <c r="G3558" s="104">
        <f t="shared" si="2346"/>
        <v>6.15</v>
      </c>
      <c r="H3558" s="104">
        <f t="shared" si="2374"/>
        <v>0</v>
      </c>
      <c r="I3558" s="38">
        <f>'F4.2'!AB219</f>
        <v>0</v>
      </c>
      <c r="J3558" s="38">
        <f>'F4.2'!BA219</f>
        <v>0</v>
      </c>
      <c r="K3558" s="104"/>
      <c r="L3558" s="104"/>
      <c r="M3558" s="104">
        <f t="shared" si="2336"/>
        <v>0</v>
      </c>
      <c r="N3558" s="197">
        <f t="shared" si="2375"/>
        <v>0</v>
      </c>
    </row>
    <row r="3559" spans="1:14" ht="31.5" outlineLevel="1" x14ac:dyDescent="0.25">
      <c r="A3559" s="89">
        <f t="shared" ref="A3559:E3559" si="2395">A3082</f>
        <v>11.2</v>
      </c>
      <c r="B3559" s="389" t="str">
        <f t="shared" si="2395"/>
        <v>Procurement of Mill Rotary Separator Blades for coal mill MVM 32R at 3x660 MW, KTPS, Koradi through open tender</v>
      </c>
      <c r="C3559" s="188">
        <f t="shared" si="2395"/>
        <v>0</v>
      </c>
      <c r="D3559" s="189" t="str">
        <f t="shared" si="2395"/>
        <v>-</v>
      </c>
      <c r="E3559" s="38">
        <f t="shared" si="2395"/>
        <v>0</v>
      </c>
      <c r="F3559" s="104">
        <f t="shared" si="2345"/>
        <v>4.01</v>
      </c>
      <c r="G3559" s="104">
        <f t="shared" si="2346"/>
        <v>4.01</v>
      </c>
      <c r="H3559" s="104">
        <f t="shared" si="2374"/>
        <v>0</v>
      </c>
      <c r="I3559" s="38">
        <f>'F4.2'!AB220</f>
        <v>0</v>
      </c>
      <c r="J3559" s="38">
        <f>'F4.2'!BA220</f>
        <v>0</v>
      </c>
      <c r="K3559" s="104"/>
      <c r="L3559" s="104"/>
      <c r="M3559" s="104">
        <f t="shared" si="2336"/>
        <v>0</v>
      </c>
      <c r="N3559" s="197">
        <f t="shared" si="2375"/>
        <v>0</v>
      </c>
    </row>
    <row r="3560" spans="1:14" ht="47.25" outlineLevel="1" x14ac:dyDescent="0.25">
      <c r="A3560" s="89">
        <f t="shared" ref="A3560:E3560" si="2396">A3083</f>
        <v>11.3</v>
      </c>
      <c r="B3560" s="389" t="str">
        <f t="shared" si="2396"/>
        <v xml:space="preserve"> Procurement of SINTERCAST TABLE LINERS AND SINTERCAST ROLLER LINERS for coal mill MVM32R at 3x660 MW, KTPS, Koradi through OEM.</v>
      </c>
      <c r="C3560" s="188">
        <f t="shared" si="2396"/>
        <v>0</v>
      </c>
      <c r="D3560" s="189" t="str">
        <f t="shared" si="2396"/>
        <v>-</v>
      </c>
      <c r="E3560" s="38">
        <f t="shared" si="2396"/>
        <v>0</v>
      </c>
      <c r="F3560" s="104">
        <f t="shared" si="2345"/>
        <v>14.57</v>
      </c>
      <c r="G3560" s="104">
        <f t="shared" si="2346"/>
        <v>14.57</v>
      </c>
      <c r="H3560" s="104">
        <f t="shared" si="2374"/>
        <v>0</v>
      </c>
      <c r="I3560" s="38">
        <f>'F4.2'!AB221</f>
        <v>0</v>
      </c>
      <c r="J3560" s="38">
        <f>'F4.2'!BA221</f>
        <v>0</v>
      </c>
      <c r="K3560" s="104"/>
      <c r="L3560" s="104"/>
      <c r="M3560" s="104">
        <f t="shared" si="2336"/>
        <v>0</v>
      </c>
      <c r="N3560" s="197">
        <f t="shared" si="2375"/>
        <v>0</v>
      </c>
    </row>
    <row r="3561" spans="1:14" ht="47.25" outlineLevel="1" x14ac:dyDescent="0.25">
      <c r="A3561" s="369">
        <f t="shared" ref="A3561:E3561" si="2397">A3084</f>
        <v>11.4</v>
      </c>
      <c r="B3561" s="369" t="str">
        <f t="shared" si="2397"/>
        <v>Procurement of Bearings for roller Journal Assembly &amp; Rotary Separator for coal mill MVM 32R at 3x660 MW, KTPS, Koradi through OEM</v>
      </c>
      <c r="C3561" s="188">
        <f t="shared" si="2397"/>
        <v>0</v>
      </c>
      <c r="D3561" s="189" t="str">
        <f t="shared" si="2397"/>
        <v>-</v>
      </c>
      <c r="E3561" s="38">
        <f t="shared" si="2397"/>
        <v>0</v>
      </c>
      <c r="F3561" s="104">
        <f t="shared" si="2345"/>
        <v>6.14</v>
      </c>
      <c r="G3561" s="104">
        <f t="shared" si="2346"/>
        <v>6.14</v>
      </c>
      <c r="H3561" s="104">
        <f t="shared" si="2374"/>
        <v>0</v>
      </c>
      <c r="I3561" s="38">
        <f>'F4.2'!AB222</f>
        <v>0</v>
      </c>
      <c r="J3561" s="38">
        <f>'F4.2'!BA222</f>
        <v>0</v>
      </c>
      <c r="K3561" s="104"/>
      <c r="L3561" s="104"/>
      <c r="M3561" s="104">
        <f t="shared" si="2336"/>
        <v>0</v>
      </c>
      <c r="N3561" s="197">
        <f t="shared" si="2375"/>
        <v>0</v>
      </c>
    </row>
    <row r="3562" spans="1:14" ht="15.75" outlineLevel="1" x14ac:dyDescent="0.25">
      <c r="A3562" s="485">
        <f t="shared" ref="A3562:E3562" si="2398">A3085</f>
        <v>12</v>
      </c>
      <c r="B3562" s="402" t="str">
        <f t="shared" si="2398"/>
        <v>Improvement in Boiler performance-II at  3X660MW,KTPS,Koradi</v>
      </c>
      <c r="C3562" s="188">
        <f t="shared" si="2398"/>
        <v>0</v>
      </c>
      <c r="D3562" s="189" t="str">
        <f t="shared" si="2398"/>
        <v>-</v>
      </c>
      <c r="E3562" s="38">
        <f t="shared" si="2398"/>
        <v>0</v>
      </c>
      <c r="F3562" s="104">
        <f t="shared" si="2345"/>
        <v>0</v>
      </c>
      <c r="G3562" s="104">
        <f t="shared" si="2346"/>
        <v>0</v>
      </c>
      <c r="H3562" s="104">
        <f t="shared" si="2374"/>
        <v>0</v>
      </c>
      <c r="I3562" s="38">
        <f>'F4.2'!AB223</f>
        <v>0</v>
      </c>
      <c r="J3562" s="38">
        <f>'F4.2'!BA223</f>
        <v>0</v>
      </c>
      <c r="K3562" s="104"/>
      <c r="L3562" s="104"/>
      <c r="M3562" s="104">
        <f t="shared" si="2336"/>
        <v>0</v>
      </c>
      <c r="N3562" s="197">
        <f t="shared" si="2375"/>
        <v>0</v>
      </c>
    </row>
    <row r="3563" spans="1:14" ht="31.5" outlineLevel="1" x14ac:dyDescent="0.25">
      <c r="A3563" s="485">
        <f t="shared" ref="A3563:E3563" si="2399">A3086</f>
        <v>12.1</v>
      </c>
      <c r="B3563" s="402" t="str">
        <f t="shared" si="2399"/>
        <v xml:space="preserve">Scheme1:Procurement of Coal compartment assembly for Unit8 at 3x660MW KTPS, Koradi </v>
      </c>
      <c r="C3563" s="188">
        <f t="shared" si="2399"/>
        <v>0</v>
      </c>
      <c r="D3563" s="189" t="str">
        <f t="shared" si="2399"/>
        <v>-</v>
      </c>
      <c r="E3563" s="38">
        <f t="shared" si="2399"/>
        <v>0</v>
      </c>
      <c r="F3563" s="104">
        <f t="shared" si="2345"/>
        <v>12.7</v>
      </c>
      <c r="G3563" s="104">
        <f t="shared" si="2346"/>
        <v>12.7</v>
      </c>
      <c r="H3563" s="104">
        <f t="shared" si="2374"/>
        <v>0</v>
      </c>
      <c r="I3563" s="38">
        <f>'F4.2'!AB224</f>
        <v>0</v>
      </c>
      <c r="J3563" s="38">
        <f>'F4.2'!BA224</f>
        <v>0</v>
      </c>
      <c r="K3563" s="104"/>
      <c r="L3563" s="104"/>
      <c r="M3563" s="104">
        <f t="shared" si="2336"/>
        <v>0</v>
      </c>
      <c r="N3563" s="197">
        <f t="shared" si="2375"/>
        <v>0</v>
      </c>
    </row>
    <row r="3564" spans="1:14" ht="31.5" outlineLevel="1" x14ac:dyDescent="0.25">
      <c r="A3564" s="485">
        <f t="shared" ref="A3564:E3564" si="2400">A3087</f>
        <v>12.2</v>
      </c>
      <c r="B3564" s="402" t="str">
        <f t="shared" si="2400"/>
        <v>Scheme2:Procurement of blade sets for ID, FD &amp; PA Fan at 3x660 MW, Units at KTPS Koradi through OEM.</v>
      </c>
      <c r="C3564" s="188">
        <f t="shared" si="2400"/>
        <v>0</v>
      </c>
      <c r="D3564" s="189" t="str">
        <f t="shared" si="2400"/>
        <v>-</v>
      </c>
      <c r="E3564" s="38">
        <f t="shared" si="2400"/>
        <v>0</v>
      </c>
      <c r="F3564" s="104">
        <f t="shared" si="2345"/>
        <v>11.34</v>
      </c>
      <c r="G3564" s="104">
        <f t="shared" si="2346"/>
        <v>11.34</v>
      </c>
      <c r="H3564" s="104">
        <f t="shared" si="2374"/>
        <v>0</v>
      </c>
      <c r="I3564" s="38">
        <f>'F4.2'!AB225</f>
        <v>0</v>
      </c>
      <c r="J3564" s="38">
        <f>'F4.2'!BA225</f>
        <v>0</v>
      </c>
      <c r="K3564" s="104"/>
      <c r="L3564" s="104"/>
      <c r="M3564" s="104">
        <f t="shared" si="2336"/>
        <v>0</v>
      </c>
      <c r="N3564" s="197">
        <f t="shared" si="2375"/>
        <v>0</v>
      </c>
    </row>
    <row r="3565" spans="1:14" ht="31.5" outlineLevel="1" x14ac:dyDescent="0.25">
      <c r="A3565" s="485">
        <f t="shared" ref="A3565:E3565" si="2401">A3088</f>
        <v>12.3</v>
      </c>
      <c r="B3565" s="402" t="str">
        <f t="shared" si="2401"/>
        <v>Scheme3:Procurement of  RAPH internal Spares  for 3X660MW units at KTPS Koradi through OEM (Qty- 6 Sets)</v>
      </c>
      <c r="C3565" s="188">
        <f t="shared" si="2401"/>
        <v>0</v>
      </c>
      <c r="D3565" s="189" t="str">
        <f t="shared" si="2401"/>
        <v>-</v>
      </c>
      <c r="E3565" s="38">
        <f t="shared" si="2401"/>
        <v>0</v>
      </c>
      <c r="F3565" s="104">
        <f t="shared" si="2345"/>
        <v>1.1299999999999999</v>
      </c>
      <c r="G3565" s="104">
        <f t="shared" si="2346"/>
        <v>1.1299999999999999</v>
      </c>
      <c r="H3565" s="104">
        <f t="shared" si="2374"/>
        <v>0</v>
      </c>
      <c r="I3565" s="38">
        <f>'F4.2'!AB226</f>
        <v>0</v>
      </c>
      <c r="J3565" s="38">
        <f>'F4.2'!BA226</f>
        <v>0</v>
      </c>
      <c r="K3565" s="104"/>
      <c r="L3565" s="104"/>
      <c r="M3565" s="104">
        <f t="shared" si="2336"/>
        <v>0</v>
      </c>
      <c r="N3565" s="197">
        <f t="shared" si="2375"/>
        <v>0</v>
      </c>
    </row>
    <row r="3566" spans="1:14" ht="47.25" outlineLevel="1" x14ac:dyDescent="0.25">
      <c r="A3566" s="368">
        <f t="shared" ref="A3566:E3566" si="2402">A3089</f>
        <v>12.4</v>
      </c>
      <c r="B3566" s="388" t="str">
        <f t="shared" si="2402"/>
        <v>Scheme4:Procurement of RAPH Sector plate with Actuating mechanism assembly for Unit9 3 X 660MW Units at KTPS, Koradi.</v>
      </c>
      <c r="C3566" s="188">
        <f t="shared" si="2402"/>
        <v>0</v>
      </c>
      <c r="D3566" s="189" t="str">
        <f t="shared" si="2402"/>
        <v>-</v>
      </c>
      <c r="E3566" s="38">
        <f t="shared" si="2402"/>
        <v>0</v>
      </c>
      <c r="F3566" s="104">
        <f t="shared" si="2345"/>
        <v>7.2</v>
      </c>
      <c r="G3566" s="104">
        <f t="shared" si="2346"/>
        <v>7.2</v>
      </c>
      <c r="H3566" s="104">
        <f t="shared" si="2374"/>
        <v>0</v>
      </c>
      <c r="I3566" s="38">
        <f>'F4.2'!AB227</f>
        <v>0</v>
      </c>
      <c r="J3566" s="38">
        <f>'F4.2'!BA227</f>
        <v>0</v>
      </c>
      <c r="K3566" s="104"/>
      <c r="L3566" s="104"/>
      <c r="M3566" s="104">
        <f t="shared" si="2336"/>
        <v>0</v>
      </c>
      <c r="N3566" s="197">
        <f t="shared" si="2375"/>
        <v>0</v>
      </c>
    </row>
    <row r="3567" spans="1:14" ht="31.5" outlineLevel="1" x14ac:dyDescent="0.25">
      <c r="A3567" s="485">
        <f t="shared" ref="A3567:E3567" si="2403">A3090</f>
        <v>13</v>
      </c>
      <c r="B3567" s="402" t="str">
        <f t="shared" si="2403"/>
        <v>Improvement in Coal Mill performance-II at  3X660MW,KTPS,Koradi</v>
      </c>
      <c r="C3567" s="188">
        <f t="shared" si="2403"/>
        <v>0</v>
      </c>
      <c r="D3567" s="189" t="str">
        <f t="shared" si="2403"/>
        <v>-</v>
      </c>
      <c r="E3567" s="38">
        <f t="shared" si="2403"/>
        <v>0</v>
      </c>
      <c r="F3567" s="104">
        <f t="shared" si="2345"/>
        <v>0</v>
      </c>
      <c r="G3567" s="104">
        <f t="shared" si="2346"/>
        <v>0</v>
      </c>
      <c r="H3567" s="104">
        <f t="shared" si="2374"/>
        <v>0</v>
      </c>
      <c r="I3567" s="38">
        <f>'F4.2'!AB228</f>
        <v>0</v>
      </c>
      <c r="J3567" s="38">
        <f>'F4.2'!BA228</f>
        <v>0</v>
      </c>
      <c r="K3567" s="104"/>
      <c r="L3567" s="104"/>
      <c r="M3567" s="104">
        <f t="shared" si="2336"/>
        <v>0</v>
      </c>
      <c r="N3567" s="197">
        <f t="shared" si="2375"/>
        <v>0</v>
      </c>
    </row>
    <row r="3568" spans="1:14" ht="47.25" outlineLevel="1" x14ac:dyDescent="0.25">
      <c r="A3568" s="485">
        <f t="shared" ref="A3568:E3568" si="2404">A3091</f>
        <v>13.1</v>
      </c>
      <c r="B3568" s="402" t="str">
        <f t="shared" si="2404"/>
        <v>Procurement of FLENDER make Gearbox model kmp-450 along with motor for coal mill MVM32R at 3x660mw KTPS, koradi through OEM.</v>
      </c>
      <c r="C3568" s="188">
        <f t="shared" si="2404"/>
        <v>0</v>
      </c>
      <c r="D3568" s="189" t="str">
        <f t="shared" si="2404"/>
        <v>-</v>
      </c>
      <c r="E3568" s="38">
        <f t="shared" si="2404"/>
        <v>0</v>
      </c>
      <c r="F3568" s="104">
        <f t="shared" si="2345"/>
        <v>20.91</v>
      </c>
      <c r="G3568" s="104">
        <f t="shared" si="2346"/>
        <v>20.91</v>
      </c>
      <c r="H3568" s="104">
        <f t="shared" si="2374"/>
        <v>0</v>
      </c>
      <c r="I3568" s="38">
        <f>'F4.2'!AB229</f>
        <v>0</v>
      </c>
      <c r="J3568" s="38">
        <f>'F4.2'!BA229</f>
        <v>0</v>
      </c>
      <c r="K3568" s="104"/>
      <c r="L3568" s="104"/>
      <c r="M3568" s="104">
        <f t="shared" si="2336"/>
        <v>0</v>
      </c>
      <c r="N3568" s="197">
        <f t="shared" si="2375"/>
        <v>0</v>
      </c>
    </row>
    <row r="3569" spans="1:14" ht="31.5" outlineLevel="1" x14ac:dyDescent="0.25">
      <c r="A3569" s="369">
        <f t="shared" ref="A3569:E3569" si="2405">A3092</f>
        <v>13.2</v>
      </c>
      <c r="B3569" s="369" t="str">
        <f t="shared" si="2405"/>
        <v>Procurement of complete set of couplings for PA, ID &amp; FD fans at 3X660MW units at KTPS Koradi through OEM</v>
      </c>
      <c r="C3569" s="188">
        <f t="shared" si="2405"/>
        <v>0</v>
      </c>
      <c r="D3569" s="189" t="str">
        <f t="shared" si="2405"/>
        <v>-</v>
      </c>
      <c r="E3569" s="38">
        <f t="shared" si="2405"/>
        <v>0</v>
      </c>
      <c r="F3569" s="104">
        <f t="shared" si="2345"/>
        <v>5.14</v>
      </c>
      <c r="G3569" s="104">
        <f t="shared" si="2346"/>
        <v>5.14</v>
      </c>
      <c r="H3569" s="104">
        <f t="shared" si="2374"/>
        <v>0</v>
      </c>
      <c r="I3569" s="38">
        <f>'F4.2'!AB230</f>
        <v>0</v>
      </c>
      <c r="J3569" s="38">
        <f>'F4.2'!BA230</f>
        <v>0</v>
      </c>
      <c r="K3569" s="104"/>
      <c r="L3569" s="104"/>
      <c r="M3569" s="104">
        <f t="shared" si="2336"/>
        <v>0</v>
      </c>
      <c r="N3569" s="197">
        <f t="shared" si="2375"/>
        <v>0</v>
      </c>
    </row>
    <row r="3570" spans="1:14" ht="31.5" outlineLevel="1" x14ac:dyDescent="0.25">
      <c r="A3570" s="485">
        <f t="shared" ref="A3570:E3570" si="2406">A3093</f>
        <v>14</v>
      </c>
      <c r="B3570" s="413" t="str">
        <f t="shared" si="2406"/>
        <v>Improvement in Coal Mill performance-III at  3X660MW,KTPS,Koradi</v>
      </c>
      <c r="C3570" s="188">
        <f t="shared" si="2406"/>
        <v>0</v>
      </c>
      <c r="D3570" s="189" t="str">
        <f t="shared" si="2406"/>
        <v>-</v>
      </c>
      <c r="E3570" s="38">
        <f t="shared" si="2406"/>
        <v>0</v>
      </c>
      <c r="F3570" s="104">
        <f t="shared" si="2345"/>
        <v>0</v>
      </c>
      <c r="G3570" s="104">
        <f t="shared" si="2346"/>
        <v>0</v>
      </c>
      <c r="H3570" s="104">
        <f t="shared" si="2374"/>
        <v>0</v>
      </c>
      <c r="I3570" s="38">
        <f>'F4.2'!AB231</f>
        <v>0</v>
      </c>
      <c r="J3570" s="38">
        <f>'F4.2'!BA231</f>
        <v>0</v>
      </c>
      <c r="K3570" s="104"/>
      <c r="L3570" s="104"/>
      <c r="M3570" s="104">
        <f t="shared" si="2336"/>
        <v>0</v>
      </c>
      <c r="N3570" s="197">
        <f t="shared" si="2375"/>
        <v>0</v>
      </c>
    </row>
    <row r="3571" spans="1:14" ht="31.5" outlineLevel="1" x14ac:dyDescent="0.25">
      <c r="A3571" s="485">
        <f t="shared" ref="A3571:E3571" si="2407">A3094</f>
        <v>14.1</v>
      </c>
      <c r="B3571" s="413" t="str">
        <f t="shared" si="2407"/>
        <v xml:space="preserve">Scheme1:Procurement of Roller journal Assembly set for coal mill MVM 32R at 3x660 MW Units at KTPS, Koradi </v>
      </c>
      <c r="C3571" s="188">
        <f t="shared" si="2407"/>
        <v>0</v>
      </c>
      <c r="D3571" s="189" t="str">
        <f t="shared" si="2407"/>
        <v>-</v>
      </c>
      <c r="E3571" s="38">
        <f t="shared" si="2407"/>
        <v>0</v>
      </c>
      <c r="F3571" s="104">
        <f t="shared" si="2345"/>
        <v>6.15</v>
      </c>
      <c r="G3571" s="104">
        <f t="shared" si="2346"/>
        <v>6.15</v>
      </c>
      <c r="H3571" s="104">
        <f t="shared" si="2374"/>
        <v>0</v>
      </c>
      <c r="I3571" s="38">
        <f>'F4.2'!AB232</f>
        <v>0</v>
      </c>
      <c r="J3571" s="38">
        <f>'F4.2'!BA232</f>
        <v>0</v>
      </c>
      <c r="K3571" s="104"/>
      <c r="L3571" s="104"/>
      <c r="M3571" s="104">
        <f t="shared" si="2336"/>
        <v>0</v>
      </c>
      <c r="N3571" s="197">
        <f t="shared" si="2375"/>
        <v>0</v>
      </c>
    </row>
    <row r="3572" spans="1:14" ht="47.25" outlineLevel="1" x14ac:dyDescent="0.25">
      <c r="A3572" s="485">
        <f t="shared" ref="A3572:E3572" si="2408">A3095</f>
        <v>14.2</v>
      </c>
      <c r="B3572" s="413" t="str">
        <f t="shared" si="2408"/>
        <v>Scheme2:Procurement of SINTERCAST TABLE LINERS AND SINTERCAST ROLLER LINERS for coal mill MVM32R at 3x660 MW, KTPS, Koradi</v>
      </c>
      <c r="C3572" s="188">
        <f t="shared" si="2408"/>
        <v>0</v>
      </c>
      <c r="D3572" s="189" t="str">
        <f t="shared" si="2408"/>
        <v>-</v>
      </c>
      <c r="E3572" s="38">
        <f t="shared" si="2408"/>
        <v>0</v>
      </c>
      <c r="F3572" s="104">
        <f t="shared" si="2345"/>
        <v>14.57</v>
      </c>
      <c r="G3572" s="104">
        <f t="shared" si="2346"/>
        <v>14.57</v>
      </c>
      <c r="H3572" s="104">
        <f t="shared" si="2374"/>
        <v>0</v>
      </c>
      <c r="I3572" s="38">
        <f>'F4.2'!AB233</f>
        <v>0</v>
      </c>
      <c r="J3572" s="38">
        <f>'F4.2'!BA233</f>
        <v>0</v>
      </c>
      <c r="K3572" s="104"/>
      <c r="L3572" s="104"/>
      <c r="M3572" s="104">
        <f t="shared" si="2336"/>
        <v>0</v>
      </c>
      <c r="N3572" s="197">
        <f t="shared" si="2375"/>
        <v>0</v>
      </c>
    </row>
    <row r="3573" spans="1:14" ht="47.25" outlineLevel="1" x14ac:dyDescent="0.25">
      <c r="A3573" s="485">
        <f t="shared" ref="A3573:E3573" si="2409">A3096</f>
        <v>14.3</v>
      </c>
      <c r="B3573" s="413" t="str">
        <f t="shared" si="2409"/>
        <v>Scheme3:Procurement of Bearings for roller Journal Assembly &amp; Rotary Separator for coal mill MVM 32R at 3x660 MW, KTPS, Koradi</v>
      </c>
      <c r="C3573" s="188">
        <f t="shared" si="2409"/>
        <v>0</v>
      </c>
      <c r="D3573" s="189" t="str">
        <f t="shared" si="2409"/>
        <v>-</v>
      </c>
      <c r="E3573" s="38">
        <f t="shared" si="2409"/>
        <v>0</v>
      </c>
      <c r="F3573" s="104">
        <f t="shared" si="2345"/>
        <v>6.14</v>
      </c>
      <c r="G3573" s="104">
        <f t="shared" si="2346"/>
        <v>6.14</v>
      </c>
      <c r="H3573" s="104">
        <f t="shared" si="2374"/>
        <v>0</v>
      </c>
      <c r="I3573" s="38">
        <f>'F4.2'!AB234</f>
        <v>0</v>
      </c>
      <c r="J3573" s="38">
        <f>'F4.2'!BA234</f>
        <v>0</v>
      </c>
      <c r="K3573" s="104"/>
      <c r="L3573" s="104"/>
      <c r="M3573" s="104">
        <f t="shared" si="2336"/>
        <v>0</v>
      </c>
      <c r="N3573" s="197">
        <f t="shared" si="2375"/>
        <v>0</v>
      </c>
    </row>
    <row r="3574" spans="1:14" ht="31.5" outlineLevel="1" x14ac:dyDescent="0.25">
      <c r="A3574" s="485">
        <f t="shared" ref="A3574:E3574" si="2410">A3097</f>
        <v>14.4</v>
      </c>
      <c r="B3574" s="413" t="str">
        <f t="shared" si="2410"/>
        <v>Scheme4:Procurement of Coal Pipe Orifice for Unit10 at 3x660 MW, KTPS, Koradi</v>
      </c>
      <c r="C3574" s="188">
        <f t="shared" si="2410"/>
        <v>0</v>
      </c>
      <c r="D3574" s="189" t="str">
        <f t="shared" si="2410"/>
        <v>-</v>
      </c>
      <c r="E3574" s="38">
        <f t="shared" si="2410"/>
        <v>0</v>
      </c>
      <c r="F3574" s="104">
        <f t="shared" si="2345"/>
        <v>1</v>
      </c>
      <c r="G3574" s="104">
        <f t="shared" si="2346"/>
        <v>1</v>
      </c>
      <c r="H3574" s="104">
        <f t="shared" si="2374"/>
        <v>0</v>
      </c>
      <c r="I3574" s="38">
        <f>'F4.2'!AB235</f>
        <v>0</v>
      </c>
      <c r="J3574" s="38">
        <f>'F4.2'!BA235</f>
        <v>0</v>
      </c>
      <c r="K3574" s="104"/>
      <c r="L3574" s="104"/>
      <c r="M3574" s="104">
        <f t="shared" si="2336"/>
        <v>0</v>
      </c>
      <c r="N3574" s="197">
        <f t="shared" si="2375"/>
        <v>0</v>
      </c>
    </row>
    <row r="3575" spans="1:14" ht="31.5" outlineLevel="1" x14ac:dyDescent="0.25">
      <c r="A3575" s="369">
        <f t="shared" ref="A3575:E3575" si="2411">A3098</f>
        <v>14.5</v>
      </c>
      <c r="B3575" s="369" t="str">
        <f t="shared" si="2411"/>
        <v>Scheme5:Procurement of Complete MRHS System along with Pneumatic Compressors at 3x660 MW, KTPS, Koradi</v>
      </c>
      <c r="C3575" s="188">
        <f t="shared" si="2411"/>
        <v>0</v>
      </c>
      <c r="D3575" s="189" t="str">
        <f t="shared" si="2411"/>
        <v>-</v>
      </c>
      <c r="E3575" s="38">
        <f t="shared" si="2411"/>
        <v>0</v>
      </c>
      <c r="F3575" s="104">
        <f t="shared" si="2345"/>
        <v>10</v>
      </c>
      <c r="G3575" s="104">
        <f t="shared" si="2346"/>
        <v>10</v>
      </c>
      <c r="H3575" s="104">
        <f t="shared" si="2374"/>
        <v>0</v>
      </c>
      <c r="I3575" s="38">
        <f>'F4.2'!AB236</f>
        <v>0</v>
      </c>
      <c r="J3575" s="38">
        <f>'F4.2'!BA236</f>
        <v>0</v>
      </c>
      <c r="K3575" s="104"/>
      <c r="L3575" s="104"/>
      <c r="M3575" s="104">
        <f t="shared" si="2336"/>
        <v>0</v>
      </c>
      <c r="N3575" s="197">
        <f t="shared" si="2375"/>
        <v>0</v>
      </c>
    </row>
    <row r="3576" spans="1:14" ht="31.5" outlineLevel="1" x14ac:dyDescent="0.25">
      <c r="A3576" s="485">
        <f t="shared" ref="A3576:E3576" si="2412">A3099</f>
        <v>15</v>
      </c>
      <c r="B3576" s="417" t="str">
        <f t="shared" si="2412"/>
        <v>Improvement in Boiler performance-III at  3X660MW,KTPS,Koradi</v>
      </c>
      <c r="C3576" s="188">
        <f t="shared" si="2412"/>
        <v>0</v>
      </c>
      <c r="D3576" s="189" t="str">
        <f t="shared" si="2412"/>
        <v>-</v>
      </c>
      <c r="E3576" s="38">
        <f t="shared" si="2412"/>
        <v>0</v>
      </c>
      <c r="F3576" s="104">
        <f t="shared" ref="F3576:F3639" si="2413">F3099+I3099</f>
        <v>0</v>
      </c>
      <c r="G3576" s="104">
        <f t="shared" ref="G3576:G3639" si="2414">G3099+M3099</f>
        <v>0</v>
      </c>
      <c r="H3576" s="104">
        <f t="shared" si="2374"/>
        <v>0</v>
      </c>
      <c r="I3576" s="38">
        <f>'F4.2'!AB237</f>
        <v>0</v>
      </c>
      <c r="J3576" s="38">
        <f>'F4.2'!BA237</f>
        <v>0</v>
      </c>
      <c r="K3576" s="104"/>
      <c r="L3576" s="104"/>
      <c r="M3576" s="104">
        <f t="shared" si="2336"/>
        <v>0</v>
      </c>
      <c r="N3576" s="197">
        <f t="shared" si="2375"/>
        <v>0</v>
      </c>
    </row>
    <row r="3577" spans="1:14" ht="31.5" outlineLevel="1" x14ac:dyDescent="0.25">
      <c r="A3577" s="485">
        <f t="shared" ref="A3577:E3577" si="2415">A3100</f>
        <v>15.1</v>
      </c>
      <c r="B3577" s="417" t="str">
        <f t="shared" si="2415"/>
        <v xml:space="preserve">Scheme1:Procurement of Coal compartment assembly for Unit8at 3x660MW KTPS, Koradi </v>
      </c>
      <c r="C3577" s="188">
        <f t="shared" si="2415"/>
        <v>0</v>
      </c>
      <c r="D3577" s="189" t="str">
        <f t="shared" si="2415"/>
        <v>-</v>
      </c>
      <c r="E3577" s="38">
        <f t="shared" si="2415"/>
        <v>0</v>
      </c>
      <c r="F3577" s="104">
        <f t="shared" si="2413"/>
        <v>12.7</v>
      </c>
      <c r="G3577" s="104">
        <f t="shared" si="2414"/>
        <v>12.7</v>
      </c>
      <c r="H3577" s="104">
        <f t="shared" si="2374"/>
        <v>0</v>
      </c>
      <c r="I3577" s="38">
        <f>'F4.2'!AB238</f>
        <v>0</v>
      </c>
      <c r="J3577" s="38">
        <f>'F4.2'!BA238</f>
        <v>0</v>
      </c>
      <c r="K3577" s="104"/>
      <c r="L3577" s="104"/>
      <c r="M3577" s="104">
        <f t="shared" si="2336"/>
        <v>0</v>
      </c>
      <c r="N3577" s="197">
        <f t="shared" si="2375"/>
        <v>0</v>
      </c>
    </row>
    <row r="3578" spans="1:14" ht="31.5" outlineLevel="1" x14ac:dyDescent="0.25">
      <c r="A3578" s="485">
        <f t="shared" ref="A3578:E3578" si="2416">A3101</f>
        <v>15.2</v>
      </c>
      <c r="B3578" s="421" t="str">
        <f t="shared" si="2416"/>
        <v>Scheme2:Procurement of blade sets for ID, FD &amp; PA Fan at 3x660 MW, Units at KTPS Koradi through OEM.</v>
      </c>
      <c r="C3578" s="188">
        <f t="shared" si="2416"/>
        <v>0</v>
      </c>
      <c r="D3578" s="189" t="str">
        <f t="shared" si="2416"/>
        <v>-</v>
      </c>
      <c r="E3578" s="38">
        <f t="shared" si="2416"/>
        <v>0</v>
      </c>
      <c r="F3578" s="104">
        <f t="shared" si="2413"/>
        <v>11.34</v>
      </c>
      <c r="G3578" s="104">
        <f t="shared" si="2414"/>
        <v>11.34</v>
      </c>
      <c r="H3578" s="104">
        <f t="shared" si="2374"/>
        <v>0</v>
      </c>
      <c r="I3578" s="38">
        <f>'F4.2'!AB239</f>
        <v>0</v>
      </c>
      <c r="J3578" s="38">
        <f>'F4.2'!BA239</f>
        <v>0</v>
      </c>
      <c r="K3578" s="104"/>
      <c r="L3578" s="104"/>
      <c r="M3578" s="104">
        <f t="shared" si="2336"/>
        <v>0</v>
      </c>
      <c r="N3578" s="197">
        <f t="shared" si="2375"/>
        <v>0</v>
      </c>
    </row>
    <row r="3579" spans="1:14" ht="47.25" outlineLevel="1" x14ac:dyDescent="0.25">
      <c r="A3579" s="485">
        <f t="shared" ref="A3579:E3579" si="2417">A3102</f>
        <v>15.3</v>
      </c>
      <c r="B3579" s="417" t="str">
        <f t="shared" si="2417"/>
        <v>Scheme3:Procurement and replacement of heating elements for RAPH installed in Unit 9 (660MW) at KTPS Koradi THROUGH OEM/OES (Qty- 2 Sets)</v>
      </c>
      <c r="C3579" s="188">
        <f t="shared" si="2417"/>
        <v>0</v>
      </c>
      <c r="D3579" s="189" t="str">
        <f t="shared" si="2417"/>
        <v>-</v>
      </c>
      <c r="E3579" s="38">
        <f t="shared" si="2417"/>
        <v>0</v>
      </c>
      <c r="F3579" s="104">
        <f t="shared" si="2413"/>
        <v>16</v>
      </c>
      <c r="G3579" s="104">
        <f t="shared" si="2414"/>
        <v>16</v>
      </c>
      <c r="H3579" s="104">
        <f t="shared" si="2374"/>
        <v>0</v>
      </c>
      <c r="I3579" s="38">
        <f>'F4.2'!AB240</f>
        <v>0</v>
      </c>
      <c r="J3579" s="38">
        <f>'F4.2'!BA240</f>
        <v>0</v>
      </c>
      <c r="K3579" s="104"/>
      <c r="L3579" s="104"/>
      <c r="M3579" s="104">
        <f t="shared" si="2336"/>
        <v>0</v>
      </c>
      <c r="N3579" s="197">
        <f t="shared" si="2375"/>
        <v>0</v>
      </c>
    </row>
    <row r="3580" spans="1:14" ht="31.5" outlineLevel="1" x14ac:dyDescent="0.25">
      <c r="A3580" s="485">
        <f t="shared" ref="A3580:E3580" si="2418">A3103</f>
        <v>15.4</v>
      </c>
      <c r="B3580" s="421" t="str">
        <f t="shared" si="2418"/>
        <v xml:space="preserve">Scheme4:Procurement of  HP valves, safety valves and ERV's for 3X660MW units at KTPS Koradi through OEM </v>
      </c>
      <c r="C3580" s="188">
        <f t="shared" si="2418"/>
        <v>0</v>
      </c>
      <c r="D3580" s="189" t="str">
        <f t="shared" si="2418"/>
        <v>-</v>
      </c>
      <c r="E3580" s="38">
        <f t="shared" si="2418"/>
        <v>0</v>
      </c>
      <c r="F3580" s="104">
        <f t="shared" si="2413"/>
        <v>10</v>
      </c>
      <c r="G3580" s="104">
        <f t="shared" si="2414"/>
        <v>10</v>
      </c>
      <c r="H3580" s="104">
        <f t="shared" si="2374"/>
        <v>0</v>
      </c>
      <c r="I3580" s="38">
        <f>'F4.2'!AB241</f>
        <v>0</v>
      </c>
      <c r="J3580" s="38">
        <f>'F4.2'!BA241</f>
        <v>0</v>
      </c>
      <c r="K3580" s="104"/>
      <c r="L3580" s="104"/>
      <c r="M3580" s="104">
        <f t="shared" si="2336"/>
        <v>0</v>
      </c>
      <c r="N3580" s="197">
        <f t="shared" si="2375"/>
        <v>0</v>
      </c>
    </row>
    <row r="3581" spans="1:14" ht="47.25" outlineLevel="1" x14ac:dyDescent="0.25">
      <c r="A3581" s="369">
        <f t="shared" ref="A3581:E3581" si="2419">A3104</f>
        <v>15.5</v>
      </c>
      <c r="B3581" s="369" t="str">
        <f t="shared" si="2419"/>
        <v>Scheme5:Procurement of RAPH Sector plate with Actuating mechanism assembly for Unit8 3 X 660MW Units at KTPS, Koradi.</v>
      </c>
      <c r="C3581" s="188">
        <f t="shared" si="2419"/>
        <v>0</v>
      </c>
      <c r="D3581" s="189" t="str">
        <f t="shared" si="2419"/>
        <v>-</v>
      </c>
      <c r="E3581" s="38">
        <f t="shared" si="2419"/>
        <v>0</v>
      </c>
      <c r="F3581" s="104">
        <f t="shared" si="2413"/>
        <v>7.2</v>
      </c>
      <c r="G3581" s="104">
        <f t="shared" si="2414"/>
        <v>7.2</v>
      </c>
      <c r="H3581" s="104">
        <f t="shared" si="2374"/>
        <v>0</v>
      </c>
      <c r="I3581" s="38">
        <f>'F4.2'!AB242</f>
        <v>0</v>
      </c>
      <c r="J3581" s="38">
        <f>'F4.2'!BA242</f>
        <v>0</v>
      </c>
      <c r="K3581" s="104"/>
      <c r="L3581" s="104"/>
      <c r="M3581" s="104">
        <f t="shared" si="2336"/>
        <v>0</v>
      </c>
      <c r="N3581" s="197">
        <f t="shared" si="2375"/>
        <v>0</v>
      </c>
    </row>
    <row r="3582" spans="1:14" ht="31.5" outlineLevel="1" x14ac:dyDescent="0.25">
      <c r="A3582" s="485">
        <f t="shared" ref="A3582:E3582" si="2420">A3105</f>
        <v>15</v>
      </c>
      <c r="B3582" s="417" t="str">
        <f t="shared" si="2420"/>
        <v>Improvement in Coal Mill performance-IV at  3X660MW,KTPS,Koradi</v>
      </c>
      <c r="C3582" s="188">
        <f t="shared" si="2420"/>
        <v>0</v>
      </c>
      <c r="D3582" s="189" t="str">
        <f t="shared" si="2420"/>
        <v>-</v>
      </c>
      <c r="E3582" s="38">
        <f t="shared" si="2420"/>
        <v>0</v>
      </c>
      <c r="F3582" s="104">
        <f t="shared" si="2413"/>
        <v>0</v>
      </c>
      <c r="G3582" s="104">
        <f t="shared" si="2414"/>
        <v>0</v>
      </c>
      <c r="H3582" s="104">
        <f t="shared" si="2374"/>
        <v>0</v>
      </c>
      <c r="I3582" s="38">
        <f>'F4.2'!AB243</f>
        <v>0</v>
      </c>
      <c r="J3582" s="38">
        <f>'F4.2'!BA243</f>
        <v>0</v>
      </c>
      <c r="K3582" s="104"/>
      <c r="L3582" s="104"/>
      <c r="M3582" s="104">
        <f t="shared" si="2336"/>
        <v>0</v>
      </c>
      <c r="N3582" s="197">
        <f t="shared" si="2375"/>
        <v>0</v>
      </c>
    </row>
    <row r="3583" spans="1:14" ht="31.5" outlineLevel="1" x14ac:dyDescent="0.25">
      <c r="A3583" s="485">
        <f t="shared" ref="A3583:E3583" si="2421">A3106</f>
        <v>15.1</v>
      </c>
      <c r="B3583" s="417" t="str">
        <f t="shared" si="2421"/>
        <v>Scheme1:Procurement of Roller journal Assembly set for coal mill MVM 32R at 3x660 MW Units at KTPS, Koradi</v>
      </c>
      <c r="C3583" s="188">
        <f t="shared" si="2421"/>
        <v>0</v>
      </c>
      <c r="D3583" s="189" t="str">
        <f t="shared" si="2421"/>
        <v>-</v>
      </c>
      <c r="E3583" s="38">
        <f t="shared" si="2421"/>
        <v>0</v>
      </c>
      <c r="F3583" s="104">
        <f t="shared" si="2413"/>
        <v>6.15</v>
      </c>
      <c r="G3583" s="104">
        <f t="shared" si="2414"/>
        <v>6.15</v>
      </c>
      <c r="H3583" s="104">
        <f t="shared" si="2374"/>
        <v>0</v>
      </c>
      <c r="I3583" s="38">
        <f>'F4.2'!AB244</f>
        <v>0</v>
      </c>
      <c r="J3583" s="38">
        <f>'F4.2'!BA244</f>
        <v>0</v>
      </c>
      <c r="K3583" s="104"/>
      <c r="L3583" s="104"/>
      <c r="M3583" s="104">
        <f t="shared" si="2336"/>
        <v>0</v>
      </c>
      <c r="N3583" s="197">
        <f t="shared" si="2375"/>
        <v>0</v>
      </c>
    </row>
    <row r="3584" spans="1:14" ht="47.25" outlineLevel="1" x14ac:dyDescent="0.25">
      <c r="A3584" s="485">
        <f t="shared" ref="A3584:E3584" si="2422">A3107</f>
        <v>15.2</v>
      </c>
      <c r="B3584" s="417" t="str">
        <f t="shared" si="2422"/>
        <v>Scheme2:Procurement of SINTERCAST TABLE LINERS AND SINTERCAST ROLLER LINERS for coal mill MVM32R at 3x660 MW, KTPS, Koradi</v>
      </c>
      <c r="C3584" s="188">
        <f t="shared" si="2422"/>
        <v>0</v>
      </c>
      <c r="D3584" s="189" t="str">
        <f t="shared" si="2422"/>
        <v>-</v>
      </c>
      <c r="E3584" s="38">
        <f t="shared" si="2422"/>
        <v>0</v>
      </c>
      <c r="F3584" s="104">
        <f t="shared" si="2413"/>
        <v>14.57</v>
      </c>
      <c r="G3584" s="104">
        <f t="shared" si="2414"/>
        <v>14.57</v>
      </c>
      <c r="H3584" s="104">
        <f t="shared" si="2374"/>
        <v>0</v>
      </c>
      <c r="I3584" s="38">
        <f>'F4.2'!AB245</f>
        <v>0</v>
      </c>
      <c r="J3584" s="38">
        <f>'F4.2'!BA245</f>
        <v>0</v>
      </c>
      <c r="K3584" s="104"/>
      <c r="L3584" s="104"/>
      <c r="M3584" s="104">
        <f t="shared" si="2336"/>
        <v>0</v>
      </c>
      <c r="N3584" s="197">
        <f t="shared" si="2375"/>
        <v>0</v>
      </c>
    </row>
    <row r="3585" spans="1:14" ht="47.25" outlineLevel="1" x14ac:dyDescent="0.25">
      <c r="A3585" s="485">
        <f t="shared" ref="A3585:E3585" si="2423">A3108</f>
        <v>15.3</v>
      </c>
      <c r="B3585" s="417" t="str">
        <f t="shared" si="2423"/>
        <v>Scheme3:Procurement of Bearings for roller Journal Assembly &amp; Rotary Separator for coal mill MVM 32R at 3x660 MW, KTPS, Koradi</v>
      </c>
      <c r="C3585" s="188">
        <f t="shared" si="2423"/>
        <v>0</v>
      </c>
      <c r="D3585" s="189" t="str">
        <f t="shared" si="2423"/>
        <v>-</v>
      </c>
      <c r="E3585" s="38">
        <f t="shared" si="2423"/>
        <v>0</v>
      </c>
      <c r="F3585" s="104">
        <f t="shared" si="2413"/>
        <v>6.14</v>
      </c>
      <c r="G3585" s="104">
        <f t="shared" si="2414"/>
        <v>6.14</v>
      </c>
      <c r="H3585" s="104">
        <f t="shared" si="2374"/>
        <v>0</v>
      </c>
      <c r="I3585" s="38">
        <f>'F4.2'!AB246</f>
        <v>0</v>
      </c>
      <c r="J3585" s="38">
        <f>'F4.2'!BA246</f>
        <v>0</v>
      </c>
      <c r="K3585" s="104"/>
      <c r="L3585" s="104"/>
      <c r="M3585" s="104">
        <f t="shared" si="2336"/>
        <v>0</v>
      </c>
      <c r="N3585" s="197">
        <f t="shared" si="2375"/>
        <v>0</v>
      </c>
    </row>
    <row r="3586" spans="1:14" ht="31.5" outlineLevel="1" x14ac:dyDescent="0.25">
      <c r="A3586" s="369">
        <f t="shared" ref="A3586:E3586" si="2424">A3109</f>
        <v>15.4</v>
      </c>
      <c r="B3586" s="369" t="str">
        <f t="shared" si="2424"/>
        <v>Scheme4:Procurement of Coal Pipe Orifice for Unit8 at 3x660 MW, KTPS, Koradi</v>
      </c>
      <c r="C3586" s="188">
        <f t="shared" si="2424"/>
        <v>0</v>
      </c>
      <c r="D3586" s="189" t="str">
        <f t="shared" si="2424"/>
        <v>-</v>
      </c>
      <c r="E3586" s="38">
        <f t="shared" si="2424"/>
        <v>0</v>
      </c>
      <c r="F3586" s="104">
        <f t="shared" si="2413"/>
        <v>1</v>
      </c>
      <c r="G3586" s="104">
        <f t="shared" si="2414"/>
        <v>1</v>
      </c>
      <c r="H3586" s="104">
        <f t="shared" si="2374"/>
        <v>0</v>
      </c>
      <c r="I3586" s="38">
        <f>'F4.2'!AB247</f>
        <v>0</v>
      </c>
      <c r="J3586" s="38">
        <f>'F4.2'!BA247</f>
        <v>0</v>
      </c>
      <c r="K3586" s="104"/>
      <c r="L3586" s="104"/>
      <c r="M3586" s="104">
        <f t="shared" si="2336"/>
        <v>0</v>
      </c>
      <c r="N3586" s="197">
        <f t="shared" si="2375"/>
        <v>0</v>
      </c>
    </row>
    <row r="3587" spans="1:14" ht="31.5" outlineLevel="1" x14ac:dyDescent="0.25">
      <c r="A3587" s="485">
        <f t="shared" ref="A3587:E3587" si="2425">A3110</f>
        <v>16</v>
      </c>
      <c r="B3587" s="421" t="str">
        <f t="shared" si="2425"/>
        <v>Improvement in Coal Mill performance-V at  3X660MW,KTPS,Koradi</v>
      </c>
      <c r="C3587" s="188">
        <f t="shared" si="2425"/>
        <v>0</v>
      </c>
      <c r="D3587" s="189" t="str">
        <f t="shared" si="2425"/>
        <v>-</v>
      </c>
      <c r="E3587" s="38">
        <f t="shared" si="2425"/>
        <v>0</v>
      </c>
      <c r="F3587" s="104">
        <f t="shared" si="2413"/>
        <v>0</v>
      </c>
      <c r="G3587" s="104">
        <f t="shared" si="2414"/>
        <v>0</v>
      </c>
      <c r="H3587" s="104">
        <f t="shared" si="2374"/>
        <v>0</v>
      </c>
      <c r="I3587" s="38">
        <f>'F4.2'!AB248</f>
        <v>0</v>
      </c>
      <c r="J3587" s="38">
        <f>'F4.2'!BA248</f>
        <v>0</v>
      </c>
      <c r="K3587" s="104"/>
      <c r="L3587" s="104"/>
      <c r="M3587" s="104">
        <f t="shared" si="2336"/>
        <v>0</v>
      </c>
      <c r="N3587" s="197">
        <f t="shared" si="2375"/>
        <v>0</v>
      </c>
    </row>
    <row r="3588" spans="1:14" ht="31.5" outlineLevel="1" x14ac:dyDescent="0.25">
      <c r="A3588" s="485">
        <f t="shared" ref="A3588:E3588" si="2426">A3111</f>
        <v>16.100000000000001</v>
      </c>
      <c r="B3588" s="417" t="str">
        <f t="shared" si="2426"/>
        <v>Scheme1:Procurement of Roller journal Assembly set for coal mill MVM 32R at 3x660 MW Units at KTPS, Koradi</v>
      </c>
      <c r="C3588" s="188">
        <f t="shared" si="2426"/>
        <v>0</v>
      </c>
      <c r="D3588" s="189" t="str">
        <f t="shared" si="2426"/>
        <v>-</v>
      </c>
      <c r="E3588" s="38">
        <f t="shared" si="2426"/>
        <v>0</v>
      </c>
      <c r="F3588" s="104">
        <f t="shared" si="2413"/>
        <v>6.15</v>
      </c>
      <c r="G3588" s="104">
        <f t="shared" si="2414"/>
        <v>6.15</v>
      </c>
      <c r="H3588" s="104">
        <f t="shared" si="2374"/>
        <v>0</v>
      </c>
      <c r="I3588" s="38">
        <f>'F4.2'!AB249</f>
        <v>0</v>
      </c>
      <c r="J3588" s="38">
        <f>'F4.2'!BA249</f>
        <v>0</v>
      </c>
      <c r="K3588" s="104"/>
      <c r="L3588" s="104"/>
      <c r="M3588" s="104">
        <f t="shared" si="2336"/>
        <v>0</v>
      </c>
      <c r="N3588" s="197">
        <f t="shared" si="2375"/>
        <v>0</v>
      </c>
    </row>
    <row r="3589" spans="1:14" ht="47.25" outlineLevel="1" x14ac:dyDescent="0.25">
      <c r="A3589" s="485">
        <f t="shared" ref="A3589:E3589" si="2427">A3112</f>
        <v>16.2</v>
      </c>
      <c r="B3589" s="417" t="str">
        <f t="shared" si="2427"/>
        <v>Scheme2:Procurement of SINTERCAST TABLE LINERS AND SINTERCAST ROLLER LINERS for coal mill MVM32R at 3x660 MW, KTPS, Koradi</v>
      </c>
      <c r="C3589" s="188">
        <f t="shared" si="2427"/>
        <v>0</v>
      </c>
      <c r="D3589" s="189" t="str">
        <f t="shared" si="2427"/>
        <v>-</v>
      </c>
      <c r="E3589" s="38">
        <f t="shared" si="2427"/>
        <v>0</v>
      </c>
      <c r="F3589" s="104">
        <f t="shared" si="2413"/>
        <v>14.57</v>
      </c>
      <c r="G3589" s="104">
        <f t="shared" si="2414"/>
        <v>14.57</v>
      </c>
      <c r="H3589" s="104">
        <f t="shared" si="2374"/>
        <v>0</v>
      </c>
      <c r="I3589" s="38">
        <f>'F4.2'!AB250</f>
        <v>0</v>
      </c>
      <c r="J3589" s="38">
        <f>'F4.2'!BA250</f>
        <v>0</v>
      </c>
      <c r="K3589" s="104"/>
      <c r="L3589" s="104"/>
      <c r="M3589" s="104">
        <f t="shared" si="2336"/>
        <v>0</v>
      </c>
      <c r="N3589" s="197">
        <f t="shared" si="2375"/>
        <v>0</v>
      </c>
    </row>
    <row r="3590" spans="1:14" ht="47.25" outlineLevel="1" x14ac:dyDescent="0.25">
      <c r="A3590" s="485">
        <f t="shared" ref="A3590:E3590" si="2428">A3113</f>
        <v>16.3</v>
      </c>
      <c r="B3590" s="417" t="str">
        <f t="shared" si="2428"/>
        <v>Scheme3:Procurement of Bearings for roller Journal Assembly &amp; Rotary Separator for coal mill MVM 32R at 3x660 MW, KTPS, Koradi</v>
      </c>
      <c r="C3590" s="188">
        <f t="shared" si="2428"/>
        <v>0</v>
      </c>
      <c r="D3590" s="189" t="str">
        <f t="shared" si="2428"/>
        <v>-</v>
      </c>
      <c r="E3590" s="38">
        <f t="shared" si="2428"/>
        <v>0</v>
      </c>
      <c r="F3590" s="104">
        <f t="shared" si="2413"/>
        <v>6.14</v>
      </c>
      <c r="G3590" s="104">
        <f t="shared" si="2414"/>
        <v>6.14</v>
      </c>
      <c r="H3590" s="104">
        <f t="shared" si="2374"/>
        <v>0</v>
      </c>
      <c r="I3590" s="38">
        <f>'F4.2'!AB251</f>
        <v>0</v>
      </c>
      <c r="J3590" s="38">
        <f>'F4.2'!BA251</f>
        <v>0</v>
      </c>
      <c r="K3590" s="104"/>
      <c r="L3590" s="104"/>
      <c r="M3590" s="104">
        <f t="shared" si="2336"/>
        <v>0</v>
      </c>
      <c r="N3590" s="197">
        <f t="shared" si="2375"/>
        <v>0</v>
      </c>
    </row>
    <row r="3591" spans="1:14" ht="31.5" outlineLevel="1" x14ac:dyDescent="0.25">
      <c r="A3591" s="369">
        <f t="shared" ref="A3591:E3591" si="2429">A3114</f>
        <v>16.399999999999999</v>
      </c>
      <c r="B3591" s="369" t="str">
        <f t="shared" si="2429"/>
        <v>Scheme4:Procurement of Coal Pipe Orifice for Unit9 at 3x660 MW, KTPS, Koradi</v>
      </c>
      <c r="C3591" s="188">
        <f t="shared" si="2429"/>
        <v>0</v>
      </c>
      <c r="D3591" s="189" t="str">
        <f t="shared" si="2429"/>
        <v>-</v>
      </c>
      <c r="E3591" s="38">
        <f t="shared" si="2429"/>
        <v>0</v>
      </c>
      <c r="F3591" s="104">
        <f t="shared" si="2413"/>
        <v>1</v>
      </c>
      <c r="G3591" s="104">
        <f t="shared" si="2414"/>
        <v>1</v>
      </c>
      <c r="H3591" s="104">
        <f t="shared" si="2374"/>
        <v>0</v>
      </c>
      <c r="I3591" s="38">
        <f>'F4.2'!AB252</f>
        <v>0</v>
      </c>
      <c r="J3591" s="38">
        <f>'F4.2'!BA252</f>
        <v>0</v>
      </c>
      <c r="K3591" s="104"/>
      <c r="L3591" s="104"/>
      <c r="M3591" s="104">
        <f t="shared" si="2336"/>
        <v>0</v>
      </c>
      <c r="N3591" s="197">
        <f t="shared" si="2375"/>
        <v>0</v>
      </c>
    </row>
    <row r="3592" spans="1:14" ht="15.75" outlineLevel="1" x14ac:dyDescent="0.25">
      <c r="A3592" s="485">
        <f t="shared" ref="A3592:E3592" si="2430">A3115</f>
        <v>17</v>
      </c>
      <c r="B3592" s="421" t="str">
        <f t="shared" si="2430"/>
        <v>Improvement in Boiler performance-IV at  3X660MW,KTPS,Koradi</v>
      </c>
      <c r="C3592" s="188">
        <f t="shared" si="2430"/>
        <v>0</v>
      </c>
      <c r="D3592" s="189" t="str">
        <f t="shared" si="2430"/>
        <v>-</v>
      </c>
      <c r="E3592" s="38">
        <f t="shared" si="2430"/>
        <v>0</v>
      </c>
      <c r="F3592" s="104">
        <f t="shared" si="2413"/>
        <v>0</v>
      </c>
      <c r="G3592" s="104">
        <f t="shared" si="2414"/>
        <v>0</v>
      </c>
      <c r="H3592" s="104">
        <f t="shared" si="2374"/>
        <v>0</v>
      </c>
      <c r="I3592" s="38">
        <f>'F4.2'!AB253</f>
        <v>0</v>
      </c>
      <c r="J3592" s="38">
        <f>'F4.2'!BA253</f>
        <v>0</v>
      </c>
      <c r="K3592" s="104"/>
      <c r="L3592" s="104"/>
      <c r="M3592" s="104">
        <f t="shared" si="2336"/>
        <v>0</v>
      </c>
      <c r="N3592" s="197">
        <f t="shared" si="2375"/>
        <v>0</v>
      </c>
    </row>
    <row r="3593" spans="1:14" ht="31.5" outlineLevel="1" x14ac:dyDescent="0.25">
      <c r="A3593" s="485">
        <f t="shared" ref="A3593:E3593" si="2431">A3116</f>
        <v>17.100000000000001</v>
      </c>
      <c r="B3593" s="417" t="str">
        <f t="shared" si="2431"/>
        <v xml:space="preserve">Scheme1:Procurement of Coal compartment assembly for Unit8 at 3x660MW KTPS, Koradi </v>
      </c>
      <c r="C3593" s="188">
        <f t="shared" si="2431"/>
        <v>0</v>
      </c>
      <c r="D3593" s="189" t="str">
        <f t="shared" si="2431"/>
        <v>-</v>
      </c>
      <c r="E3593" s="38">
        <f t="shared" si="2431"/>
        <v>0</v>
      </c>
      <c r="F3593" s="104">
        <f t="shared" si="2413"/>
        <v>12.7</v>
      </c>
      <c r="G3593" s="104">
        <f t="shared" si="2414"/>
        <v>12.7</v>
      </c>
      <c r="H3593" s="104">
        <f t="shared" si="2374"/>
        <v>0</v>
      </c>
      <c r="I3593" s="38">
        <f>'F4.2'!AB254</f>
        <v>0</v>
      </c>
      <c r="J3593" s="38">
        <f>'F4.2'!BA254</f>
        <v>0</v>
      </c>
      <c r="K3593" s="104"/>
      <c r="L3593" s="104"/>
      <c r="M3593" s="104">
        <f t="shared" si="2336"/>
        <v>0</v>
      </c>
      <c r="N3593" s="197">
        <f t="shared" si="2375"/>
        <v>0</v>
      </c>
    </row>
    <row r="3594" spans="1:14" ht="31.5" outlineLevel="1" x14ac:dyDescent="0.25">
      <c r="A3594" s="485">
        <f t="shared" ref="A3594:E3594" si="2432">A3117</f>
        <v>17.2</v>
      </c>
      <c r="B3594" s="417" t="str">
        <f t="shared" si="2432"/>
        <v>Scheme2:Procurement of blade sets for ID, FD &amp; PA Fan at 3x660 MW, Units at KTPS Koradi through OEM.</v>
      </c>
      <c r="C3594" s="188">
        <f t="shared" si="2432"/>
        <v>0</v>
      </c>
      <c r="D3594" s="189" t="str">
        <f t="shared" si="2432"/>
        <v>-</v>
      </c>
      <c r="E3594" s="38">
        <f t="shared" si="2432"/>
        <v>0</v>
      </c>
      <c r="F3594" s="104">
        <f t="shared" si="2413"/>
        <v>11.34</v>
      </c>
      <c r="G3594" s="104">
        <f t="shared" si="2414"/>
        <v>11.34</v>
      </c>
      <c r="H3594" s="104">
        <f t="shared" si="2374"/>
        <v>0</v>
      </c>
      <c r="I3594" s="38">
        <f>'F4.2'!AB255</f>
        <v>0</v>
      </c>
      <c r="J3594" s="38">
        <f>'F4.2'!BA255</f>
        <v>0</v>
      </c>
      <c r="K3594" s="104"/>
      <c r="L3594" s="104"/>
      <c r="M3594" s="104">
        <f t="shared" si="2336"/>
        <v>0</v>
      </c>
      <c r="N3594" s="197">
        <f t="shared" si="2375"/>
        <v>0</v>
      </c>
    </row>
    <row r="3595" spans="1:14" ht="47.25" outlineLevel="1" x14ac:dyDescent="0.25">
      <c r="A3595" s="485">
        <f t="shared" ref="A3595:E3595" si="2433">A3118</f>
        <v>17.3</v>
      </c>
      <c r="B3595" s="417" t="str">
        <f t="shared" si="2433"/>
        <v xml:space="preserve">Scheme3:Procurement of RAPH bottom support bearing assembly for 3X660MW units at KTPS Koradi through OEM  (Qty- 2 Sets) </v>
      </c>
      <c r="C3595" s="188">
        <f t="shared" si="2433"/>
        <v>0</v>
      </c>
      <c r="D3595" s="189" t="str">
        <f t="shared" si="2433"/>
        <v>-</v>
      </c>
      <c r="E3595" s="38">
        <f t="shared" si="2433"/>
        <v>0</v>
      </c>
      <c r="F3595" s="104">
        <f t="shared" si="2413"/>
        <v>2.4700000000000002</v>
      </c>
      <c r="G3595" s="104">
        <f t="shared" si="2414"/>
        <v>2.4700000000000002</v>
      </c>
      <c r="H3595" s="104">
        <f t="shared" si="2374"/>
        <v>0</v>
      </c>
      <c r="I3595" s="38">
        <f>'F4.2'!AB256</f>
        <v>0</v>
      </c>
      <c r="J3595" s="38">
        <f>'F4.2'!BA256</f>
        <v>0</v>
      </c>
      <c r="K3595" s="104"/>
      <c r="L3595" s="104"/>
      <c r="M3595" s="104">
        <f t="shared" si="2336"/>
        <v>0</v>
      </c>
      <c r="N3595" s="197">
        <f t="shared" si="2375"/>
        <v>0</v>
      </c>
    </row>
    <row r="3596" spans="1:14" ht="31.5" outlineLevel="1" x14ac:dyDescent="0.25">
      <c r="A3596" s="485">
        <f t="shared" ref="A3596:E3596" si="2434">A3119</f>
        <v>17.399999999999999</v>
      </c>
      <c r="B3596" s="417" t="str">
        <f t="shared" si="2434"/>
        <v>Scheme4:Procurement of RAPH top guide bearing assembly for 3X660MW units at KTPS Koradi</v>
      </c>
      <c r="C3596" s="188">
        <f t="shared" si="2434"/>
        <v>0</v>
      </c>
      <c r="D3596" s="189" t="str">
        <f t="shared" si="2434"/>
        <v>-</v>
      </c>
      <c r="E3596" s="38">
        <f t="shared" si="2434"/>
        <v>0</v>
      </c>
      <c r="F3596" s="104">
        <f t="shared" si="2413"/>
        <v>0.68400000000000005</v>
      </c>
      <c r="G3596" s="104">
        <f t="shared" si="2414"/>
        <v>0.68400000000000005</v>
      </c>
      <c r="H3596" s="104">
        <f t="shared" si="2374"/>
        <v>0</v>
      </c>
      <c r="I3596" s="38">
        <f>'F4.2'!AB257</f>
        <v>0</v>
      </c>
      <c r="J3596" s="38">
        <f>'F4.2'!BA257</f>
        <v>0</v>
      </c>
      <c r="K3596" s="104"/>
      <c r="L3596" s="104"/>
      <c r="M3596" s="104">
        <f t="shared" si="2336"/>
        <v>0</v>
      </c>
      <c r="N3596" s="197">
        <f t="shared" si="2375"/>
        <v>0</v>
      </c>
    </row>
    <row r="3597" spans="1:14" ht="31.5" outlineLevel="1" x14ac:dyDescent="0.25">
      <c r="A3597" s="485">
        <f t="shared" ref="A3597:E3597" si="2435">A3120</f>
        <v>17.5</v>
      </c>
      <c r="B3597" s="417" t="str">
        <f t="shared" si="2435"/>
        <v>Scheme5:Procurement of  RAPH Gear Box  for 3X660MW units at KTPS Koradi through OEM (Qty- 1 Sets)</v>
      </c>
      <c r="C3597" s="188">
        <f t="shared" si="2435"/>
        <v>0</v>
      </c>
      <c r="D3597" s="189" t="str">
        <f t="shared" si="2435"/>
        <v>-</v>
      </c>
      <c r="E3597" s="38">
        <f t="shared" si="2435"/>
        <v>0</v>
      </c>
      <c r="F3597" s="104">
        <f t="shared" si="2413"/>
        <v>3.44</v>
      </c>
      <c r="G3597" s="104">
        <f t="shared" si="2414"/>
        <v>3.44</v>
      </c>
      <c r="H3597" s="104">
        <f t="shared" si="2374"/>
        <v>0</v>
      </c>
      <c r="I3597" s="38">
        <f>'F4.2'!AB258</f>
        <v>0</v>
      </c>
      <c r="J3597" s="38">
        <f>'F4.2'!BA258</f>
        <v>0</v>
      </c>
      <c r="K3597" s="104"/>
      <c r="L3597" s="104"/>
      <c r="M3597" s="104">
        <f t="shared" si="2336"/>
        <v>0</v>
      </c>
      <c r="N3597" s="197">
        <f t="shared" si="2375"/>
        <v>0</v>
      </c>
    </row>
    <row r="3598" spans="1:14" ht="47.25" outlineLevel="1" x14ac:dyDescent="0.25">
      <c r="A3598" s="485">
        <f t="shared" ref="A3598:E3598" si="2436">A3121</f>
        <v>17.600000000000001</v>
      </c>
      <c r="B3598" s="417" t="str">
        <f t="shared" si="2436"/>
        <v>Scheme6:Procurement of RAPH Sector plate with Actuating mechanism assembly for Unit10 at 3 X 660MW Units at KTPS, Koradi.</v>
      </c>
      <c r="C3598" s="188">
        <f t="shared" si="2436"/>
        <v>0</v>
      </c>
      <c r="D3598" s="189" t="str">
        <f t="shared" si="2436"/>
        <v>-</v>
      </c>
      <c r="E3598" s="38">
        <f t="shared" si="2436"/>
        <v>0</v>
      </c>
      <c r="F3598" s="104">
        <f t="shared" si="2413"/>
        <v>7.2</v>
      </c>
      <c r="G3598" s="104">
        <f t="shared" si="2414"/>
        <v>7.2</v>
      </c>
      <c r="H3598" s="104">
        <f t="shared" si="2374"/>
        <v>0</v>
      </c>
      <c r="I3598" s="38">
        <f>'F4.2'!AB259</f>
        <v>0</v>
      </c>
      <c r="J3598" s="38">
        <f>'F4.2'!BA259</f>
        <v>0</v>
      </c>
      <c r="K3598" s="104"/>
      <c r="L3598" s="104"/>
      <c r="M3598" s="104">
        <f t="shared" si="2336"/>
        <v>0</v>
      </c>
      <c r="N3598" s="197">
        <f t="shared" si="2375"/>
        <v>0</v>
      </c>
    </row>
    <row r="3599" spans="1:14" ht="47.25" outlineLevel="1" x14ac:dyDescent="0.25">
      <c r="A3599" s="485">
        <f t="shared" ref="A3599:E3599" si="2437">A3122</f>
        <v>17.7</v>
      </c>
      <c r="B3599" s="417" t="str">
        <f t="shared" si="2437"/>
        <v>Scheme7:Procurement and replacement of heating elements for RAPH installed in Unit 10 (660MW) at KTPS Koradi THROUGH OEM/OES (Qty- 2 Sets)</v>
      </c>
      <c r="C3599" s="188">
        <f t="shared" si="2437"/>
        <v>0</v>
      </c>
      <c r="D3599" s="189" t="str">
        <f t="shared" si="2437"/>
        <v>-</v>
      </c>
      <c r="E3599" s="38">
        <f t="shared" si="2437"/>
        <v>0</v>
      </c>
      <c r="F3599" s="104">
        <f t="shared" si="2413"/>
        <v>16</v>
      </c>
      <c r="G3599" s="104">
        <f t="shared" si="2414"/>
        <v>16</v>
      </c>
      <c r="H3599" s="104">
        <f t="shared" si="2374"/>
        <v>0</v>
      </c>
      <c r="I3599" s="38">
        <f>'F4.2'!AB260</f>
        <v>0</v>
      </c>
      <c r="J3599" s="38">
        <f>'F4.2'!BA260</f>
        <v>0</v>
      </c>
      <c r="K3599" s="104"/>
      <c r="L3599" s="104"/>
      <c r="M3599" s="104">
        <f t="shared" si="2336"/>
        <v>0</v>
      </c>
      <c r="N3599" s="197">
        <f t="shared" si="2375"/>
        <v>0</v>
      </c>
    </row>
    <row r="3600" spans="1:14" ht="15.75" outlineLevel="1" x14ac:dyDescent="0.25">
      <c r="A3600" s="369">
        <f t="shared" ref="A3600:E3600" si="2438">A3123</f>
        <v>17.8</v>
      </c>
      <c r="B3600" s="369" t="str">
        <f t="shared" si="2438"/>
        <v>Scheme8:Procurement of  Boiler Circulating Pump  (1 Nos)</v>
      </c>
      <c r="C3600" s="188">
        <f t="shared" si="2438"/>
        <v>0</v>
      </c>
      <c r="D3600" s="189" t="str">
        <f t="shared" si="2438"/>
        <v>-</v>
      </c>
      <c r="E3600" s="38">
        <f t="shared" si="2438"/>
        <v>0</v>
      </c>
      <c r="F3600" s="104">
        <f t="shared" si="2413"/>
        <v>11.12</v>
      </c>
      <c r="G3600" s="104">
        <f t="shared" si="2414"/>
        <v>11.12</v>
      </c>
      <c r="H3600" s="104">
        <f t="shared" si="2374"/>
        <v>0</v>
      </c>
      <c r="I3600" s="38">
        <f>'F4.2'!AB261</f>
        <v>0</v>
      </c>
      <c r="J3600" s="38">
        <f>'F4.2'!BA261</f>
        <v>0</v>
      </c>
      <c r="K3600" s="104"/>
      <c r="L3600" s="104"/>
      <c r="M3600" s="104">
        <f t="shared" si="2336"/>
        <v>0</v>
      </c>
      <c r="N3600" s="197">
        <f t="shared" si="2375"/>
        <v>0</v>
      </c>
    </row>
    <row r="3601" spans="1:14" ht="31.5" outlineLevel="1" x14ac:dyDescent="0.25">
      <c r="A3601" s="485">
        <f t="shared" ref="A3601:E3601" si="2439">A3124</f>
        <v>18</v>
      </c>
      <c r="B3601" s="421" t="str">
        <f t="shared" si="2439"/>
        <v>Improvement in Coal Mill performance-VI at  3X660MW,KTPS,Koradi</v>
      </c>
      <c r="C3601" s="188">
        <f t="shared" si="2439"/>
        <v>0</v>
      </c>
      <c r="D3601" s="189" t="str">
        <f t="shared" si="2439"/>
        <v>-</v>
      </c>
      <c r="E3601" s="38">
        <f t="shared" si="2439"/>
        <v>0</v>
      </c>
      <c r="F3601" s="104">
        <f t="shared" si="2413"/>
        <v>0</v>
      </c>
      <c r="G3601" s="104">
        <f t="shared" si="2414"/>
        <v>0</v>
      </c>
      <c r="H3601" s="104">
        <f t="shared" si="2374"/>
        <v>0</v>
      </c>
      <c r="I3601" s="38">
        <f>'F4.2'!AB262</f>
        <v>0</v>
      </c>
      <c r="J3601" s="38">
        <f>'F4.2'!BA262</f>
        <v>0</v>
      </c>
      <c r="K3601" s="104"/>
      <c r="L3601" s="104"/>
      <c r="M3601" s="104">
        <f t="shared" si="2336"/>
        <v>0</v>
      </c>
      <c r="N3601" s="197">
        <f t="shared" si="2375"/>
        <v>0</v>
      </c>
    </row>
    <row r="3602" spans="1:14" ht="31.5" outlineLevel="1" x14ac:dyDescent="0.25">
      <c r="A3602" s="485">
        <f t="shared" ref="A3602:E3602" si="2440">A3125</f>
        <v>18.100000000000001</v>
      </c>
      <c r="B3602" s="417" t="str">
        <f t="shared" si="2440"/>
        <v>Scheme1:Procurement of Roller journal Assembly set for coal mill MVM 32R at 3x660 MW Units at KTPS, Koradi</v>
      </c>
      <c r="C3602" s="188">
        <f t="shared" si="2440"/>
        <v>0</v>
      </c>
      <c r="D3602" s="189" t="str">
        <f t="shared" si="2440"/>
        <v>-</v>
      </c>
      <c r="E3602" s="38">
        <f t="shared" si="2440"/>
        <v>0</v>
      </c>
      <c r="F3602" s="104">
        <f t="shared" si="2413"/>
        <v>0</v>
      </c>
      <c r="G3602" s="104">
        <f t="shared" si="2414"/>
        <v>0</v>
      </c>
      <c r="H3602" s="104">
        <f t="shared" si="2374"/>
        <v>0</v>
      </c>
      <c r="I3602" s="38">
        <f>'F4.2'!AB263</f>
        <v>6.15</v>
      </c>
      <c r="J3602" s="38">
        <f>'F4.2'!BA263</f>
        <v>6.15</v>
      </c>
      <c r="K3602" s="104"/>
      <c r="L3602" s="104"/>
      <c r="M3602" s="104">
        <f t="shared" si="2336"/>
        <v>6.15</v>
      </c>
      <c r="N3602" s="197">
        <f t="shared" si="2375"/>
        <v>0</v>
      </c>
    </row>
    <row r="3603" spans="1:14" ht="47.25" outlineLevel="1" x14ac:dyDescent="0.25">
      <c r="A3603" s="485">
        <f t="shared" ref="A3603:E3603" si="2441">A3126</f>
        <v>18.2</v>
      </c>
      <c r="B3603" s="417" t="str">
        <f t="shared" si="2441"/>
        <v>Scheme2:Procurement of SINTERCAST TABLE LINERS AND SINTERCAST ROLLER LINERS for coal mill MVM32R at 3x660 MW, KTPS, Koradi</v>
      </c>
      <c r="C3603" s="188">
        <f t="shared" si="2441"/>
        <v>0</v>
      </c>
      <c r="D3603" s="189" t="str">
        <f t="shared" si="2441"/>
        <v>-</v>
      </c>
      <c r="E3603" s="38">
        <f t="shared" si="2441"/>
        <v>0</v>
      </c>
      <c r="F3603" s="104">
        <f t="shared" si="2413"/>
        <v>0</v>
      </c>
      <c r="G3603" s="104">
        <f t="shared" si="2414"/>
        <v>0</v>
      </c>
      <c r="H3603" s="104">
        <f t="shared" ref="H3603:H3666" si="2442">F3603-G3603</f>
        <v>0</v>
      </c>
      <c r="I3603" s="38">
        <f>'F4.2'!AB264</f>
        <v>14.57</v>
      </c>
      <c r="J3603" s="38">
        <f>'F4.2'!BA264</f>
        <v>14.57</v>
      </c>
      <c r="K3603" s="104"/>
      <c r="L3603" s="104"/>
      <c r="M3603" s="104">
        <f t="shared" si="2336"/>
        <v>14.57</v>
      </c>
      <c r="N3603" s="197">
        <f t="shared" ref="N3603:N3666" si="2443">H3603+I3603-M3603</f>
        <v>0</v>
      </c>
    </row>
    <row r="3604" spans="1:14" ht="47.25" outlineLevel="1" x14ac:dyDescent="0.25">
      <c r="A3604" s="485">
        <f t="shared" ref="A3604:E3604" si="2444">A3127</f>
        <v>18.3</v>
      </c>
      <c r="B3604" s="417" t="str">
        <f t="shared" si="2444"/>
        <v>Scheme3:Procurement of Bearings for roller Journal Assembly &amp; Rotary Separator for coal mill MVM 32R at 3x660 MW, KTPS, Koradi</v>
      </c>
      <c r="C3604" s="188">
        <f t="shared" si="2444"/>
        <v>0</v>
      </c>
      <c r="D3604" s="189" t="str">
        <f t="shared" si="2444"/>
        <v>-</v>
      </c>
      <c r="E3604" s="38">
        <f t="shared" si="2444"/>
        <v>0</v>
      </c>
      <c r="F3604" s="104">
        <f t="shared" si="2413"/>
        <v>0</v>
      </c>
      <c r="G3604" s="104">
        <f t="shared" si="2414"/>
        <v>0</v>
      </c>
      <c r="H3604" s="104">
        <f t="shared" si="2442"/>
        <v>0</v>
      </c>
      <c r="I3604" s="38">
        <f>'F4.2'!AB265</f>
        <v>6.14</v>
      </c>
      <c r="J3604" s="38">
        <f>'F4.2'!BA265</f>
        <v>6.14</v>
      </c>
      <c r="K3604" s="104"/>
      <c r="L3604" s="104"/>
      <c r="M3604" s="104">
        <f t="shared" si="2336"/>
        <v>6.14</v>
      </c>
      <c r="N3604" s="197">
        <f t="shared" si="2443"/>
        <v>0</v>
      </c>
    </row>
    <row r="3605" spans="1:14" ht="31.5" outlineLevel="1" x14ac:dyDescent="0.25">
      <c r="A3605" s="369">
        <f t="shared" ref="A3605:E3605" si="2445">A3128</f>
        <v>18.399999999999999</v>
      </c>
      <c r="B3605" s="369" t="str">
        <f t="shared" si="2445"/>
        <v>Scheme4:Procurement of Coal Pipe Orifice for Unit9 at 3x660 MW, KTPS, Koradi</v>
      </c>
      <c r="C3605" s="188">
        <f t="shared" si="2445"/>
        <v>0</v>
      </c>
      <c r="D3605" s="189" t="str">
        <f t="shared" si="2445"/>
        <v>-</v>
      </c>
      <c r="E3605" s="38">
        <f t="shared" si="2445"/>
        <v>0</v>
      </c>
      <c r="F3605" s="104">
        <f t="shared" si="2413"/>
        <v>0</v>
      </c>
      <c r="G3605" s="104">
        <f t="shared" si="2414"/>
        <v>0</v>
      </c>
      <c r="H3605" s="104">
        <f t="shared" si="2442"/>
        <v>0</v>
      </c>
      <c r="I3605" s="38">
        <f>'F4.2'!AB266</f>
        <v>1</v>
      </c>
      <c r="J3605" s="38">
        <f>'F4.2'!BA266</f>
        <v>1</v>
      </c>
      <c r="K3605" s="104"/>
      <c r="L3605" s="104"/>
      <c r="M3605" s="104">
        <f t="shared" si="2336"/>
        <v>1</v>
      </c>
      <c r="N3605" s="197">
        <f t="shared" si="2443"/>
        <v>0</v>
      </c>
    </row>
    <row r="3606" spans="1:14" ht="31.5" outlineLevel="1" x14ac:dyDescent="0.25">
      <c r="A3606" s="485">
        <f t="shared" ref="A3606:E3606" si="2446">A3129</f>
        <v>19.3</v>
      </c>
      <c r="B3606" s="421" t="str">
        <f t="shared" si="2446"/>
        <v>Reliability Improvement schemes of generators at 3X660MW, KTPS, Koradi</v>
      </c>
      <c r="C3606" s="188">
        <f t="shared" si="2446"/>
        <v>0</v>
      </c>
      <c r="D3606" s="189" t="str">
        <f t="shared" si="2446"/>
        <v>-</v>
      </c>
      <c r="E3606" s="38">
        <f t="shared" si="2446"/>
        <v>0</v>
      </c>
      <c r="F3606" s="104">
        <f t="shared" si="2413"/>
        <v>0</v>
      </c>
      <c r="G3606" s="104">
        <f t="shared" si="2414"/>
        <v>0</v>
      </c>
      <c r="H3606" s="104">
        <f t="shared" si="2442"/>
        <v>0</v>
      </c>
      <c r="I3606" s="38">
        <f>'F4.2'!AB267</f>
        <v>0</v>
      </c>
      <c r="J3606" s="38">
        <f>'F4.2'!BA267</f>
        <v>0</v>
      </c>
      <c r="K3606" s="104"/>
      <c r="L3606" s="104"/>
      <c r="M3606" s="104">
        <f t="shared" si="2336"/>
        <v>0</v>
      </c>
      <c r="N3606" s="197">
        <f t="shared" si="2443"/>
        <v>0</v>
      </c>
    </row>
    <row r="3607" spans="1:14" ht="47.25" outlineLevel="1" x14ac:dyDescent="0.25">
      <c r="A3607" s="501">
        <f t="shared" ref="A3607:E3607" si="2447">A3130</f>
        <v>19.100000000000001</v>
      </c>
      <c r="B3607" s="502" t="str">
        <f t="shared" si="2447"/>
        <v>Scheme No. 1 :PROCUREMENT OF MELCO/LMTG MAKE GENERATOR ROTOR ASSEMBLY with excitation transformer AT 3X660MW KTPS, KORADI THROUGH OEM</v>
      </c>
      <c r="C3607" s="188">
        <f t="shared" si="2447"/>
        <v>0</v>
      </c>
      <c r="D3607" s="189" t="str">
        <f t="shared" si="2447"/>
        <v>-</v>
      </c>
      <c r="E3607" s="38">
        <f t="shared" si="2447"/>
        <v>0</v>
      </c>
      <c r="F3607" s="104">
        <f t="shared" si="2413"/>
        <v>45.39</v>
      </c>
      <c r="G3607" s="104">
        <f t="shared" si="2414"/>
        <v>45.39</v>
      </c>
      <c r="H3607" s="104">
        <f t="shared" si="2442"/>
        <v>0</v>
      </c>
      <c r="I3607" s="38">
        <f>'F4.2'!AB268</f>
        <v>0</v>
      </c>
      <c r="J3607" s="38">
        <f>'F4.2'!BA268</f>
        <v>0</v>
      </c>
      <c r="K3607" s="104"/>
      <c r="L3607" s="104"/>
      <c r="M3607" s="104">
        <f t="shared" si="2336"/>
        <v>0</v>
      </c>
      <c r="N3607" s="197">
        <f t="shared" si="2443"/>
        <v>0</v>
      </c>
    </row>
    <row r="3608" spans="1:14" ht="47.25" outlineLevel="1" x14ac:dyDescent="0.25">
      <c r="A3608" s="369">
        <f t="shared" ref="A3608:E3608" si="2448">A3131</f>
        <v>19.2</v>
      </c>
      <c r="B3608" s="369" t="str">
        <f t="shared" si="2448"/>
        <v>Scheme No. 2:PROCUREMENT OF ONE COMPLETE SET OF GENERATOR STATOR COILS FOR GENERATOR AT 3X660MW UNITS AT KTPS KORADI THROUGH OEM</v>
      </c>
      <c r="C3608" s="188">
        <f t="shared" si="2448"/>
        <v>0</v>
      </c>
      <c r="D3608" s="189" t="str">
        <f t="shared" si="2448"/>
        <v>-</v>
      </c>
      <c r="E3608" s="38">
        <f t="shared" si="2448"/>
        <v>0</v>
      </c>
      <c r="F3608" s="104">
        <f t="shared" si="2413"/>
        <v>35.4</v>
      </c>
      <c r="G3608" s="104">
        <f t="shared" si="2414"/>
        <v>35.4</v>
      </c>
      <c r="H3608" s="104">
        <f t="shared" si="2442"/>
        <v>0</v>
      </c>
      <c r="I3608" s="38">
        <f>'F4.2'!AB269</f>
        <v>0</v>
      </c>
      <c r="J3608" s="38">
        <f>'F4.2'!BA269</f>
        <v>0</v>
      </c>
      <c r="K3608" s="104"/>
      <c r="L3608" s="104"/>
      <c r="M3608" s="104">
        <f t="shared" si="2336"/>
        <v>0</v>
      </c>
      <c r="N3608" s="197">
        <f t="shared" si="2443"/>
        <v>0</v>
      </c>
    </row>
    <row r="3609" spans="1:14" ht="31.5" outlineLevel="1" x14ac:dyDescent="0.25">
      <c r="A3609" s="515">
        <f t="shared" ref="A3609:E3609" si="2449">A3132</f>
        <v>25</v>
      </c>
      <c r="B3609" s="516" t="str">
        <f t="shared" si="2449"/>
        <v>DPR on Procurement of Critical Speares for L&amp;T make Main Turbine(typeTC4F-30) installed at 3x660MW KTPS Koradi.</v>
      </c>
      <c r="C3609" s="188">
        <f t="shared" si="2449"/>
        <v>0</v>
      </c>
      <c r="D3609" s="189" t="str">
        <f t="shared" si="2449"/>
        <v>-</v>
      </c>
      <c r="E3609" s="38">
        <f t="shared" si="2449"/>
        <v>0</v>
      </c>
      <c r="F3609" s="104">
        <f t="shared" si="2413"/>
        <v>0</v>
      </c>
      <c r="G3609" s="104">
        <f t="shared" si="2414"/>
        <v>0</v>
      </c>
      <c r="H3609" s="104">
        <f t="shared" si="2442"/>
        <v>0</v>
      </c>
      <c r="I3609" s="38">
        <f>'F4.2'!AB270</f>
        <v>0</v>
      </c>
      <c r="J3609" s="38">
        <f>'F4.2'!BA270</f>
        <v>0</v>
      </c>
      <c r="K3609" s="104"/>
      <c r="L3609" s="104"/>
      <c r="M3609" s="104">
        <f t="shared" si="2336"/>
        <v>0</v>
      </c>
      <c r="N3609" s="197">
        <f t="shared" si="2443"/>
        <v>0</v>
      </c>
    </row>
    <row r="3610" spans="1:14" ht="47.25" outlineLevel="1" x14ac:dyDescent="0.25">
      <c r="A3610" s="369">
        <f t="shared" ref="A3610:E3610" si="2450">A3133</f>
        <v>25.1</v>
      </c>
      <c r="B3610" s="369" t="str">
        <f t="shared" si="2450"/>
        <v xml:space="preserve">Scheme No. 1 :Procurement of Critical Speares for L&amp;T make Main Turbine(typeTC4F-30) installed at 3x660MW KTPS Koradi.                                                                                                                                                                                                                                                                                                                                </v>
      </c>
      <c r="C3610" s="188">
        <f t="shared" si="2450"/>
        <v>0</v>
      </c>
      <c r="D3610" s="189" t="str">
        <f t="shared" si="2450"/>
        <v>-</v>
      </c>
      <c r="E3610" s="38">
        <f t="shared" si="2450"/>
        <v>0</v>
      </c>
      <c r="F3610" s="104">
        <f t="shared" si="2413"/>
        <v>126.41</v>
      </c>
      <c r="G3610" s="104">
        <f t="shared" si="2414"/>
        <v>126.41</v>
      </c>
      <c r="H3610" s="104">
        <f t="shared" si="2442"/>
        <v>0</v>
      </c>
      <c r="I3610" s="38">
        <f>'F4.2'!AB271</f>
        <v>0</v>
      </c>
      <c r="J3610" s="38">
        <f>'F4.2'!BA271</f>
        <v>0</v>
      </c>
      <c r="K3610" s="104"/>
      <c r="L3610" s="104"/>
      <c r="M3610" s="104">
        <f t="shared" si="2336"/>
        <v>0</v>
      </c>
      <c r="N3610" s="197">
        <f t="shared" si="2443"/>
        <v>0</v>
      </c>
    </row>
    <row r="3611" spans="1:14" ht="47.25" outlineLevel="1" x14ac:dyDescent="0.25">
      <c r="A3611" s="529">
        <f t="shared" ref="A3611:E3611" si="2451">A3134</f>
        <v>26</v>
      </c>
      <c r="B3611" s="530" t="str">
        <f t="shared" si="2451"/>
        <v xml:space="preserve">DPR for Coal Handling Plant Performance Improvement Schemes -II  at 3x660MW KTPS ,Koradi.
</v>
      </c>
      <c r="C3611" s="188">
        <f t="shared" si="2451"/>
        <v>0</v>
      </c>
      <c r="D3611" s="189" t="str">
        <f t="shared" si="2451"/>
        <v>-</v>
      </c>
      <c r="E3611" s="38">
        <f t="shared" si="2451"/>
        <v>0</v>
      </c>
      <c r="F3611" s="104">
        <f t="shared" si="2413"/>
        <v>0</v>
      </c>
      <c r="G3611" s="104">
        <f t="shared" si="2414"/>
        <v>0</v>
      </c>
      <c r="H3611" s="104">
        <f t="shared" si="2442"/>
        <v>0</v>
      </c>
      <c r="I3611" s="38">
        <f>'F4.2'!AB272</f>
        <v>0</v>
      </c>
      <c r="J3611" s="38">
        <f>'F4.2'!BA272</f>
        <v>0</v>
      </c>
      <c r="K3611" s="104"/>
      <c r="L3611" s="104"/>
      <c r="M3611" s="104">
        <f t="shared" si="2336"/>
        <v>0</v>
      </c>
      <c r="N3611" s="197">
        <f t="shared" si="2443"/>
        <v>0</v>
      </c>
    </row>
    <row r="3612" spans="1:14" ht="47.25" outlineLevel="1" x14ac:dyDescent="0.25">
      <c r="A3612" s="485">
        <f t="shared" ref="A3612:E3612" si="2452">A3135</f>
        <v>26.1</v>
      </c>
      <c r="B3612" s="421" t="str">
        <f t="shared" si="2452"/>
        <v xml:space="preserve">Scheme No. 1 : Performance Improvement of Unloading System Wagon Tipplers at CHP 3x660MW KTPS Koradi                                                                
 </v>
      </c>
      <c r="C3612" s="188">
        <f t="shared" si="2452"/>
        <v>0</v>
      </c>
      <c r="D3612" s="189" t="str">
        <f t="shared" si="2452"/>
        <v>-</v>
      </c>
      <c r="E3612" s="38">
        <f t="shared" si="2452"/>
        <v>0</v>
      </c>
      <c r="F3612" s="104">
        <f t="shared" si="2413"/>
        <v>5.8</v>
      </c>
      <c r="G3612" s="104">
        <f t="shared" si="2414"/>
        <v>5.8</v>
      </c>
      <c r="H3612" s="104">
        <f t="shared" si="2442"/>
        <v>0</v>
      </c>
      <c r="I3612" s="38">
        <f>'F4.2'!AB273</f>
        <v>0</v>
      </c>
      <c r="J3612" s="38">
        <f>'F4.2'!BA273</f>
        <v>0</v>
      </c>
      <c r="K3612" s="104"/>
      <c r="L3612" s="104"/>
      <c r="M3612" s="104">
        <f t="shared" si="2336"/>
        <v>0</v>
      </c>
      <c r="N3612" s="197">
        <f t="shared" si="2443"/>
        <v>0</v>
      </c>
    </row>
    <row r="3613" spans="1:14" ht="157.5" outlineLevel="1" x14ac:dyDescent="0.25">
      <c r="A3613" s="485">
        <f t="shared" ref="A3613:E3613" si="2453">A3136</f>
        <v>26.2</v>
      </c>
      <c r="B3613" s="421" t="str">
        <f t="shared" si="2453"/>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3613" s="188">
        <f t="shared" si="2453"/>
        <v>0</v>
      </c>
      <c r="D3613" s="189" t="str">
        <f t="shared" si="2453"/>
        <v>-</v>
      </c>
      <c r="E3613" s="38">
        <f t="shared" si="2453"/>
        <v>0</v>
      </c>
      <c r="F3613" s="104">
        <f t="shared" si="2413"/>
        <v>2.8</v>
      </c>
      <c r="G3613" s="104">
        <f t="shared" si="2414"/>
        <v>2.8</v>
      </c>
      <c r="H3613" s="104">
        <f t="shared" si="2442"/>
        <v>0</v>
      </c>
      <c r="I3613" s="38">
        <f>'F4.2'!AB274</f>
        <v>0</v>
      </c>
      <c r="J3613" s="38">
        <f>'F4.2'!BA274</f>
        <v>0</v>
      </c>
      <c r="K3613" s="104"/>
      <c r="L3613" s="104"/>
      <c r="M3613" s="104">
        <f t="shared" si="2336"/>
        <v>0</v>
      </c>
      <c r="N3613" s="197">
        <f t="shared" si="2443"/>
        <v>0</v>
      </c>
    </row>
    <row r="3614" spans="1:14" ht="157.5" outlineLevel="1" x14ac:dyDescent="0.25">
      <c r="A3614" s="485">
        <f t="shared" ref="A3614:E3614" si="2454">A3137</f>
        <v>26.3</v>
      </c>
      <c r="B3614" s="426" t="str">
        <f t="shared" si="2454"/>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614" s="188">
        <f t="shared" si="2454"/>
        <v>0</v>
      </c>
      <c r="D3614" s="189" t="str">
        <f t="shared" si="2454"/>
        <v>-</v>
      </c>
      <c r="E3614" s="38">
        <f t="shared" si="2454"/>
        <v>0</v>
      </c>
      <c r="F3614" s="104">
        <f t="shared" si="2413"/>
        <v>3.2</v>
      </c>
      <c r="G3614" s="104">
        <f t="shared" si="2414"/>
        <v>3.2</v>
      </c>
      <c r="H3614" s="104">
        <f t="shared" si="2442"/>
        <v>0</v>
      </c>
      <c r="I3614" s="38">
        <f>'F4.2'!AB275</f>
        <v>0</v>
      </c>
      <c r="J3614" s="38">
        <f>'F4.2'!BA275</f>
        <v>0</v>
      </c>
      <c r="K3614" s="104"/>
      <c r="L3614" s="104"/>
      <c r="M3614" s="104">
        <f t="shared" si="2336"/>
        <v>0</v>
      </c>
      <c r="N3614" s="197">
        <f t="shared" si="2443"/>
        <v>0</v>
      </c>
    </row>
    <row r="3615" spans="1:14" ht="157.5" outlineLevel="1" x14ac:dyDescent="0.25">
      <c r="A3615" s="485">
        <f t="shared" ref="A3615:E3615" si="2455">A3138</f>
        <v>26.4</v>
      </c>
      <c r="B3615" s="421" t="str">
        <f t="shared" si="2455"/>
        <v xml:space="preserve">Scheme No. 4 : Performance Improvement of  Stacking &amp; Reclaiming  System  at CHP 3x660MW KTPS Koradi                                                             
 A) Brief scope of work:   
Procurement &amp; Replacement of mandatory internals of Stacking &amp; Reclaiming  System                                                                      Justification  
1. Increase in useful life of entire project/scheme/assets
2. Renovation and Modernisation for life extension of entire project.
</v>
      </c>
      <c r="C3615" s="188">
        <f t="shared" si="2455"/>
        <v>0</v>
      </c>
      <c r="D3615" s="189" t="str">
        <f t="shared" si="2455"/>
        <v>-</v>
      </c>
      <c r="E3615" s="38">
        <f t="shared" si="2455"/>
        <v>0</v>
      </c>
      <c r="F3615" s="104">
        <f t="shared" si="2413"/>
        <v>6.5</v>
      </c>
      <c r="G3615" s="104">
        <f t="shared" si="2414"/>
        <v>6.5</v>
      </c>
      <c r="H3615" s="104">
        <f t="shared" si="2442"/>
        <v>0</v>
      </c>
      <c r="I3615" s="38">
        <f>'F4.2'!AB276</f>
        <v>0</v>
      </c>
      <c r="J3615" s="38">
        <f>'F4.2'!BA276</f>
        <v>0</v>
      </c>
      <c r="K3615" s="104"/>
      <c r="L3615" s="104"/>
      <c r="M3615" s="104">
        <f t="shared" si="2336"/>
        <v>0</v>
      </c>
      <c r="N3615" s="197">
        <f t="shared" si="2443"/>
        <v>0</v>
      </c>
    </row>
    <row r="3616" spans="1:14" ht="157.5" outlineLevel="1" x14ac:dyDescent="0.25">
      <c r="A3616" s="501">
        <f t="shared" ref="A3616:E3616" si="2456">A3139</f>
        <v>26.5</v>
      </c>
      <c r="B3616" s="502" t="str">
        <f t="shared" si="2456"/>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3616" s="188">
        <f t="shared" si="2456"/>
        <v>0</v>
      </c>
      <c r="D3616" s="189" t="str">
        <f t="shared" si="2456"/>
        <v>-</v>
      </c>
      <c r="E3616" s="38">
        <f t="shared" si="2456"/>
        <v>0</v>
      </c>
      <c r="F3616" s="104">
        <f t="shared" si="2413"/>
        <v>8.5</v>
      </c>
      <c r="G3616" s="104">
        <f t="shared" si="2414"/>
        <v>8.5</v>
      </c>
      <c r="H3616" s="104">
        <f t="shared" si="2442"/>
        <v>0</v>
      </c>
      <c r="I3616" s="38">
        <f>'F4.2'!AB277</f>
        <v>0</v>
      </c>
      <c r="J3616" s="38">
        <f>'F4.2'!BA277</f>
        <v>0</v>
      </c>
      <c r="K3616" s="104"/>
      <c r="L3616" s="104"/>
      <c r="M3616" s="104">
        <f t="shared" si="2336"/>
        <v>0</v>
      </c>
      <c r="N3616" s="197">
        <f t="shared" si="2443"/>
        <v>0</v>
      </c>
    </row>
    <row r="3617" spans="1:14" ht="189" outlineLevel="1" x14ac:dyDescent="0.25">
      <c r="A3617" s="369">
        <f t="shared" ref="A3617:E3617" si="2457">A3140</f>
        <v>26.6</v>
      </c>
      <c r="B3617" s="369" t="str">
        <f t="shared" si="2457"/>
        <v xml:space="preserve">Scheme No. 6 : Design , supply &amp; Installation of Auto Lubrication system for Travel drive &amp; Slew Drive of Stacker Reclaimer -1    at CHP 3x660MW KTPS Koradi                                                             
 A) Brief scope of work:   
Design , supply &amp; Installation of Auto Lubrication system for Travel drive &amp; Slew Drive of Stacker Reclaimer -1    at CHP 3x660MW KTPS Koradi                                                                               Justification  
1. Increase in useful life of entire project/scheme/assets
2. Renovation and Modernisation for life extension of entire project.
</v>
      </c>
      <c r="C3617" s="188">
        <f t="shared" si="2457"/>
        <v>0</v>
      </c>
      <c r="D3617" s="189" t="str">
        <f t="shared" si="2457"/>
        <v>-</v>
      </c>
      <c r="E3617" s="38">
        <f t="shared" si="2457"/>
        <v>0</v>
      </c>
      <c r="F3617" s="104">
        <f t="shared" si="2413"/>
        <v>1</v>
      </c>
      <c r="G3617" s="104">
        <f t="shared" si="2414"/>
        <v>1</v>
      </c>
      <c r="H3617" s="104">
        <f t="shared" si="2442"/>
        <v>0</v>
      </c>
      <c r="I3617" s="38">
        <f>'F4.2'!AB278</f>
        <v>0</v>
      </c>
      <c r="J3617" s="38">
        <f>'F4.2'!BA278</f>
        <v>0</v>
      </c>
      <c r="K3617" s="104"/>
      <c r="L3617" s="104"/>
      <c r="M3617" s="104">
        <f t="shared" si="2336"/>
        <v>0</v>
      </c>
      <c r="N3617" s="197">
        <f t="shared" si="2443"/>
        <v>0</v>
      </c>
    </row>
    <row r="3618" spans="1:14" ht="31.5" outlineLevel="1" x14ac:dyDescent="0.25">
      <c r="A3618" s="529">
        <f t="shared" ref="A3618:E3618" si="2458">A3141</f>
        <v>27</v>
      </c>
      <c r="B3618" s="530" t="str">
        <f t="shared" si="2458"/>
        <v>DPR for Coal Handling Plant Performance Improvement Schemes -III  at 3x660MW KTPS ,Koradi.</v>
      </c>
      <c r="C3618" s="188">
        <f t="shared" si="2458"/>
        <v>0</v>
      </c>
      <c r="D3618" s="189" t="str">
        <f t="shared" si="2458"/>
        <v>-</v>
      </c>
      <c r="E3618" s="38">
        <f t="shared" si="2458"/>
        <v>0</v>
      </c>
      <c r="F3618" s="104">
        <f t="shared" si="2413"/>
        <v>0</v>
      </c>
      <c r="G3618" s="104">
        <f t="shared" si="2414"/>
        <v>0</v>
      </c>
      <c r="H3618" s="104">
        <f t="shared" si="2442"/>
        <v>0</v>
      </c>
      <c r="I3618" s="38">
        <f>'F4.2'!AB279</f>
        <v>0</v>
      </c>
      <c r="J3618" s="38">
        <f>'F4.2'!BA279</f>
        <v>0</v>
      </c>
      <c r="K3618" s="104"/>
      <c r="L3618" s="104"/>
      <c r="M3618" s="104">
        <f t="shared" si="2336"/>
        <v>0</v>
      </c>
      <c r="N3618" s="197">
        <f t="shared" si="2443"/>
        <v>0</v>
      </c>
    </row>
    <row r="3619" spans="1:14" ht="173.25" outlineLevel="1" x14ac:dyDescent="0.25">
      <c r="A3619" s="485">
        <f t="shared" ref="A3619:E3619" si="2459">A3142</f>
        <v>27.1</v>
      </c>
      <c r="B3619" s="421" t="str">
        <f t="shared" si="2459"/>
        <v xml:space="preserve">Scheme No. 1 : Performance Improvement of  Hydraulic Drive &amp; Driven  at CHP 3x660MW KTPS Koradi                                                             
 A) Brief scope of work:   
Procurement &amp; Replacement of mandatory internals of Hydraulic system for Wagon Tippler, Side Arm Charger , Apron Feeder ( 1 &amp; 2) Stacker Reclaimer 1                                                                       Justification  
1. Increase in useful life of entire project/scheme/assets
2. Renovation and Modernisation for life extension of entire project.
</v>
      </c>
      <c r="C3619" s="188">
        <f t="shared" si="2459"/>
        <v>0</v>
      </c>
      <c r="D3619" s="189" t="str">
        <f t="shared" si="2459"/>
        <v>-</v>
      </c>
      <c r="E3619" s="38">
        <f t="shared" si="2459"/>
        <v>0</v>
      </c>
      <c r="F3619" s="104">
        <f t="shared" si="2413"/>
        <v>10.5</v>
      </c>
      <c r="G3619" s="104">
        <f t="shared" si="2414"/>
        <v>10.5</v>
      </c>
      <c r="H3619" s="104">
        <f t="shared" si="2442"/>
        <v>0</v>
      </c>
      <c r="I3619" s="38">
        <f>'F4.2'!AB280</f>
        <v>0</v>
      </c>
      <c r="J3619" s="38">
        <f>'F4.2'!BA280</f>
        <v>0</v>
      </c>
      <c r="K3619" s="104"/>
      <c r="L3619" s="104"/>
      <c r="M3619" s="104">
        <f t="shared" si="2336"/>
        <v>0</v>
      </c>
      <c r="N3619" s="197">
        <f t="shared" si="2443"/>
        <v>0</v>
      </c>
    </row>
    <row r="3620" spans="1:14" ht="189" outlineLevel="1" x14ac:dyDescent="0.25">
      <c r="A3620" s="485">
        <f t="shared" ref="A3620:E3620" si="2460">A3143</f>
        <v>27.2</v>
      </c>
      <c r="B3620" s="426" t="str">
        <f t="shared" si="2460"/>
        <v xml:space="preserve">Scheme No. 2 : Construction of Air tight Hydraulic power pack room along with necessary cooling system for performance Improvement of  Hydraulic Drive &amp; Driven  at CHP 3x660MW KTPS Koradi                                                             
 A) Brief scope of work:   
Construction of Air tight Hydraulic power pack room along with necessary cooling system for Wagon Tippler &amp; Apron Feeder ( 1 to 4)                                                                        Justification  
1. Increase in useful life of entire project/scheme/assets
2. Renovation and Modernisation for life extension of entire project.
</v>
      </c>
      <c r="C3620" s="188">
        <f t="shared" si="2460"/>
        <v>0</v>
      </c>
      <c r="D3620" s="189" t="str">
        <f t="shared" si="2460"/>
        <v>-</v>
      </c>
      <c r="E3620" s="38">
        <f t="shared" si="2460"/>
        <v>0</v>
      </c>
      <c r="F3620" s="104">
        <f t="shared" si="2413"/>
        <v>3.2</v>
      </c>
      <c r="G3620" s="104">
        <f t="shared" si="2414"/>
        <v>3.2</v>
      </c>
      <c r="H3620" s="104">
        <f t="shared" si="2442"/>
        <v>0</v>
      </c>
      <c r="I3620" s="38">
        <f>'F4.2'!AB281</f>
        <v>0</v>
      </c>
      <c r="J3620" s="38">
        <f>'F4.2'!BA281</f>
        <v>0</v>
      </c>
      <c r="K3620" s="104"/>
      <c r="L3620" s="104"/>
      <c r="M3620" s="104">
        <f t="shared" si="2336"/>
        <v>0</v>
      </c>
      <c r="N3620" s="197">
        <f t="shared" si="2443"/>
        <v>0</v>
      </c>
    </row>
    <row r="3621" spans="1:14" ht="173.25" outlineLevel="1" x14ac:dyDescent="0.25">
      <c r="A3621" s="485">
        <f t="shared" ref="A3621:E3621" si="2461">A3144</f>
        <v>27.3</v>
      </c>
      <c r="B3621" s="421" t="str">
        <f t="shared" si="2461"/>
        <v xml:space="preserve">Scheme No. 3 : Performance Improvement of  Hydraulic Drive &amp; Driven  at CHP 3x660MW KTPS Koradi                                                             
 A) Brief scope of work:   
Procurement &amp; Replacement of mandatory Hydraulic Power Cylinders of Wagon Tippler, Side Arm Charger ( 1 to 4) Stacker Reclaimer 1 &amp; 2                                                                      Justification  
1. Increase in useful life of entire project/scheme/assets
2. Renovation and Modernisation for life extension of entire project.
</v>
      </c>
      <c r="C3621" s="188">
        <f t="shared" si="2461"/>
        <v>0</v>
      </c>
      <c r="D3621" s="189" t="str">
        <f t="shared" si="2461"/>
        <v>-</v>
      </c>
      <c r="E3621" s="38">
        <f t="shared" si="2461"/>
        <v>0</v>
      </c>
      <c r="F3621" s="104">
        <f t="shared" si="2413"/>
        <v>1</v>
      </c>
      <c r="G3621" s="104">
        <f t="shared" si="2414"/>
        <v>1</v>
      </c>
      <c r="H3621" s="104">
        <f t="shared" si="2442"/>
        <v>0</v>
      </c>
      <c r="I3621" s="38">
        <f>'F4.2'!AB282</f>
        <v>0</v>
      </c>
      <c r="J3621" s="38">
        <f>'F4.2'!BA282</f>
        <v>0</v>
      </c>
      <c r="K3621" s="104"/>
      <c r="L3621" s="104"/>
      <c r="M3621" s="104">
        <f t="shared" si="2336"/>
        <v>0</v>
      </c>
      <c r="N3621" s="197">
        <f t="shared" si="2443"/>
        <v>0</v>
      </c>
    </row>
    <row r="3622" spans="1:14" ht="157.5" outlineLevel="1" x14ac:dyDescent="0.25">
      <c r="A3622" s="485">
        <f t="shared" ref="A3622:E3622" si="2462">A3145</f>
        <v>27.4</v>
      </c>
      <c r="B3622" s="421" t="str">
        <f t="shared" si="2462"/>
        <v xml:space="preserve">Scheme No. 4 :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3622" s="188">
        <f t="shared" si="2462"/>
        <v>0</v>
      </c>
      <c r="D3622" s="189" t="str">
        <f t="shared" si="2462"/>
        <v>-</v>
      </c>
      <c r="E3622" s="38">
        <f t="shared" si="2462"/>
        <v>0</v>
      </c>
      <c r="F3622" s="104">
        <f t="shared" si="2413"/>
        <v>0.9</v>
      </c>
      <c r="G3622" s="104">
        <f t="shared" si="2414"/>
        <v>0.9</v>
      </c>
      <c r="H3622" s="104">
        <f t="shared" si="2442"/>
        <v>0</v>
      </c>
      <c r="I3622" s="38">
        <f>'F4.2'!AB283</f>
        <v>0</v>
      </c>
      <c r="J3622" s="38">
        <f>'F4.2'!BA283</f>
        <v>0</v>
      </c>
      <c r="K3622" s="104"/>
      <c r="L3622" s="104"/>
      <c r="M3622" s="104">
        <f t="shared" si="2336"/>
        <v>0</v>
      </c>
      <c r="N3622" s="197">
        <f t="shared" si="2443"/>
        <v>0</v>
      </c>
    </row>
    <row r="3623" spans="1:14" ht="157.5" outlineLevel="1" x14ac:dyDescent="0.25">
      <c r="A3623" s="485">
        <f t="shared" ref="A3623:E3623" si="2463">A3146</f>
        <v>27.5</v>
      </c>
      <c r="B3623" s="426" t="str">
        <f t="shared" si="2463"/>
        <v xml:space="preserve">Scheme No. 5 : Performance Improvement of  Illumination system with energy conservation at CHP 3x660MW KTPS Koradi                         
 A) Brief scope of work:   
Supply &amp; Installation of Solar High masts along the rail track in railway yard                                                                      Justification  
1. Increase in useful life of entire project/scheme/assets
2. Renovation and Modernisation for life extension of entire project.
</v>
      </c>
      <c r="C3623" s="188">
        <f t="shared" si="2463"/>
        <v>0</v>
      </c>
      <c r="D3623" s="189" t="str">
        <f t="shared" si="2463"/>
        <v>-</v>
      </c>
      <c r="E3623" s="38">
        <f t="shared" si="2463"/>
        <v>0</v>
      </c>
      <c r="F3623" s="104">
        <f t="shared" si="2413"/>
        <v>3.75</v>
      </c>
      <c r="G3623" s="104">
        <f t="shared" si="2414"/>
        <v>3.75</v>
      </c>
      <c r="H3623" s="104">
        <f t="shared" si="2442"/>
        <v>0</v>
      </c>
      <c r="I3623" s="38">
        <f>'F4.2'!AB284</f>
        <v>0</v>
      </c>
      <c r="J3623" s="38">
        <f>'F4.2'!BA284</f>
        <v>0</v>
      </c>
      <c r="K3623" s="104"/>
      <c r="L3623" s="104"/>
      <c r="M3623" s="104">
        <f t="shared" si="2336"/>
        <v>0</v>
      </c>
      <c r="N3623" s="197">
        <f t="shared" si="2443"/>
        <v>0</v>
      </c>
    </row>
    <row r="3624" spans="1:14" ht="141.75" outlineLevel="1" x14ac:dyDescent="0.25">
      <c r="A3624" s="485">
        <f t="shared" ref="A3624:E3624" si="2464">A3147</f>
        <v>27.6</v>
      </c>
      <c r="B3624" s="421" t="str">
        <f t="shared" si="2464"/>
        <v xml:space="preserve">Scheme No. 6 : Design, Supply &amp; Installation of LT VFD Drives for Critical Conveyors  at CHP 3x660MW KTPS Koradi                                                             
 A) Brief scope of work:   
Supply &amp; Installation of LT VFD Drives for Critical Conveyors                                                                              Justification  
1. Increase in useful life of entire project/scheme/assets
2. Renovation and Modernisation for life extension of entire project.
</v>
      </c>
      <c r="C3624" s="188">
        <f t="shared" si="2464"/>
        <v>0</v>
      </c>
      <c r="D3624" s="189" t="str">
        <f t="shared" si="2464"/>
        <v>-</v>
      </c>
      <c r="E3624" s="38">
        <f t="shared" si="2464"/>
        <v>0</v>
      </c>
      <c r="F3624" s="104">
        <f t="shared" si="2413"/>
        <v>1.2</v>
      </c>
      <c r="G3624" s="104">
        <f t="shared" si="2414"/>
        <v>1.2</v>
      </c>
      <c r="H3624" s="104">
        <f t="shared" si="2442"/>
        <v>0</v>
      </c>
      <c r="I3624" s="38">
        <f>'F4.2'!AB285</f>
        <v>0</v>
      </c>
      <c r="J3624" s="38">
        <f>'F4.2'!BA285</f>
        <v>0</v>
      </c>
      <c r="K3624" s="104"/>
      <c r="L3624" s="104"/>
      <c r="M3624" s="104">
        <f t="shared" si="2336"/>
        <v>0</v>
      </c>
      <c r="N3624" s="197">
        <f t="shared" si="2443"/>
        <v>0</v>
      </c>
    </row>
    <row r="3625" spans="1:14" ht="173.25" outlineLevel="1" x14ac:dyDescent="0.25">
      <c r="A3625" s="485">
        <f t="shared" ref="A3625:E3625" si="2465">A3148</f>
        <v>27.7</v>
      </c>
      <c r="B3625" s="421" t="str">
        <f t="shared" si="2465"/>
        <v xml:space="preserve">Scheme No. 7 : Design , supply, Erection &amp; Commissioning of Short Conveyor for Stacking Purpose  at CHP 3x660MW KTPS Koradi                                                             
 A) Brief scope of work:   
Short Conveyor for Stacking Purpose  at CHP 3x660MW KTPS Koradi                                                                                Justification  
1. Increase in useful life of entire project/scheme/assets
2. Renovation and Modernisation for life extension of entire project.
</v>
      </c>
      <c r="C3625" s="188">
        <f t="shared" si="2465"/>
        <v>0</v>
      </c>
      <c r="D3625" s="189" t="str">
        <f t="shared" si="2465"/>
        <v>-</v>
      </c>
      <c r="E3625" s="38">
        <f t="shared" si="2465"/>
        <v>0</v>
      </c>
      <c r="F3625" s="104">
        <f t="shared" si="2413"/>
        <v>9.6</v>
      </c>
      <c r="G3625" s="104">
        <f t="shared" si="2414"/>
        <v>9.6</v>
      </c>
      <c r="H3625" s="104">
        <f t="shared" si="2442"/>
        <v>0</v>
      </c>
      <c r="I3625" s="38">
        <f>'F4.2'!AB286</f>
        <v>0</v>
      </c>
      <c r="J3625" s="38">
        <f>'F4.2'!BA286</f>
        <v>0</v>
      </c>
      <c r="K3625" s="104"/>
      <c r="L3625" s="104"/>
      <c r="M3625" s="104">
        <f t="shared" si="2336"/>
        <v>0</v>
      </c>
      <c r="N3625" s="197">
        <f t="shared" si="2443"/>
        <v>0</v>
      </c>
    </row>
    <row r="3626" spans="1:14" ht="157.5" outlineLevel="1" x14ac:dyDescent="0.25">
      <c r="A3626" s="485">
        <f t="shared" ref="A3626:E3626" si="2466">A3149</f>
        <v>27.8</v>
      </c>
      <c r="B3626" s="426" t="str">
        <f t="shared" si="2466"/>
        <v xml:space="preserve">Scheme No. 8 : Capacity Enhancement of BCN-7/5/4/3 /1 AB in  CHP 3x660MW KTPS Koradi                                                             
 A) Brief scope of work:   
Short Conveyor for Stacking Purpose  at CHP 3x660MW KTPS Koradi                                                                                Justification  
1. Increase in useful life of entire project/scheme/assets
2. Renovation and Modernisation for life extension of entire project.
</v>
      </c>
      <c r="C3626" s="188">
        <f t="shared" si="2466"/>
        <v>0</v>
      </c>
      <c r="D3626" s="189" t="str">
        <f t="shared" si="2466"/>
        <v>-</v>
      </c>
      <c r="E3626" s="38">
        <f t="shared" si="2466"/>
        <v>0</v>
      </c>
      <c r="F3626" s="104">
        <f t="shared" si="2413"/>
        <v>8.6</v>
      </c>
      <c r="G3626" s="104">
        <f t="shared" si="2414"/>
        <v>8.6</v>
      </c>
      <c r="H3626" s="104">
        <f t="shared" si="2442"/>
        <v>0</v>
      </c>
      <c r="I3626" s="38">
        <f>'F4.2'!AB287</f>
        <v>0</v>
      </c>
      <c r="J3626" s="38">
        <f>'F4.2'!BA287</f>
        <v>0</v>
      </c>
      <c r="K3626" s="104"/>
      <c r="L3626" s="104"/>
      <c r="M3626" s="104">
        <f t="shared" si="2336"/>
        <v>0</v>
      </c>
      <c r="N3626" s="197">
        <f t="shared" si="2443"/>
        <v>0</v>
      </c>
    </row>
    <row r="3627" spans="1:14" ht="173.25" outlineLevel="1" x14ac:dyDescent="0.25">
      <c r="A3627" s="544">
        <f t="shared" ref="A3627:E3627" si="2467">A3150</f>
        <v>27.9</v>
      </c>
      <c r="B3627" s="421" t="str">
        <f t="shared" si="2467"/>
        <v xml:space="preserve">Scheme No. 9 : Design , Engineering &amp; modification along with strengthening of Existing Travel Track structure for Side Arm Charger &amp; Stacker Reclaimer                                                           
 A) Brief scope of work:   
strengthening of Existing Travel Track structure for Side Arm Charger &amp; Stacker Reclaimer                                                                               Justification  
1. Increase in useful life of entire project/scheme/assets
2. Renovation and Modernisation for life extension of entire project.
</v>
      </c>
      <c r="C3627" s="188">
        <f t="shared" si="2467"/>
        <v>0</v>
      </c>
      <c r="D3627" s="189" t="str">
        <f t="shared" si="2467"/>
        <v>-</v>
      </c>
      <c r="E3627" s="38">
        <f t="shared" si="2467"/>
        <v>0</v>
      </c>
      <c r="F3627" s="104">
        <f t="shared" si="2413"/>
        <v>1.5</v>
      </c>
      <c r="G3627" s="104">
        <f t="shared" si="2414"/>
        <v>1.5</v>
      </c>
      <c r="H3627" s="104">
        <f t="shared" si="2442"/>
        <v>0</v>
      </c>
      <c r="I3627" s="38">
        <f>'F4.2'!AB288</f>
        <v>0</v>
      </c>
      <c r="J3627" s="38">
        <f>'F4.2'!BA288</f>
        <v>0</v>
      </c>
      <c r="K3627" s="104"/>
      <c r="L3627" s="104"/>
      <c r="M3627" s="104">
        <f t="shared" si="2336"/>
        <v>0</v>
      </c>
      <c r="N3627" s="197">
        <f t="shared" si="2443"/>
        <v>0</v>
      </c>
    </row>
    <row r="3628" spans="1:14" ht="173.25" outlineLevel="1" x14ac:dyDescent="0.25">
      <c r="A3628" s="544">
        <f t="shared" ref="A3628:E3628" si="2468">A3151</f>
        <v>27.1</v>
      </c>
      <c r="B3628" s="421" t="str">
        <f t="shared" si="2468"/>
        <v xml:space="preserve">Scheme No. 10 : Design , Engineering &amp; Erection of modified Energy Efficient Ventilation System for Wagon Tippler Complex Area in CHP 3X660MW KTPS Koradi                                                  
 A) Brief scope of work:   
Energy Efficient Ventilation System for Wagon Tippler Complex Area                                                                               Justification  
1. Increase in useful life of entire project/scheme/assets
2. Renovation and Modernisation for life extension of entire project.
</v>
      </c>
      <c r="C3628" s="188">
        <f t="shared" si="2468"/>
        <v>0</v>
      </c>
      <c r="D3628" s="189" t="str">
        <f t="shared" si="2468"/>
        <v>-</v>
      </c>
      <c r="E3628" s="38">
        <f t="shared" si="2468"/>
        <v>0</v>
      </c>
      <c r="F3628" s="104">
        <f t="shared" si="2413"/>
        <v>2</v>
      </c>
      <c r="G3628" s="104">
        <f t="shared" si="2414"/>
        <v>2</v>
      </c>
      <c r="H3628" s="104">
        <f t="shared" si="2442"/>
        <v>0</v>
      </c>
      <c r="I3628" s="38">
        <f>'F4.2'!AB289</f>
        <v>0</v>
      </c>
      <c r="J3628" s="38">
        <f>'F4.2'!BA289</f>
        <v>0</v>
      </c>
      <c r="K3628" s="104"/>
      <c r="L3628" s="104"/>
      <c r="M3628" s="104">
        <f t="shared" si="2336"/>
        <v>0</v>
      </c>
      <c r="N3628" s="197">
        <f t="shared" si="2443"/>
        <v>0</v>
      </c>
    </row>
    <row r="3629" spans="1:14" ht="173.25" outlineLevel="1" x14ac:dyDescent="0.25">
      <c r="A3629" s="544">
        <f t="shared" ref="A3629:E3629" si="2469">A3152</f>
        <v>27.11</v>
      </c>
      <c r="B3629" s="426" t="str">
        <f t="shared" si="2469"/>
        <v xml:space="preserve">Scheme No. 11 : Design , Engineering &amp; Installtion of Vibration &amp; temprature Monitoring Systems for critical auxiliaries  in CHP 3X660MW KTPS Koradi                                                  
 A) Brief scope of work:   
Design , Engineering &amp; Installtion of Vibration &amp; temprature Monitoring Systems for critical auxiliaries                                                                         Justification  
1. Increase in useful life of entire project/scheme/assets
2. Renovation and Modernisation for life extension of entire project.
</v>
      </c>
      <c r="C3629" s="188">
        <f t="shared" si="2469"/>
        <v>0</v>
      </c>
      <c r="D3629" s="189" t="str">
        <f t="shared" si="2469"/>
        <v>-</v>
      </c>
      <c r="E3629" s="38">
        <f t="shared" si="2469"/>
        <v>0</v>
      </c>
      <c r="F3629" s="104">
        <f t="shared" si="2413"/>
        <v>1.2</v>
      </c>
      <c r="G3629" s="104">
        <f t="shared" si="2414"/>
        <v>1.2</v>
      </c>
      <c r="H3629" s="104">
        <f t="shared" si="2442"/>
        <v>0</v>
      </c>
      <c r="I3629" s="38">
        <f>'F4.2'!AB290</f>
        <v>0</v>
      </c>
      <c r="J3629" s="38">
        <f>'F4.2'!BA290</f>
        <v>0</v>
      </c>
      <c r="K3629" s="104"/>
      <c r="L3629" s="104"/>
      <c r="M3629" s="104">
        <f t="shared" si="2336"/>
        <v>0</v>
      </c>
      <c r="N3629" s="197">
        <f t="shared" si="2443"/>
        <v>0</v>
      </c>
    </row>
    <row r="3630" spans="1:14" ht="157.5" outlineLevel="1" x14ac:dyDescent="0.25">
      <c r="A3630" s="544">
        <f t="shared" ref="A3630:E3630" si="2470">A3153</f>
        <v>27.12</v>
      </c>
      <c r="B3630" s="421" t="str">
        <f t="shared" si="2470"/>
        <v xml:space="preserve">Scheme No. 12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630" s="188">
        <f t="shared" si="2470"/>
        <v>0</v>
      </c>
      <c r="D3630" s="189" t="str">
        <f t="shared" si="2470"/>
        <v>-</v>
      </c>
      <c r="E3630" s="38">
        <f t="shared" si="2470"/>
        <v>0</v>
      </c>
      <c r="F3630" s="104">
        <f t="shared" si="2413"/>
        <v>1.2</v>
      </c>
      <c r="G3630" s="104">
        <f t="shared" si="2414"/>
        <v>1.2</v>
      </c>
      <c r="H3630" s="104">
        <f t="shared" si="2442"/>
        <v>0</v>
      </c>
      <c r="I3630" s="38">
        <f>'F4.2'!AB291</f>
        <v>0</v>
      </c>
      <c r="J3630" s="38">
        <f>'F4.2'!BA291</f>
        <v>0</v>
      </c>
      <c r="K3630" s="104"/>
      <c r="L3630" s="104"/>
      <c r="M3630" s="104">
        <f t="shared" si="2336"/>
        <v>0</v>
      </c>
      <c r="N3630" s="197">
        <f t="shared" si="2443"/>
        <v>0</v>
      </c>
    </row>
    <row r="3631" spans="1:14" ht="173.25" outlineLevel="1" x14ac:dyDescent="0.25">
      <c r="A3631" s="544">
        <f t="shared" ref="A3631:E3631" si="2471">A3154</f>
        <v>27.13</v>
      </c>
      <c r="B3631" s="421" t="str">
        <f t="shared" si="2471"/>
        <v xml:space="preserve">Scheme No. 13 : Design , Engineering &amp; Provision of Stone Grappling Equipment System for Wagon Tippler 3 &amp;4  in CHP 3X660MW KTPS Koradi                                                  
 A) Brief scope of work:   
Design , Engineering &amp; Provision of Stone Grappling Equipment System for Wagon Tippler 3 &amp;4                                                                 Justification  
1. Increase in useful life of entire project/scheme/assets
2. Renovation and Modernisation for life extension of entire project.
</v>
      </c>
      <c r="C3631" s="188">
        <f t="shared" si="2471"/>
        <v>0</v>
      </c>
      <c r="D3631" s="189" t="str">
        <f t="shared" si="2471"/>
        <v>-</v>
      </c>
      <c r="E3631" s="38">
        <f t="shared" si="2471"/>
        <v>0</v>
      </c>
      <c r="F3631" s="104">
        <f t="shared" si="2413"/>
        <v>0.9</v>
      </c>
      <c r="G3631" s="104">
        <f t="shared" si="2414"/>
        <v>0.9</v>
      </c>
      <c r="H3631" s="104">
        <f t="shared" si="2442"/>
        <v>0</v>
      </c>
      <c r="I3631" s="38">
        <f>'F4.2'!AB292</f>
        <v>0</v>
      </c>
      <c r="J3631" s="38">
        <f>'F4.2'!BA292</f>
        <v>0</v>
      </c>
      <c r="K3631" s="104"/>
      <c r="L3631" s="104"/>
      <c r="M3631" s="104">
        <f t="shared" si="2336"/>
        <v>0</v>
      </c>
      <c r="N3631" s="197">
        <f t="shared" si="2443"/>
        <v>0</v>
      </c>
    </row>
    <row r="3632" spans="1:14" ht="173.25" outlineLevel="1" x14ac:dyDescent="0.25">
      <c r="A3632" s="544">
        <f t="shared" ref="A3632:E3632" si="2472">A3155</f>
        <v>27.14</v>
      </c>
      <c r="B3632" s="426" t="str">
        <f t="shared" si="2472"/>
        <v xml:space="preserve">Scheme No. 14 : Design , Engineering &amp; Provision of Public Addressing  System  for Wagon Tippler Complex   in CHP 3X660MW KTPS Koradi                                                  
 A) Brief scope of work:   
Design , Engineering &amp; Provision of Public Addressing  System  for Wagon Tippler Complex   in CHP 3X660MW KTPS Koradi                                                                            Justification  
1. Increase in useful life of entire project/scheme/assets
2. Renovation and Modernisation for life extension of entire project.
</v>
      </c>
      <c r="C3632" s="188">
        <f t="shared" si="2472"/>
        <v>0</v>
      </c>
      <c r="D3632" s="189" t="str">
        <f t="shared" si="2472"/>
        <v>-</v>
      </c>
      <c r="E3632" s="38">
        <f t="shared" si="2472"/>
        <v>0</v>
      </c>
      <c r="F3632" s="104">
        <f t="shared" si="2413"/>
        <v>1</v>
      </c>
      <c r="G3632" s="104">
        <f t="shared" si="2414"/>
        <v>1</v>
      </c>
      <c r="H3632" s="104">
        <f t="shared" si="2442"/>
        <v>0</v>
      </c>
      <c r="I3632" s="38">
        <f>'F4.2'!AB293</f>
        <v>0</v>
      </c>
      <c r="J3632" s="38">
        <f>'F4.2'!BA293</f>
        <v>0</v>
      </c>
      <c r="K3632" s="104"/>
      <c r="L3632" s="104"/>
      <c r="M3632" s="104">
        <f t="shared" si="2336"/>
        <v>0</v>
      </c>
      <c r="N3632" s="197">
        <f t="shared" si="2443"/>
        <v>0</v>
      </c>
    </row>
    <row r="3633" spans="1:14" ht="173.25" outlineLevel="1" x14ac:dyDescent="0.25">
      <c r="A3633" s="544">
        <f t="shared" ref="A3633:E3633" si="2473">A3156</f>
        <v>27.15</v>
      </c>
      <c r="B3633" s="421" t="str">
        <f t="shared" si="2473"/>
        <v xml:space="preserve">Scheme No. 15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3633" s="188">
        <f t="shared" si="2473"/>
        <v>0</v>
      </c>
      <c r="D3633" s="189" t="str">
        <f t="shared" si="2473"/>
        <v>-</v>
      </c>
      <c r="E3633" s="38">
        <f t="shared" si="2473"/>
        <v>0</v>
      </c>
      <c r="F3633" s="104">
        <f t="shared" si="2413"/>
        <v>1.5</v>
      </c>
      <c r="G3633" s="104">
        <f t="shared" si="2414"/>
        <v>1.5</v>
      </c>
      <c r="H3633" s="104">
        <f t="shared" si="2442"/>
        <v>0</v>
      </c>
      <c r="I3633" s="38">
        <f>'F4.2'!AB294</f>
        <v>0</v>
      </c>
      <c r="J3633" s="38">
        <f>'F4.2'!BA294</f>
        <v>0</v>
      </c>
      <c r="K3633" s="104"/>
      <c r="L3633" s="104"/>
      <c r="M3633" s="104">
        <f t="shared" si="2336"/>
        <v>0</v>
      </c>
      <c r="N3633" s="197">
        <f t="shared" si="2443"/>
        <v>0</v>
      </c>
    </row>
    <row r="3634" spans="1:14" ht="173.25" outlineLevel="1" x14ac:dyDescent="0.25">
      <c r="A3634" s="544">
        <f t="shared" ref="A3634:E3634" si="2474">A3157</f>
        <v>27.16</v>
      </c>
      <c r="B3634" s="421" t="str">
        <f t="shared" si="2474"/>
        <v xml:space="preserve">Scheme No. 16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634" s="188">
        <f t="shared" si="2474"/>
        <v>0</v>
      </c>
      <c r="D3634" s="189" t="str">
        <f t="shared" si="2474"/>
        <v>-</v>
      </c>
      <c r="E3634" s="38">
        <f t="shared" si="2474"/>
        <v>0</v>
      </c>
      <c r="F3634" s="104">
        <f t="shared" si="2413"/>
        <v>0.6</v>
      </c>
      <c r="G3634" s="104">
        <f t="shared" si="2414"/>
        <v>0.6</v>
      </c>
      <c r="H3634" s="104">
        <f t="shared" si="2442"/>
        <v>0</v>
      </c>
      <c r="I3634" s="38">
        <f>'F4.2'!AB295</f>
        <v>0</v>
      </c>
      <c r="J3634" s="38">
        <f>'F4.2'!BA295</f>
        <v>0</v>
      </c>
      <c r="K3634" s="104"/>
      <c r="L3634" s="104"/>
      <c r="M3634" s="104">
        <f t="shared" si="2336"/>
        <v>0</v>
      </c>
      <c r="N3634" s="197">
        <f t="shared" si="2443"/>
        <v>0</v>
      </c>
    </row>
    <row r="3635" spans="1:14" ht="157.5" outlineLevel="1" x14ac:dyDescent="0.25">
      <c r="A3635" s="369">
        <f t="shared" ref="A3635:E3635" si="2475">A3158</f>
        <v>27.17</v>
      </c>
      <c r="B3635" s="369" t="str">
        <f t="shared" si="2475"/>
        <v xml:space="preserve">Scheme No. 17 : Work of Life Enhancement of wobbler Feeder 1 &amp;2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635" s="188">
        <f t="shared" si="2475"/>
        <v>0</v>
      </c>
      <c r="D3635" s="189" t="str">
        <f t="shared" si="2475"/>
        <v>-</v>
      </c>
      <c r="E3635" s="38">
        <f t="shared" si="2475"/>
        <v>0</v>
      </c>
      <c r="F3635" s="104">
        <f t="shared" si="2413"/>
        <v>1.6</v>
      </c>
      <c r="G3635" s="104">
        <f t="shared" si="2414"/>
        <v>1.6</v>
      </c>
      <c r="H3635" s="104">
        <f t="shared" si="2442"/>
        <v>0</v>
      </c>
      <c r="I3635" s="38">
        <f>'F4.2'!AB296</f>
        <v>0</v>
      </c>
      <c r="J3635" s="38">
        <f>'F4.2'!BA296</f>
        <v>0</v>
      </c>
      <c r="K3635" s="104"/>
      <c r="L3635" s="104"/>
      <c r="M3635" s="104">
        <f t="shared" si="2336"/>
        <v>0</v>
      </c>
      <c r="N3635" s="197">
        <f t="shared" si="2443"/>
        <v>0</v>
      </c>
    </row>
    <row r="3636" spans="1:14" ht="31.5" outlineLevel="1" x14ac:dyDescent="0.25">
      <c r="A3636" s="485">
        <f t="shared" ref="A3636:E3636" si="2476">A3159</f>
        <v>28</v>
      </c>
      <c r="B3636" s="421" t="str">
        <f t="shared" si="2476"/>
        <v>DPR for Coal Handling Plant Performance Improvement Schemes -IV at 3x660MW KTPS ,Koradi.</v>
      </c>
      <c r="C3636" s="188">
        <f t="shared" si="2476"/>
        <v>0</v>
      </c>
      <c r="D3636" s="189" t="str">
        <f t="shared" si="2476"/>
        <v>-</v>
      </c>
      <c r="E3636" s="38">
        <f t="shared" si="2476"/>
        <v>0</v>
      </c>
      <c r="F3636" s="104">
        <f t="shared" si="2413"/>
        <v>0</v>
      </c>
      <c r="G3636" s="104">
        <f t="shared" si="2414"/>
        <v>0</v>
      </c>
      <c r="H3636" s="104">
        <f t="shared" si="2442"/>
        <v>0</v>
      </c>
      <c r="I3636" s="38">
        <f>'F4.2'!AB297</f>
        <v>0</v>
      </c>
      <c r="J3636" s="38">
        <f>'F4.2'!BA297</f>
        <v>0</v>
      </c>
      <c r="K3636" s="104"/>
      <c r="L3636" s="104"/>
      <c r="M3636" s="104">
        <f t="shared" si="2336"/>
        <v>0</v>
      </c>
      <c r="N3636" s="197">
        <f t="shared" si="2443"/>
        <v>0</v>
      </c>
    </row>
    <row r="3637" spans="1:14" ht="173.25" outlineLevel="1" x14ac:dyDescent="0.25">
      <c r="A3637" s="485">
        <f t="shared" ref="A3637:E3637" si="2477">A3160</f>
        <v>28.1</v>
      </c>
      <c r="B3637" s="421" t="str">
        <f t="shared" si="2477"/>
        <v xml:space="preserve">Scheme No.1 : Design , Engineering , Supply &amp; Installation of Modular Transfer chutes for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3637" s="188">
        <f t="shared" si="2477"/>
        <v>0</v>
      </c>
      <c r="D3637" s="189" t="str">
        <f t="shared" si="2477"/>
        <v>-</v>
      </c>
      <c r="E3637" s="38">
        <f t="shared" si="2477"/>
        <v>0</v>
      </c>
      <c r="F3637" s="104">
        <f t="shared" si="2413"/>
        <v>14</v>
      </c>
      <c r="G3637" s="104">
        <f t="shared" si="2414"/>
        <v>14</v>
      </c>
      <c r="H3637" s="104">
        <f t="shared" si="2442"/>
        <v>0</v>
      </c>
      <c r="I3637" s="38">
        <f>'F4.2'!AB298</f>
        <v>0</v>
      </c>
      <c r="J3637" s="38">
        <f>'F4.2'!BA298</f>
        <v>0</v>
      </c>
      <c r="K3637" s="104"/>
      <c r="L3637" s="104"/>
      <c r="M3637" s="104">
        <f t="shared" si="2336"/>
        <v>0</v>
      </c>
      <c r="N3637" s="197">
        <f t="shared" si="2443"/>
        <v>0</v>
      </c>
    </row>
    <row r="3638" spans="1:14" ht="141.75" outlineLevel="1" x14ac:dyDescent="0.25">
      <c r="A3638" s="485">
        <f t="shared" ref="A3638:E3638" si="2478">A3161</f>
        <v>28.2</v>
      </c>
      <c r="B3638" s="421" t="str">
        <f t="shared" si="2478"/>
        <v xml:space="preserve">Scheme No.2 :Upgradtion of Exsisting Fire Fighting System at Stack yard area in  CHP 3X660MW KTPS Koradi.                                               
 A) Brief scope of work:   
Upgradtion of Exsisting Fire Fighting System at Stack yard area
Justification  
1. Increase in useful life of entire project/scheme/assets
2. Renovation and Modernisation for life extension of entire project. 
</v>
      </c>
      <c r="C3638" s="188">
        <f t="shared" si="2478"/>
        <v>0</v>
      </c>
      <c r="D3638" s="189" t="str">
        <f t="shared" si="2478"/>
        <v>-</v>
      </c>
      <c r="E3638" s="38">
        <f t="shared" si="2478"/>
        <v>0</v>
      </c>
      <c r="F3638" s="104">
        <f t="shared" si="2413"/>
        <v>2.6</v>
      </c>
      <c r="G3638" s="104">
        <f t="shared" si="2414"/>
        <v>2.6</v>
      </c>
      <c r="H3638" s="104">
        <f t="shared" si="2442"/>
        <v>0</v>
      </c>
      <c r="I3638" s="38">
        <f>'F4.2'!AB299</f>
        <v>0</v>
      </c>
      <c r="J3638" s="38">
        <f>'F4.2'!BA299</f>
        <v>0</v>
      </c>
      <c r="K3638" s="104"/>
      <c r="L3638" s="104"/>
      <c r="M3638" s="104">
        <f t="shared" si="2336"/>
        <v>0</v>
      </c>
      <c r="N3638" s="197">
        <f t="shared" si="2443"/>
        <v>0</v>
      </c>
    </row>
    <row r="3639" spans="1:14" ht="173.25" outlineLevel="1" x14ac:dyDescent="0.25">
      <c r="A3639" s="485">
        <f t="shared" ref="A3639:E3639" si="2479">A3162</f>
        <v>28.3</v>
      </c>
      <c r="B3639" s="421" t="str">
        <f t="shared" si="2479"/>
        <v xml:space="preserve">Scheme No.3 : Design , Engineering , Supply &amp; Strengthening of engineering structure of BCN- 7A/B along with track alignment  in  CHP 3X660MW KTPS Koradi.                                               
 A) Brief scope of work:   
Design , Engineering , Supply &amp; Strengthening of engineering structure of BCN- 7A/B 
Justification  
1. Increase in useful life of entire project/scheme/assets
2. Renovation and Modernisation for life extension of entire project. 
</v>
      </c>
      <c r="C3639" s="188">
        <f t="shared" si="2479"/>
        <v>0</v>
      </c>
      <c r="D3639" s="189" t="str">
        <f t="shared" si="2479"/>
        <v>-</v>
      </c>
      <c r="E3639" s="38">
        <f t="shared" si="2479"/>
        <v>0</v>
      </c>
      <c r="F3639" s="104">
        <f t="shared" si="2413"/>
        <v>2.4</v>
      </c>
      <c r="G3639" s="104">
        <f t="shared" si="2414"/>
        <v>2.4</v>
      </c>
      <c r="H3639" s="104">
        <f t="shared" si="2442"/>
        <v>0</v>
      </c>
      <c r="I3639" s="38">
        <f>'F4.2'!AB300</f>
        <v>0</v>
      </c>
      <c r="J3639" s="38">
        <f>'F4.2'!BA300</f>
        <v>0</v>
      </c>
      <c r="K3639" s="104"/>
      <c r="L3639" s="104"/>
      <c r="M3639" s="104">
        <f t="shared" si="2336"/>
        <v>0</v>
      </c>
      <c r="N3639" s="197">
        <f t="shared" si="2443"/>
        <v>0</v>
      </c>
    </row>
    <row r="3640" spans="1:14" ht="173.25" outlineLevel="1" x14ac:dyDescent="0.25">
      <c r="A3640" s="485">
        <f t="shared" ref="A3640:E3640" si="2480">A3163</f>
        <v>28.4</v>
      </c>
      <c r="B3640" s="421" t="str">
        <f t="shared" si="2480"/>
        <v xml:space="preserve">Scheme No.4 : Design , Engineering , Supply &amp; Installation of Mist Cannon Spray System around   stackyard area in  CHP 3X660MW KTPS Koradi.                                               
 A) Brief scope of work:   
Design , Engineering , Supply &amp; Installation of Mist Cannon Spray System at  stackyard area
Justification  
1. Increase in useful life of entire project/scheme/assets
2. Renovation and Modernisation for life extension of entire project. 
</v>
      </c>
      <c r="C3640" s="188">
        <f t="shared" si="2480"/>
        <v>0</v>
      </c>
      <c r="D3640" s="189" t="str">
        <f t="shared" si="2480"/>
        <v>-</v>
      </c>
      <c r="E3640" s="38">
        <f t="shared" si="2480"/>
        <v>0</v>
      </c>
      <c r="F3640" s="104">
        <f t="shared" ref="F3640:F3703" si="2481">F3163+I3163</f>
        <v>1.6</v>
      </c>
      <c r="G3640" s="104">
        <f t="shared" ref="G3640:G3703" si="2482">G3163+M3163</f>
        <v>1.6</v>
      </c>
      <c r="H3640" s="104">
        <f t="shared" si="2442"/>
        <v>0</v>
      </c>
      <c r="I3640" s="38">
        <f>'F4.2'!AB301</f>
        <v>0</v>
      </c>
      <c r="J3640" s="38">
        <f>'F4.2'!BA301</f>
        <v>0</v>
      </c>
      <c r="K3640" s="104"/>
      <c r="L3640" s="104"/>
      <c r="M3640" s="104">
        <f t="shared" si="2336"/>
        <v>0</v>
      </c>
      <c r="N3640" s="197">
        <f t="shared" si="2443"/>
        <v>0</v>
      </c>
    </row>
    <row r="3641" spans="1:14" ht="157.5" outlineLevel="1" x14ac:dyDescent="0.25">
      <c r="A3641" s="369">
        <f t="shared" ref="A3641:E3641" si="2483">A3164</f>
        <v>28.5</v>
      </c>
      <c r="B3641" s="369" t="str">
        <f t="shared" si="2483"/>
        <v xml:space="preserve">Scheme No.5 : Design , Engineering , Supply &amp; Installation of EOT cranes at Bunker  in  CHP 3X660MW KTPS Koradi.                                               
 A) Brief scope of work:   
Design , Engineering , Supply &amp; Installation of EOT cranes at Bunker
Justification  
1. Increase in useful life of entire project/scheme/assets
2. Renovation and Modernisation for life extension of entire project. 
</v>
      </c>
      <c r="C3641" s="188">
        <f t="shared" si="2483"/>
        <v>0</v>
      </c>
      <c r="D3641" s="189" t="str">
        <f t="shared" si="2483"/>
        <v>-</v>
      </c>
      <c r="E3641" s="38">
        <f t="shared" si="2483"/>
        <v>0</v>
      </c>
      <c r="F3641" s="104">
        <f t="shared" si="2481"/>
        <v>4.5</v>
      </c>
      <c r="G3641" s="104">
        <f t="shared" si="2482"/>
        <v>4.5</v>
      </c>
      <c r="H3641" s="104">
        <f t="shared" si="2442"/>
        <v>0</v>
      </c>
      <c r="I3641" s="38">
        <f>'F4.2'!AB302</f>
        <v>0</v>
      </c>
      <c r="J3641" s="38">
        <f>'F4.2'!BA302</f>
        <v>0</v>
      </c>
      <c r="K3641" s="104"/>
      <c r="L3641" s="104"/>
      <c r="M3641" s="104">
        <f t="shared" si="2336"/>
        <v>0</v>
      </c>
      <c r="N3641" s="197">
        <f t="shared" si="2443"/>
        <v>0</v>
      </c>
    </row>
    <row r="3642" spans="1:14" ht="31.5" outlineLevel="1" x14ac:dyDescent="0.25">
      <c r="A3642" s="485">
        <f t="shared" ref="A3642:E3642" si="2484">A3165</f>
        <v>29</v>
      </c>
      <c r="B3642" s="421" t="str">
        <f t="shared" si="2484"/>
        <v>DPR for Procurment of various Heavy Vehicles at CHP 3x660MW KTPS ,Koradi.</v>
      </c>
      <c r="C3642" s="188">
        <f t="shared" si="2484"/>
        <v>0</v>
      </c>
      <c r="D3642" s="189" t="str">
        <f t="shared" si="2484"/>
        <v>-</v>
      </c>
      <c r="E3642" s="38">
        <f t="shared" si="2484"/>
        <v>0</v>
      </c>
      <c r="F3642" s="104">
        <f t="shared" si="2481"/>
        <v>0</v>
      </c>
      <c r="G3642" s="104">
        <f t="shared" si="2482"/>
        <v>0</v>
      </c>
      <c r="H3642" s="104">
        <f t="shared" si="2442"/>
        <v>0</v>
      </c>
      <c r="I3642" s="38">
        <f>'F4.2'!AB303</f>
        <v>0</v>
      </c>
      <c r="J3642" s="38">
        <f>'F4.2'!BA303</f>
        <v>0</v>
      </c>
      <c r="K3642" s="104"/>
      <c r="L3642" s="104"/>
      <c r="M3642" s="104">
        <f t="shared" si="2336"/>
        <v>0</v>
      </c>
      <c r="N3642" s="197">
        <f t="shared" si="2443"/>
        <v>0</v>
      </c>
    </row>
    <row r="3643" spans="1:14" ht="173.25" outlineLevel="1" x14ac:dyDescent="0.25">
      <c r="A3643" s="485">
        <f t="shared" ref="A3643:E3643" si="2485">A3166</f>
        <v>29.1</v>
      </c>
      <c r="B3643" s="421" t="str">
        <f t="shared" si="2485"/>
        <v xml:space="preserve">Scheme No.1 : Procurment of Heavy Vehicles like dozers, wheel loaders , locomotives, Crane, Hydra , Disel Browser , Jcb &amp; Bobcats  etc.  in  CHP 3X660MW KTPS Koradi.                                               
 A) Brief scope of work:   
Procurment of Heavy Vehicles like dozers, wheel loaders , locomotives etc
Justification  
1. Increase in useful life of entire project/scheme/assets
2. Renovation and Modernisation for life extension of entire project. 
</v>
      </c>
      <c r="C3643" s="188">
        <f t="shared" si="2485"/>
        <v>0</v>
      </c>
      <c r="D3643" s="189" t="str">
        <f t="shared" si="2485"/>
        <v>-</v>
      </c>
      <c r="E3643" s="38">
        <f t="shared" si="2485"/>
        <v>0</v>
      </c>
      <c r="F3643" s="104">
        <f t="shared" si="2481"/>
        <v>30</v>
      </c>
      <c r="G3643" s="104">
        <f t="shared" si="2482"/>
        <v>30</v>
      </c>
      <c r="H3643" s="104">
        <f t="shared" si="2442"/>
        <v>0</v>
      </c>
      <c r="I3643" s="38">
        <f>'F4.2'!AB304</f>
        <v>0</v>
      </c>
      <c r="J3643" s="38">
        <f>'F4.2'!BA304</f>
        <v>0</v>
      </c>
      <c r="K3643" s="104"/>
      <c r="L3643" s="104"/>
      <c r="M3643" s="104">
        <f t="shared" si="2336"/>
        <v>0</v>
      </c>
      <c r="N3643" s="197">
        <f t="shared" si="2443"/>
        <v>0</v>
      </c>
    </row>
    <row r="3644" spans="1:14" ht="141.75" outlineLevel="1" x14ac:dyDescent="0.25">
      <c r="A3644" s="485">
        <f t="shared" ref="A3644:E3644" si="2486">A3167</f>
        <v>29.2</v>
      </c>
      <c r="B3644" s="421" t="str">
        <f t="shared" si="2486"/>
        <v xml:space="preserve">Scheme No.2 : Procurment of Auger Machines for coal sampling   in  CHP 3X660MW KTPS Koradi.                                               
 A) Brief scope of work:   
Procurment of Auger Machines for coal sampling 
Justification  
1. Increase in useful life of entire project/scheme/assets
2. Renovation and Modernisation for life extension of entire project. 
</v>
      </c>
      <c r="C3644" s="188">
        <f t="shared" si="2486"/>
        <v>0</v>
      </c>
      <c r="D3644" s="189" t="str">
        <f t="shared" si="2486"/>
        <v>-</v>
      </c>
      <c r="E3644" s="38">
        <f t="shared" si="2486"/>
        <v>0</v>
      </c>
      <c r="F3644" s="104">
        <f t="shared" si="2481"/>
        <v>2.2000000000000002</v>
      </c>
      <c r="G3644" s="104">
        <f t="shared" si="2482"/>
        <v>2.2000000000000002</v>
      </c>
      <c r="H3644" s="104">
        <f t="shared" si="2442"/>
        <v>0</v>
      </c>
      <c r="I3644" s="38">
        <f>'F4.2'!AB305</f>
        <v>0</v>
      </c>
      <c r="J3644" s="38">
        <f>'F4.2'!BA305</f>
        <v>0</v>
      </c>
      <c r="K3644" s="104"/>
      <c r="L3644" s="104"/>
      <c r="M3644" s="104">
        <f t="shared" si="2336"/>
        <v>0</v>
      </c>
      <c r="N3644" s="197">
        <f t="shared" si="2443"/>
        <v>0</v>
      </c>
    </row>
    <row r="3645" spans="1:14" ht="157.5" outlineLevel="1" x14ac:dyDescent="0.25">
      <c r="A3645" s="369">
        <f t="shared" ref="A3645:E3645" si="2487">A3168</f>
        <v>29.3</v>
      </c>
      <c r="B3645" s="369" t="str">
        <f t="shared" si="2487"/>
        <v xml:space="preserve">Scheme No.3 : Procurment of Truck Mounted mist cannon dust supression system  in  CHP 3X660MW KTPS Koradi.                                               
 A) Brief scope of work:   
Procurment of Truck Mounted mist cannon dust supression system  in  CHP
Justification  
1. Increase in useful life of entire project/scheme/assets
2. Renovation and Modernisation for life extension of entire project. 
</v>
      </c>
      <c r="C3645" s="188">
        <f t="shared" si="2487"/>
        <v>0</v>
      </c>
      <c r="D3645" s="189" t="str">
        <f t="shared" si="2487"/>
        <v>-</v>
      </c>
      <c r="E3645" s="38">
        <f t="shared" si="2487"/>
        <v>0</v>
      </c>
      <c r="F3645" s="104">
        <f t="shared" si="2481"/>
        <v>0.8</v>
      </c>
      <c r="G3645" s="104">
        <f t="shared" si="2482"/>
        <v>0.8</v>
      </c>
      <c r="H3645" s="104">
        <f t="shared" si="2442"/>
        <v>0</v>
      </c>
      <c r="I3645" s="38">
        <f>'F4.2'!AB306</f>
        <v>0</v>
      </c>
      <c r="J3645" s="38">
        <f>'F4.2'!BA306</f>
        <v>0</v>
      </c>
      <c r="K3645" s="104"/>
      <c r="L3645" s="104"/>
      <c r="M3645" s="104">
        <f t="shared" si="2336"/>
        <v>0</v>
      </c>
      <c r="N3645" s="197">
        <f t="shared" si="2443"/>
        <v>0</v>
      </c>
    </row>
    <row r="3646" spans="1:14" ht="31.5" outlineLevel="1" x14ac:dyDescent="0.25">
      <c r="A3646" s="485">
        <f t="shared" ref="A3646:E3646" si="2488">A3169</f>
        <v>30</v>
      </c>
      <c r="B3646" s="421" t="str">
        <f t="shared" si="2488"/>
        <v>DPR for Coal Handling Plant Performance Improvement Schemes -V at 3x660MW KTPS ,Koradi.</v>
      </c>
      <c r="C3646" s="188">
        <f t="shared" si="2488"/>
        <v>0</v>
      </c>
      <c r="D3646" s="189" t="str">
        <f t="shared" si="2488"/>
        <v>-</v>
      </c>
      <c r="E3646" s="38">
        <f t="shared" si="2488"/>
        <v>0</v>
      </c>
      <c r="F3646" s="104">
        <f t="shared" si="2481"/>
        <v>0</v>
      </c>
      <c r="G3646" s="104">
        <f t="shared" si="2482"/>
        <v>0</v>
      </c>
      <c r="H3646" s="104">
        <f t="shared" si="2442"/>
        <v>0</v>
      </c>
      <c r="I3646" s="38">
        <f>'F4.2'!AB307</f>
        <v>0</v>
      </c>
      <c r="J3646" s="38">
        <f>'F4.2'!BA307</f>
        <v>0</v>
      </c>
      <c r="K3646" s="104"/>
      <c r="L3646" s="104"/>
      <c r="M3646" s="104">
        <f t="shared" si="2336"/>
        <v>0</v>
      </c>
      <c r="N3646" s="197">
        <f t="shared" si="2443"/>
        <v>0</v>
      </c>
    </row>
    <row r="3647" spans="1:14" ht="157.5" outlineLevel="1" x14ac:dyDescent="0.25">
      <c r="A3647" s="485">
        <f t="shared" ref="A3647:E3647" si="2489">A3170</f>
        <v>30.1</v>
      </c>
      <c r="B3647" s="421" t="str">
        <f t="shared" si="2489"/>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647" s="188">
        <f t="shared" si="2489"/>
        <v>0</v>
      </c>
      <c r="D3647" s="189" t="str">
        <f t="shared" si="2489"/>
        <v>-</v>
      </c>
      <c r="E3647" s="38">
        <f t="shared" si="2489"/>
        <v>0</v>
      </c>
      <c r="F3647" s="104">
        <f t="shared" si="2481"/>
        <v>3.2</v>
      </c>
      <c r="G3647" s="104">
        <f t="shared" si="2482"/>
        <v>3.2</v>
      </c>
      <c r="H3647" s="104">
        <f t="shared" si="2442"/>
        <v>0</v>
      </c>
      <c r="I3647" s="38">
        <f>'F4.2'!AB308</f>
        <v>0</v>
      </c>
      <c r="J3647" s="38">
        <f>'F4.2'!BA308</f>
        <v>0</v>
      </c>
      <c r="K3647" s="104"/>
      <c r="L3647" s="104"/>
      <c r="M3647" s="104">
        <f t="shared" si="2336"/>
        <v>0</v>
      </c>
      <c r="N3647" s="197">
        <f t="shared" si="2443"/>
        <v>0</v>
      </c>
    </row>
    <row r="3648" spans="1:14" ht="173.25" outlineLevel="1" x14ac:dyDescent="0.25">
      <c r="A3648" s="485">
        <f t="shared" ref="A3648:E3648" si="2490">A3171</f>
        <v>30.2</v>
      </c>
      <c r="B3648" s="421" t="str">
        <f t="shared" si="2490"/>
        <v xml:space="preserve">Scheme No. 2 : Performance Improvement of  Stacking &amp; Reclaiming  / Side Arm Charger System  at CHP 3x660MW KTPS Koradi                                                             
 A) Brief scope of work:   
Supply &amp; Installation of Energy Chain System of Stacking &amp; Reclaiming  System                                                                   Justification  
1. Increase in useful life of entire project/scheme/assets
2. Renovation and Modernisation for life extension of entire project.
</v>
      </c>
      <c r="C3648" s="188">
        <f t="shared" si="2490"/>
        <v>0</v>
      </c>
      <c r="D3648" s="189" t="str">
        <f t="shared" si="2490"/>
        <v>-</v>
      </c>
      <c r="E3648" s="38">
        <f t="shared" si="2490"/>
        <v>0</v>
      </c>
      <c r="F3648" s="104">
        <f t="shared" si="2481"/>
        <v>10</v>
      </c>
      <c r="G3648" s="104">
        <f t="shared" si="2482"/>
        <v>10</v>
      </c>
      <c r="H3648" s="104">
        <f t="shared" si="2442"/>
        <v>0</v>
      </c>
      <c r="I3648" s="38">
        <f>'F4.2'!AB309</f>
        <v>0</v>
      </c>
      <c r="J3648" s="38">
        <f>'F4.2'!BA309</f>
        <v>0</v>
      </c>
      <c r="K3648" s="104"/>
      <c r="L3648" s="104"/>
      <c r="M3648" s="104">
        <f t="shared" si="2336"/>
        <v>0</v>
      </c>
      <c r="N3648" s="197">
        <f t="shared" si="2443"/>
        <v>0</v>
      </c>
    </row>
    <row r="3649" spans="1:14" ht="141.75" outlineLevel="1" x14ac:dyDescent="0.25">
      <c r="A3649" s="485">
        <f t="shared" ref="A3649:E3649" si="2491">A3172</f>
        <v>30.3</v>
      </c>
      <c r="B3649" s="421" t="str">
        <f t="shared" si="2491"/>
        <v xml:space="preserve">Scheme No. 3 : Performance Improvement of  unloading  System  at CHP 3x660MW KTPS Koradi                                                             
 A) Brief scope of work:   
Supply &amp; Installation of Energy Chain System of side arm acharger                                                                      Justification  
1. Increase in useful life of entire project/scheme/assets
2. Renovation and Modernisation for life extension of entire project.
</v>
      </c>
      <c r="C3649" s="188">
        <f t="shared" si="2491"/>
        <v>0</v>
      </c>
      <c r="D3649" s="189" t="str">
        <f t="shared" si="2491"/>
        <v>-</v>
      </c>
      <c r="E3649" s="38">
        <f t="shared" si="2491"/>
        <v>0</v>
      </c>
      <c r="F3649" s="104">
        <f t="shared" si="2481"/>
        <v>1.5</v>
      </c>
      <c r="G3649" s="104">
        <f t="shared" si="2482"/>
        <v>1.5</v>
      </c>
      <c r="H3649" s="104">
        <f t="shared" si="2442"/>
        <v>0</v>
      </c>
      <c r="I3649" s="38">
        <f>'F4.2'!AB310</f>
        <v>0</v>
      </c>
      <c r="J3649" s="38">
        <f>'F4.2'!BA310</f>
        <v>0</v>
      </c>
      <c r="K3649" s="104"/>
      <c r="L3649" s="104"/>
      <c r="M3649" s="104">
        <f t="shared" si="2336"/>
        <v>0</v>
      </c>
      <c r="N3649" s="197">
        <f t="shared" si="2443"/>
        <v>0</v>
      </c>
    </row>
    <row r="3650" spans="1:14" ht="141.75" outlineLevel="1" x14ac:dyDescent="0.25">
      <c r="A3650" s="485">
        <f t="shared" ref="A3650:E3650" si="2492">A3173</f>
        <v>30.4</v>
      </c>
      <c r="B3650" s="421" t="str">
        <f t="shared" si="2492"/>
        <v xml:space="preserve">Scheme No. 4 : Upgradation to 100 MT Ton Weighbridge of existing road weighbridge  at CHP 3x660MW KTPS Koradi                                                             
 A) Brief scope of work:   
Supply &amp; Installation of LT VFD Drives for Critical Conveyors                                                                              Justification  
1. Increase in useful life of entire project/scheme/assets
2. Renovation and Modernisation for life extension of entire project.
</v>
      </c>
      <c r="C3650" s="188">
        <f t="shared" si="2492"/>
        <v>0</v>
      </c>
      <c r="D3650" s="189" t="str">
        <f t="shared" si="2492"/>
        <v>-</v>
      </c>
      <c r="E3650" s="38">
        <f t="shared" si="2492"/>
        <v>0</v>
      </c>
      <c r="F3650" s="104">
        <f t="shared" si="2481"/>
        <v>0.8</v>
      </c>
      <c r="G3650" s="104">
        <f t="shared" si="2482"/>
        <v>0.8</v>
      </c>
      <c r="H3650" s="104">
        <f t="shared" si="2442"/>
        <v>0</v>
      </c>
      <c r="I3650" s="38">
        <f>'F4.2'!AB311</f>
        <v>0</v>
      </c>
      <c r="J3650" s="38">
        <f>'F4.2'!BA311</f>
        <v>0</v>
      </c>
      <c r="K3650" s="104"/>
      <c r="L3650" s="104"/>
      <c r="M3650" s="104">
        <f t="shared" si="2336"/>
        <v>0</v>
      </c>
      <c r="N3650" s="197">
        <f t="shared" si="2443"/>
        <v>0</v>
      </c>
    </row>
    <row r="3651" spans="1:14" ht="173.25" outlineLevel="1" x14ac:dyDescent="0.25">
      <c r="A3651" s="485">
        <f t="shared" ref="A3651:E3651" si="2493">A3174</f>
        <v>30.5</v>
      </c>
      <c r="B3651" s="421" t="str">
        <f t="shared" si="2493"/>
        <v xml:space="preserve">Scheme No. 5 : Design , Engineering &amp; Erection of modified Energy Efficient Ventilation System for Crusher House Area in CHP 3X660MW KTPS Koradi                                                  
 A) Brief scope of work:   
Energy Efficient Ventilation System for Wagon Tippler Complex Area                                                                               Justification  
1. Increase in useful life of entire project/scheme/assets
2. Renovation and Modernisation for life extension of entire project.
</v>
      </c>
      <c r="C3651" s="188">
        <f t="shared" si="2493"/>
        <v>0</v>
      </c>
      <c r="D3651" s="189" t="str">
        <f t="shared" si="2493"/>
        <v>-</v>
      </c>
      <c r="E3651" s="38">
        <f t="shared" si="2493"/>
        <v>0</v>
      </c>
      <c r="F3651" s="104">
        <f t="shared" si="2481"/>
        <v>2.5</v>
      </c>
      <c r="G3651" s="104">
        <f t="shared" si="2482"/>
        <v>2.5</v>
      </c>
      <c r="H3651" s="104">
        <f t="shared" si="2442"/>
        <v>0</v>
      </c>
      <c r="I3651" s="38">
        <f>'F4.2'!AB312</f>
        <v>0</v>
      </c>
      <c r="J3651" s="38">
        <f>'F4.2'!BA312</f>
        <v>0</v>
      </c>
      <c r="K3651" s="104"/>
      <c r="L3651" s="104"/>
      <c r="M3651" s="104">
        <f t="shared" si="2336"/>
        <v>0</v>
      </c>
      <c r="N3651" s="197">
        <f t="shared" si="2443"/>
        <v>0</v>
      </c>
    </row>
    <row r="3652" spans="1:14" ht="173.25" outlineLevel="1" x14ac:dyDescent="0.25">
      <c r="A3652" s="485">
        <f t="shared" ref="A3652:E3652" si="2494">A3175</f>
        <v>30.6</v>
      </c>
      <c r="B3652" s="421" t="str">
        <f t="shared" si="2494"/>
        <v xml:space="preserve">Scheme No. 6 : Design , supply &amp; Installation of Cooling Arrangement for Switchgear rooms  at CHP 3x660MW KTPS Koradi                                                             
 A) Brief scope of work:   
Supply &amp; Installation of Cooling Arrangement for Switchgear rooms Conveyors                                                                              Justification  
1. Increase in useful life of entire project/scheme/assets
2. Renovation and Modernisation for life extension of entire project.
</v>
      </c>
      <c r="C3652" s="188">
        <f t="shared" si="2494"/>
        <v>0</v>
      </c>
      <c r="D3652" s="189" t="str">
        <f t="shared" si="2494"/>
        <v>-</v>
      </c>
      <c r="E3652" s="38">
        <f t="shared" si="2494"/>
        <v>0</v>
      </c>
      <c r="F3652" s="104">
        <f t="shared" si="2481"/>
        <v>5</v>
      </c>
      <c r="G3652" s="104">
        <f t="shared" si="2482"/>
        <v>5</v>
      </c>
      <c r="H3652" s="104">
        <f t="shared" si="2442"/>
        <v>0</v>
      </c>
      <c r="I3652" s="38">
        <f>'F4.2'!AB313</f>
        <v>0</v>
      </c>
      <c r="J3652" s="38">
        <f>'F4.2'!BA313</f>
        <v>0</v>
      </c>
      <c r="K3652" s="104"/>
      <c r="L3652" s="104"/>
      <c r="M3652" s="104">
        <f t="shared" si="2336"/>
        <v>0</v>
      </c>
      <c r="N3652" s="197">
        <f t="shared" si="2443"/>
        <v>0</v>
      </c>
    </row>
    <row r="3653" spans="1:14" ht="173.25" outlineLevel="1" x14ac:dyDescent="0.25">
      <c r="A3653" s="369">
        <f t="shared" ref="A3653:E3653" si="2495">A3176</f>
        <v>30.7</v>
      </c>
      <c r="B3653" s="369" t="str">
        <f t="shared" si="2495"/>
        <v xml:space="preserve">Scheme No. 7 : Design , Engineering &amp; Erection of modified Engineering Structure of Tunnel Conveyor 1A &amp;1 B in CHP 3X660MW KTPS Koradi                                                  
 A) Brief scope of work:   
Design , Engineering &amp; Erection of modified Engineering Structure of Tunnel Conveyor 1A &amp;1 B                                                                          Justification  
1. Increase in useful life of entire project/scheme/assets
2. Renovation and Modernisation for life extension of entire project.
</v>
      </c>
      <c r="C3653" s="188">
        <f t="shared" si="2495"/>
        <v>0</v>
      </c>
      <c r="D3653" s="189" t="str">
        <f t="shared" si="2495"/>
        <v>-</v>
      </c>
      <c r="E3653" s="38">
        <f t="shared" si="2495"/>
        <v>0</v>
      </c>
      <c r="F3653" s="104">
        <f t="shared" si="2481"/>
        <v>2.35</v>
      </c>
      <c r="G3653" s="104">
        <f t="shared" si="2482"/>
        <v>2.35</v>
      </c>
      <c r="H3653" s="104">
        <f t="shared" si="2442"/>
        <v>0</v>
      </c>
      <c r="I3653" s="38">
        <f>'F4.2'!AB314</f>
        <v>0</v>
      </c>
      <c r="J3653" s="38">
        <f>'F4.2'!BA314</f>
        <v>0</v>
      </c>
      <c r="K3653" s="104"/>
      <c r="L3653" s="104"/>
      <c r="M3653" s="104">
        <f t="shared" si="2336"/>
        <v>0</v>
      </c>
      <c r="N3653" s="197">
        <f t="shared" si="2443"/>
        <v>0</v>
      </c>
    </row>
    <row r="3654" spans="1:14" ht="31.5" outlineLevel="1" x14ac:dyDescent="0.25">
      <c r="A3654" s="485">
        <f t="shared" ref="A3654:E3654" si="2496">A3177</f>
        <v>31</v>
      </c>
      <c r="B3654" s="421" t="str">
        <f t="shared" si="2496"/>
        <v>DPR for Coal Handling Plant Performance Improvement Schemes -VI at 3x660MW KTPS ,Koradi.</v>
      </c>
      <c r="C3654" s="188">
        <f t="shared" si="2496"/>
        <v>0</v>
      </c>
      <c r="D3654" s="189" t="str">
        <f t="shared" si="2496"/>
        <v>-</v>
      </c>
      <c r="E3654" s="38">
        <f t="shared" si="2496"/>
        <v>0</v>
      </c>
      <c r="F3654" s="104">
        <f t="shared" si="2481"/>
        <v>0</v>
      </c>
      <c r="G3654" s="104">
        <f t="shared" si="2482"/>
        <v>0</v>
      </c>
      <c r="H3654" s="104">
        <f t="shared" si="2442"/>
        <v>0</v>
      </c>
      <c r="I3654" s="38">
        <f>'F4.2'!AB315</f>
        <v>0</v>
      </c>
      <c r="J3654" s="38">
        <f>'F4.2'!BA315</f>
        <v>0</v>
      </c>
      <c r="K3654" s="104"/>
      <c r="L3654" s="104"/>
      <c r="M3654" s="104">
        <f t="shared" si="2336"/>
        <v>0</v>
      </c>
      <c r="N3654" s="197">
        <f t="shared" si="2443"/>
        <v>0</v>
      </c>
    </row>
    <row r="3655" spans="1:14" ht="173.25" outlineLevel="1" x14ac:dyDescent="0.25">
      <c r="A3655" s="485">
        <f t="shared" ref="A3655:E3655" si="2497">A3178</f>
        <v>31.1</v>
      </c>
      <c r="B3655" s="421" t="str">
        <f t="shared" si="2497"/>
        <v xml:space="preserve">Scheme No. 1 : Performance Improvement of  Hydraulic Drive &amp; Driven  at CHP 3x660MW KTPS Koradi                                                             
 A) Brief scope of work:   
Procurement &amp; Replacement of mandatory internals of Wagon Tippler, Side Arm Charger , Apron Feeder    ( 3 &amp; 4)    Stacker Reclaimer  2                                                                    Justification  
1. Increase in useful life of entire project/scheme/assets
2. Renovation and Modernisation for life extension of entire project.
</v>
      </c>
      <c r="C3655" s="188">
        <f t="shared" si="2497"/>
        <v>0</v>
      </c>
      <c r="D3655" s="189" t="str">
        <f t="shared" si="2497"/>
        <v>-</v>
      </c>
      <c r="E3655" s="38">
        <f t="shared" si="2497"/>
        <v>0</v>
      </c>
      <c r="F3655" s="104">
        <f t="shared" si="2481"/>
        <v>11.5</v>
      </c>
      <c r="G3655" s="104">
        <f t="shared" si="2482"/>
        <v>11.5</v>
      </c>
      <c r="H3655" s="104">
        <f t="shared" si="2442"/>
        <v>0</v>
      </c>
      <c r="I3655" s="38">
        <f>'F4.2'!AB316</f>
        <v>0</v>
      </c>
      <c r="J3655" s="38">
        <f>'F4.2'!BA316</f>
        <v>0</v>
      </c>
      <c r="K3655" s="104"/>
      <c r="L3655" s="104"/>
      <c r="M3655" s="104">
        <f t="shared" si="2336"/>
        <v>0</v>
      </c>
      <c r="N3655" s="197">
        <f t="shared" si="2443"/>
        <v>0</v>
      </c>
    </row>
    <row r="3656" spans="1:14" ht="141.75" outlineLevel="1" x14ac:dyDescent="0.25">
      <c r="A3656" s="485">
        <f t="shared" ref="A3656:E3656" si="2498">A3179</f>
        <v>31.2</v>
      </c>
      <c r="B3656" s="421" t="str">
        <f t="shared" si="2498"/>
        <v xml:space="preserve">Scheme No. 2 : Design Supply &amp; Installation of Wagon Locking system for all four wagon tipplers at CHP 3x660MW KTPS Koradi                                                             
 A) Brief scope of work:   
Wagon Locking system for all four wagon tipplers                                                              Justification  
1. Increase in useful life of entire project/scheme/assets
2. Renovation and Modernisation for life extension of entire project.
</v>
      </c>
      <c r="C3656" s="188">
        <f t="shared" si="2498"/>
        <v>0</v>
      </c>
      <c r="D3656" s="189" t="str">
        <f t="shared" si="2498"/>
        <v>-</v>
      </c>
      <c r="E3656" s="38">
        <f t="shared" si="2498"/>
        <v>0</v>
      </c>
      <c r="F3656" s="104">
        <f t="shared" si="2481"/>
        <v>8</v>
      </c>
      <c r="G3656" s="104">
        <f t="shared" si="2482"/>
        <v>8</v>
      </c>
      <c r="H3656" s="104">
        <f t="shared" si="2442"/>
        <v>0</v>
      </c>
      <c r="I3656" s="38">
        <f>'F4.2'!AB317</f>
        <v>0</v>
      </c>
      <c r="J3656" s="38">
        <f>'F4.2'!BA317</f>
        <v>0</v>
      </c>
      <c r="K3656" s="104"/>
      <c r="L3656" s="104"/>
      <c r="M3656" s="104">
        <f t="shared" si="2336"/>
        <v>0</v>
      </c>
      <c r="N3656" s="197">
        <f t="shared" si="2443"/>
        <v>0</v>
      </c>
    </row>
    <row r="3657" spans="1:14" ht="173.25" outlineLevel="1" x14ac:dyDescent="0.25">
      <c r="A3657" s="485">
        <f t="shared" ref="A3657:E3657" si="2499">A3180</f>
        <v>31.3</v>
      </c>
      <c r="B3657" s="421" t="str">
        <f t="shared" si="2499"/>
        <v xml:space="preserve">Scheme No. 3 : Design, Supply &amp; Installation of upgraded Vibrating Feeders for Stacker Reclaimer at CHP 3x660MW KTPS Koradi                                                             
 A) Brief scope of work:   
Design, Supply &amp; Installation of upgraded Vibrating Feeders for Stacker Reclaimer                                                            Justification  
1. Increase in useful life of entire project/scheme/assets
2. Renovation and Modernisation for life extension of entire project.
</v>
      </c>
      <c r="C3657" s="188">
        <f t="shared" si="2499"/>
        <v>0</v>
      </c>
      <c r="D3657" s="189" t="str">
        <f t="shared" si="2499"/>
        <v>-</v>
      </c>
      <c r="E3657" s="38">
        <f t="shared" si="2499"/>
        <v>0</v>
      </c>
      <c r="F3657" s="104">
        <f t="shared" si="2481"/>
        <v>0.9</v>
      </c>
      <c r="G3657" s="104">
        <f t="shared" si="2482"/>
        <v>0.9</v>
      </c>
      <c r="H3657" s="104">
        <f t="shared" si="2442"/>
        <v>0</v>
      </c>
      <c r="I3657" s="38">
        <f>'F4.2'!AB318</f>
        <v>0</v>
      </c>
      <c r="J3657" s="38">
        <f>'F4.2'!BA318</f>
        <v>0</v>
      </c>
      <c r="K3657" s="104"/>
      <c r="L3657" s="104"/>
      <c r="M3657" s="104">
        <f t="shared" si="2336"/>
        <v>0</v>
      </c>
      <c r="N3657" s="197">
        <f t="shared" si="2443"/>
        <v>0</v>
      </c>
    </row>
    <row r="3658" spans="1:14" ht="157.5" outlineLevel="1" x14ac:dyDescent="0.25">
      <c r="A3658" s="485">
        <f t="shared" ref="A3658:E3658" si="2500">A3181</f>
        <v>31.4</v>
      </c>
      <c r="B3658" s="421" t="str">
        <f t="shared" si="2500"/>
        <v xml:space="preserve">Scheme No. 4:  Performance Improvement of  Stacker Reclaimer by providing Hydraulic Drive to Boom Conveyor  at CHP 3x660MW KTPS Koradi                                                            
 A) Brief scope of work:   
Hydraulic Drive to Boom Conveyor                                                                      Justification  
1. Increase in useful life of entire project/scheme/assets
2. Renovation and Modernisation for life extension of entire project.
</v>
      </c>
      <c r="C3658" s="188">
        <f t="shared" si="2500"/>
        <v>0</v>
      </c>
      <c r="D3658" s="189" t="str">
        <f t="shared" si="2500"/>
        <v>-</v>
      </c>
      <c r="E3658" s="38">
        <f t="shared" si="2500"/>
        <v>0</v>
      </c>
      <c r="F3658" s="104">
        <f t="shared" si="2481"/>
        <v>0.9</v>
      </c>
      <c r="G3658" s="104">
        <f t="shared" si="2482"/>
        <v>0.9</v>
      </c>
      <c r="H3658" s="104">
        <f t="shared" si="2442"/>
        <v>0</v>
      </c>
      <c r="I3658" s="38">
        <f>'F4.2'!AB319</f>
        <v>0</v>
      </c>
      <c r="J3658" s="38">
        <f>'F4.2'!BA319</f>
        <v>0</v>
      </c>
      <c r="K3658" s="104"/>
      <c r="L3658" s="104"/>
      <c r="M3658" s="104">
        <f t="shared" si="2336"/>
        <v>0</v>
      </c>
      <c r="N3658" s="197">
        <f t="shared" si="2443"/>
        <v>0</v>
      </c>
    </row>
    <row r="3659" spans="1:14" ht="157.5" outlineLevel="1" x14ac:dyDescent="0.25">
      <c r="A3659" s="485">
        <f t="shared" ref="A3659:E3659" si="2501">A3182</f>
        <v>31.5</v>
      </c>
      <c r="B3659" s="421" t="str">
        <f t="shared" si="2501"/>
        <v xml:space="preserve">Scheme No. 5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659" s="188">
        <f t="shared" si="2501"/>
        <v>0</v>
      </c>
      <c r="D3659" s="189" t="str">
        <f t="shared" si="2501"/>
        <v>-</v>
      </c>
      <c r="E3659" s="38">
        <f t="shared" si="2501"/>
        <v>0</v>
      </c>
      <c r="F3659" s="104">
        <f t="shared" si="2481"/>
        <v>1</v>
      </c>
      <c r="G3659" s="104">
        <f t="shared" si="2482"/>
        <v>1</v>
      </c>
      <c r="H3659" s="104">
        <f t="shared" si="2442"/>
        <v>0</v>
      </c>
      <c r="I3659" s="38">
        <f>'F4.2'!AB320</f>
        <v>0</v>
      </c>
      <c r="J3659" s="38">
        <f>'F4.2'!BA320</f>
        <v>0</v>
      </c>
      <c r="K3659" s="104"/>
      <c r="L3659" s="104"/>
      <c r="M3659" s="104">
        <f t="shared" si="2336"/>
        <v>0</v>
      </c>
      <c r="N3659" s="197">
        <f t="shared" si="2443"/>
        <v>0</v>
      </c>
    </row>
    <row r="3660" spans="1:14" ht="157.5" outlineLevel="1" x14ac:dyDescent="0.25">
      <c r="A3660" s="485">
        <f t="shared" ref="A3660:E3660" si="2502">A3183</f>
        <v>31.6</v>
      </c>
      <c r="B3660" s="421" t="str">
        <f t="shared" si="2502"/>
        <v xml:space="preserve">Scheme No. 6 : Design , Engineering &amp; Provision of Belt Tracking  System  for Critical Conveyors   in CHP 3X660MW KTPS Koradi                                                  
 A) Brief scope of work:   
Design , Engineering &amp; Provision of Belt Tracking  System  for Critical Conveyors                                                                          Justification  
1. Increase in useful life of entire project/scheme/assets
2. Renovation and Modernisation for life extension of entire project.
</v>
      </c>
      <c r="C3660" s="188">
        <f t="shared" si="2502"/>
        <v>0</v>
      </c>
      <c r="D3660" s="189" t="str">
        <f t="shared" si="2502"/>
        <v>-</v>
      </c>
      <c r="E3660" s="38">
        <f t="shared" si="2502"/>
        <v>0</v>
      </c>
      <c r="F3660" s="104">
        <f t="shared" si="2481"/>
        <v>1.6</v>
      </c>
      <c r="G3660" s="104">
        <f t="shared" si="2482"/>
        <v>1.6</v>
      </c>
      <c r="H3660" s="104">
        <f t="shared" si="2442"/>
        <v>0</v>
      </c>
      <c r="I3660" s="38">
        <f>'F4.2'!AB321</f>
        <v>0</v>
      </c>
      <c r="J3660" s="38">
        <f>'F4.2'!BA321</f>
        <v>0</v>
      </c>
      <c r="K3660" s="104"/>
      <c r="L3660" s="104"/>
      <c r="M3660" s="104">
        <f t="shared" si="2336"/>
        <v>0</v>
      </c>
      <c r="N3660" s="197">
        <f t="shared" si="2443"/>
        <v>0</v>
      </c>
    </row>
    <row r="3661" spans="1:14" ht="173.25" outlineLevel="1" x14ac:dyDescent="0.25">
      <c r="A3661" s="485">
        <f t="shared" ref="A3661:E3661" si="2503">A3184</f>
        <v>31.7</v>
      </c>
      <c r="B3661" s="421" t="str">
        <f t="shared" si="2503"/>
        <v xml:space="preserve">Scheme No. 7 : Design , Engineering &amp; Provision of Dust supression  System  for stacker reclaimer-1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661" s="188">
        <f t="shared" si="2503"/>
        <v>0</v>
      </c>
      <c r="D3661" s="189" t="str">
        <f t="shared" si="2503"/>
        <v>-</v>
      </c>
      <c r="E3661" s="38">
        <f t="shared" si="2503"/>
        <v>0</v>
      </c>
      <c r="F3661" s="104">
        <f t="shared" si="2481"/>
        <v>0.6</v>
      </c>
      <c r="G3661" s="104">
        <f t="shared" si="2482"/>
        <v>0.6</v>
      </c>
      <c r="H3661" s="104">
        <f t="shared" si="2442"/>
        <v>0</v>
      </c>
      <c r="I3661" s="38">
        <f>'F4.2'!AB322</f>
        <v>0</v>
      </c>
      <c r="J3661" s="38">
        <f>'F4.2'!BA322</f>
        <v>0</v>
      </c>
      <c r="K3661" s="104"/>
      <c r="L3661" s="104"/>
      <c r="M3661" s="104">
        <f t="shared" si="2336"/>
        <v>0</v>
      </c>
      <c r="N3661" s="197">
        <f t="shared" si="2443"/>
        <v>0</v>
      </c>
    </row>
    <row r="3662" spans="1:14" ht="157.5" outlineLevel="1" x14ac:dyDescent="0.25">
      <c r="A3662" s="369">
        <f t="shared" ref="A3662:E3662" si="2504">A3185</f>
        <v>31.8</v>
      </c>
      <c r="B3662" s="369" t="str">
        <f t="shared" si="2504"/>
        <v xml:space="preserve">Scheme No. 8 : Work of Life Enhancement of wobbler Feeder 3 &amp;4   in CHP 3X660MW KTPS Koradi                                                  
 A) Brief scope of work:   
Design , Engineering &amp; Provision of Dust supression  System  for stacker reclaimer   in CHP 3X660MW KTPS Koradi                                                                           Justification  
1. Increase in useful life of entire project/scheme/assets
2. Renovation and Modernisation for life extension of entire project.
</v>
      </c>
      <c r="C3662" s="188">
        <f t="shared" si="2504"/>
        <v>0</v>
      </c>
      <c r="D3662" s="189" t="str">
        <f t="shared" si="2504"/>
        <v>-</v>
      </c>
      <c r="E3662" s="38">
        <f t="shared" si="2504"/>
        <v>0</v>
      </c>
      <c r="F3662" s="104">
        <f t="shared" si="2481"/>
        <v>1.6</v>
      </c>
      <c r="G3662" s="104">
        <f t="shared" si="2482"/>
        <v>1.6</v>
      </c>
      <c r="H3662" s="104">
        <f t="shared" si="2442"/>
        <v>0</v>
      </c>
      <c r="I3662" s="38">
        <f>'F4.2'!AB323</f>
        <v>0</v>
      </c>
      <c r="J3662" s="38">
        <f>'F4.2'!BA323</f>
        <v>0</v>
      </c>
      <c r="K3662" s="104"/>
      <c r="L3662" s="104"/>
      <c r="M3662" s="104">
        <f t="shared" si="2336"/>
        <v>0</v>
      </c>
      <c r="N3662" s="197">
        <f t="shared" si="2443"/>
        <v>0</v>
      </c>
    </row>
    <row r="3663" spans="1:14" ht="31.5" outlineLevel="1" x14ac:dyDescent="0.25">
      <c r="A3663" s="485">
        <f t="shared" ref="A3663:E3663" si="2505">A3186</f>
        <v>32</v>
      </c>
      <c r="B3663" s="421" t="str">
        <f t="shared" si="2505"/>
        <v>DPR for Coal Handling Plant Performance Improvement Schemes -VII at 3x660MW KTPS ,Koradi.</v>
      </c>
      <c r="C3663" s="188">
        <f t="shared" si="2505"/>
        <v>0</v>
      </c>
      <c r="D3663" s="189" t="str">
        <f t="shared" si="2505"/>
        <v>-</v>
      </c>
      <c r="E3663" s="38">
        <f t="shared" si="2505"/>
        <v>0</v>
      </c>
      <c r="F3663" s="104">
        <f t="shared" si="2481"/>
        <v>0</v>
      </c>
      <c r="G3663" s="104">
        <f t="shared" si="2482"/>
        <v>0</v>
      </c>
      <c r="H3663" s="104">
        <f t="shared" si="2442"/>
        <v>0</v>
      </c>
      <c r="I3663" s="38">
        <f>'F4.2'!AB324</f>
        <v>0</v>
      </c>
      <c r="J3663" s="38">
        <f>'F4.2'!BA324</f>
        <v>0</v>
      </c>
      <c r="K3663" s="104"/>
      <c r="L3663" s="104"/>
      <c r="M3663" s="104">
        <f t="shared" si="2336"/>
        <v>0</v>
      </c>
      <c r="N3663" s="197">
        <f t="shared" si="2443"/>
        <v>0</v>
      </c>
    </row>
    <row r="3664" spans="1:14" ht="173.25" outlineLevel="1" x14ac:dyDescent="0.25">
      <c r="A3664" s="485">
        <f t="shared" ref="A3664:E3664" si="2506">A3187</f>
        <v>32.1</v>
      </c>
      <c r="B3664" s="421" t="str">
        <f t="shared" si="2506"/>
        <v xml:space="preserve">Scheme No.1 : Design , Engineering , Supply &amp; Installation of Modular Transfer chutes for Crusher House Complex &amp; other Critical Conveyor System in CHP 3X660MW KTPS Koradi.                                               
 A) Brief scope of work:   
Design , Engineering , Supply &amp; Installation of Modular Transfer chutes for Conveyor System
Justification  
1. Increase in useful life of entire project/scheme/assets
2. Renovation and Modernisation for life extension of entire project. 
</v>
      </c>
      <c r="C3664" s="188">
        <f t="shared" si="2506"/>
        <v>0</v>
      </c>
      <c r="D3664" s="189" t="str">
        <f t="shared" si="2506"/>
        <v>-</v>
      </c>
      <c r="E3664" s="38">
        <f t="shared" si="2506"/>
        <v>0</v>
      </c>
      <c r="F3664" s="104">
        <f t="shared" si="2481"/>
        <v>13</v>
      </c>
      <c r="G3664" s="104">
        <f t="shared" si="2482"/>
        <v>13</v>
      </c>
      <c r="H3664" s="104">
        <f t="shared" si="2442"/>
        <v>0</v>
      </c>
      <c r="I3664" s="38">
        <f>'F4.2'!AB325</f>
        <v>0</v>
      </c>
      <c r="J3664" s="38">
        <f>'F4.2'!BA325</f>
        <v>0</v>
      </c>
      <c r="K3664" s="104"/>
      <c r="L3664" s="104"/>
      <c r="M3664" s="104">
        <f t="shared" si="2336"/>
        <v>0</v>
      </c>
      <c r="N3664" s="197">
        <f t="shared" si="2443"/>
        <v>0</v>
      </c>
    </row>
    <row r="3665" spans="1:14" ht="141.75" outlineLevel="1" x14ac:dyDescent="0.25">
      <c r="A3665" s="485">
        <f t="shared" ref="A3665:E3665" si="2507">A3188</f>
        <v>32.200000000000003</v>
      </c>
      <c r="B3665" s="421" t="str">
        <f t="shared" si="2507"/>
        <v xml:space="preserve">Scheme No.2 :Upgradtion of Exsisting Fire Fighting System along the conveyor length  in  CHP 3X660MW KTPS Koradi.                                               
 A) Brief scope of work:   
Upgradtion of Exsisting Fire Fighting System at Stack yard area
Justification  
1. Increase in useful life of entire project/scheme/assets
2. Renovation and Modernisation for life extension of entire project. 
</v>
      </c>
      <c r="C3665" s="188">
        <f t="shared" si="2507"/>
        <v>0</v>
      </c>
      <c r="D3665" s="189" t="str">
        <f t="shared" si="2507"/>
        <v>-</v>
      </c>
      <c r="E3665" s="38">
        <f t="shared" si="2507"/>
        <v>0</v>
      </c>
      <c r="F3665" s="104">
        <f t="shared" si="2481"/>
        <v>3.2</v>
      </c>
      <c r="G3665" s="104">
        <f t="shared" si="2482"/>
        <v>3.2</v>
      </c>
      <c r="H3665" s="104">
        <f t="shared" si="2442"/>
        <v>0</v>
      </c>
      <c r="I3665" s="38">
        <f>'F4.2'!AB326</f>
        <v>0</v>
      </c>
      <c r="J3665" s="38">
        <f>'F4.2'!BA326</f>
        <v>0</v>
      </c>
      <c r="K3665" s="104"/>
      <c r="L3665" s="104"/>
      <c r="M3665" s="104">
        <f t="shared" si="2336"/>
        <v>0</v>
      </c>
      <c r="N3665" s="197">
        <f t="shared" si="2443"/>
        <v>0</v>
      </c>
    </row>
    <row r="3666" spans="1:14" ht="157.5" outlineLevel="1" x14ac:dyDescent="0.25">
      <c r="A3666" s="485">
        <f t="shared" ref="A3666:E3666" si="2508">A3189</f>
        <v>32.299999999999997</v>
      </c>
      <c r="B3666" s="421" t="str">
        <f t="shared" si="2508"/>
        <v xml:space="preserve">Scheme No.3 : Supply , Erection &amp; Installation of Rack &amp; Pinion Elevators at Bunker  in  CHP 3X660MW KTPS Koradi.                                               
 A) Brief scope of work:   
Supply , Erection &amp; Installation of Rack &amp; Pinion Elevators at Bunker  in  CHP 3X660MW KTPS Koradi.   
Justification  
1. Increase in useful life of entire project/scheme/assets
2. Renovation and Modernisation for life extension of entire project. 
</v>
      </c>
      <c r="C3666" s="188">
        <f t="shared" si="2508"/>
        <v>0</v>
      </c>
      <c r="D3666" s="189" t="str">
        <f t="shared" si="2508"/>
        <v>-</v>
      </c>
      <c r="E3666" s="38">
        <f t="shared" si="2508"/>
        <v>0</v>
      </c>
      <c r="F3666" s="104">
        <f t="shared" si="2481"/>
        <v>0.8</v>
      </c>
      <c r="G3666" s="104">
        <f t="shared" si="2482"/>
        <v>0.8</v>
      </c>
      <c r="H3666" s="104">
        <f t="shared" si="2442"/>
        <v>0</v>
      </c>
      <c r="I3666" s="38">
        <f>'F4.2'!AB327</f>
        <v>0</v>
      </c>
      <c r="J3666" s="38">
        <f>'F4.2'!BA327</f>
        <v>0</v>
      </c>
      <c r="K3666" s="104"/>
      <c r="L3666" s="104"/>
      <c r="M3666" s="104">
        <f t="shared" si="2336"/>
        <v>0</v>
      </c>
      <c r="N3666" s="197">
        <f t="shared" si="2443"/>
        <v>0</v>
      </c>
    </row>
    <row r="3667" spans="1:14" ht="141.75" outlineLevel="1" x14ac:dyDescent="0.25">
      <c r="A3667" s="485">
        <f t="shared" ref="A3667:E3667" si="2509">A3190</f>
        <v>32.4</v>
      </c>
      <c r="B3667" s="421" t="str">
        <f t="shared" si="2509"/>
        <v xml:space="preserve">Scheme No.4 :Up Liftment f Exsisting Fire Fighting lines  in  CHP 3X660MW KTPS Koradi.                                               
 A) Brief scope of work:   
Upgradtion of Exsisting Fire Fighting System at Stack yard area
Justification  
1. Increase in useful life of entire project/scheme/assets
2. Renovation and Modernisation for life extension of entire project. 
</v>
      </c>
      <c r="C3667" s="188">
        <f t="shared" si="2509"/>
        <v>0</v>
      </c>
      <c r="D3667" s="189" t="str">
        <f t="shared" si="2509"/>
        <v>-</v>
      </c>
      <c r="E3667" s="38">
        <f t="shared" si="2509"/>
        <v>0</v>
      </c>
      <c r="F3667" s="104">
        <f t="shared" si="2481"/>
        <v>3.2</v>
      </c>
      <c r="G3667" s="104">
        <f t="shared" si="2482"/>
        <v>3.2</v>
      </c>
      <c r="H3667" s="104">
        <f t="shared" ref="H3667:H3730" si="2510">F3667-G3667</f>
        <v>0</v>
      </c>
      <c r="I3667" s="38">
        <f>'F4.2'!AB328</f>
        <v>0</v>
      </c>
      <c r="J3667" s="38">
        <f>'F4.2'!BA328</f>
        <v>0</v>
      </c>
      <c r="K3667" s="104"/>
      <c r="L3667" s="104"/>
      <c r="M3667" s="104">
        <f t="shared" si="2336"/>
        <v>0</v>
      </c>
      <c r="N3667" s="197">
        <f t="shared" ref="N3667:N3730" si="2511">H3667+I3667-M3667</f>
        <v>0</v>
      </c>
    </row>
    <row r="3668" spans="1:14" ht="141.75" outlineLevel="1" x14ac:dyDescent="0.25">
      <c r="A3668" s="485">
        <f t="shared" ref="A3668:E3668" si="2512">A3191</f>
        <v>32.5</v>
      </c>
      <c r="B3668" s="421" t="str">
        <f t="shared" si="2512"/>
        <v xml:space="preserve">Scheme No.5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668" s="188">
        <f t="shared" si="2512"/>
        <v>0</v>
      </c>
      <c r="D3668" s="189" t="str">
        <f t="shared" si="2512"/>
        <v>-</v>
      </c>
      <c r="E3668" s="38">
        <f t="shared" si="2512"/>
        <v>0</v>
      </c>
      <c r="F3668" s="104">
        <f t="shared" si="2481"/>
        <v>0.8</v>
      </c>
      <c r="G3668" s="104">
        <f t="shared" si="2482"/>
        <v>0.8</v>
      </c>
      <c r="H3668" s="104">
        <f t="shared" si="2510"/>
        <v>0</v>
      </c>
      <c r="I3668" s="38">
        <f>'F4.2'!AB329</f>
        <v>0</v>
      </c>
      <c r="J3668" s="38">
        <f>'F4.2'!BA329</f>
        <v>0</v>
      </c>
      <c r="K3668" s="104"/>
      <c r="L3668" s="104"/>
      <c r="M3668" s="104">
        <f t="shared" si="2336"/>
        <v>0</v>
      </c>
      <c r="N3668" s="197">
        <f t="shared" si="2511"/>
        <v>0</v>
      </c>
    </row>
    <row r="3669" spans="1:14" ht="173.25" outlineLevel="1" x14ac:dyDescent="0.25">
      <c r="A3669" s="369">
        <f t="shared" ref="A3669:E3669" si="2513">A3192</f>
        <v>32.6</v>
      </c>
      <c r="B3669" s="369" t="str">
        <f t="shared" si="2513"/>
        <v xml:space="preserve">Scheme No.6 : Design , Engineering , Supply &amp; Installation of EOT cranes at Wagon Tippler  Complex  in  CHP 3X660MW KTPS Koradi.                                               
 A) Brief scope of work:   
Design , Engineering , Supply &amp; Installation of EOT cranes at Wagon Tippler  Complex
Justification  
1. Increase in useful life of entire project/scheme/assets
2. Renovation and Modernisation for life extension of entire project. 
</v>
      </c>
      <c r="C3669" s="188">
        <f t="shared" si="2513"/>
        <v>0</v>
      </c>
      <c r="D3669" s="189" t="str">
        <f t="shared" si="2513"/>
        <v>-</v>
      </c>
      <c r="E3669" s="38">
        <f t="shared" si="2513"/>
        <v>0</v>
      </c>
      <c r="F3669" s="104">
        <f t="shared" si="2481"/>
        <v>6.2</v>
      </c>
      <c r="G3669" s="104">
        <f t="shared" si="2482"/>
        <v>6.2</v>
      </c>
      <c r="H3669" s="104">
        <f t="shared" si="2510"/>
        <v>0</v>
      </c>
      <c r="I3669" s="38">
        <f>'F4.2'!AB330</f>
        <v>0</v>
      </c>
      <c r="J3669" s="38">
        <f>'F4.2'!BA330</f>
        <v>0</v>
      </c>
      <c r="K3669" s="104"/>
      <c r="L3669" s="104"/>
      <c r="M3669" s="104">
        <f t="shared" si="2336"/>
        <v>0</v>
      </c>
      <c r="N3669" s="197">
        <f t="shared" si="2511"/>
        <v>0</v>
      </c>
    </row>
    <row r="3670" spans="1:14" ht="31.5" outlineLevel="1" x14ac:dyDescent="0.25">
      <c r="A3670" s="485">
        <f t="shared" ref="A3670:E3670" si="2514">A3193</f>
        <v>33</v>
      </c>
      <c r="B3670" s="421" t="str">
        <f t="shared" si="2514"/>
        <v>DPR for Coal Handling Plant Performance Improvement Schemes -VIII at 3x660MW KTPS ,Koradi.</v>
      </c>
      <c r="C3670" s="188">
        <f t="shared" si="2514"/>
        <v>0</v>
      </c>
      <c r="D3670" s="189" t="str">
        <f t="shared" si="2514"/>
        <v>-</v>
      </c>
      <c r="E3670" s="38">
        <f t="shared" si="2514"/>
        <v>0</v>
      </c>
      <c r="F3670" s="104">
        <f t="shared" si="2481"/>
        <v>0</v>
      </c>
      <c r="G3670" s="104">
        <f t="shared" si="2482"/>
        <v>0</v>
      </c>
      <c r="H3670" s="104">
        <f t="shared" si="2510"/>
        <v>0</v>
      </c>
      <c r="I3670" s="38">
        <f>'F4.2'!AB331</f>
        <v>0</v>
      </c>
      <c r="J3670" s="38">
        <f>'F4.2'!BA331</f>
        <v>0</v>
      </c>
      <c r="K3670" s="104"/>
      <c r="L3670" s="104"/>
      <c r="M3670" s="104">
        <f t="shared" si="2336"/>
        <v>0</v>
      </c>
      <c r="N3670" s="197">
        <f t="shared" si="2511"/>
        <v>0</v>
      </c>
    </row>
    <row r="3671" spans="1:14" ht="63" outlineLevel="1" x14ac:dyDescent="0.25">
      <c r="A3671" s="485">
        <f t="shared" ref="A3671:E3671" si="2515">A3194</f>
        <v>33.1</v>
      </c>
      <c r="B3671" s="421" t="str">
        <f t="shared" si="2515"/>
        <v xml:space="preserve">Scheme No. 1 : Performance Improvement of Unloading System Wagon Tipplers at CHP 3x660MW KTPS Koradi                                                                
  Estimated Cost : 3.6 Cr.                                                                                 
</v>
      </c>
      <c r="C3671" s="188">
        <f t="shared" si="2515"/>
        <v>0</v>
      </c>
      <c r="D3671" s="189" t="str">
        <f t="shared" si="2515"/>
        <v>-</v>
      </c>
      <c r="E3671" s="38">
        <f t="shared" si="2515"/>
        <v>0</v>
      </c>
      <c r="F3671" s="104">
        <f t="shared" si="2481"/>
        <v>3.6</v>
      </c>
      <c r="G3671" s="104">
        <f t="shared" si="2482"/>
        <v>3.6</v>
      </c>
      <c r="H3671" s="104">
        <f t="shared" si="2510"/>
        <v>0</v>
      </c>
      <c r="I3671" s="38">
        <f>'F4.2'!AB332</f>
        <v>0</v>
      </c>
      <c r="J3671" s="38">
        <f>'F4.2'!BA332</f>
        <v>0</v>
      </c>
      <c r="K3671" s="104"/>
      <c r="L3671" s="104"/>
      <c r="M3671" s="104">
        <f t="shared" si="2336"/>
        <v>0</v>
      </c>
      <c r="N3671" s="197">
        <f t="shared" si="2511"/>
        <v>0</v>
      </c>
    </row>
    <row r="3672" spans="1:14" ht="157.5" outlineLevel="1" x14ac:dyDescent="0.25">
      <c r="A3672" s="485">
        <f t="shared" ref="A3672:E3672" si="2516">A3195</f>
        <v>33.200000000000003</v>
      </c>
      <c r="B3672" s="421" t="str">
        <f t="shared" si="2516"/>
        <v xml:space="preserve">Scheme No. 2 : Performance Improvement of Unloading System Side Arm Chargers  at CHP 3x660MW KTPS Koradi                                                             
 A) Brief scope of work:   
Procurement &amp; Replacement of mandatory internals of unloading system Side Arm Charger                                                       Justification  
1. Increase in useful life of entire project/scheme/assets
2. Renovation and Modernisation for life extension of entire project.
</v>
      </c>
      <c r="C3672" s="188">
        <f t="shared" si="2516"/>
        <v>0</v>
      </c>
      <c r="D3672" s="189" t="str">
        <f t="shared" si="2516"/>
        <v>-</v>
      </c>
      <c r="E3672" s="38">
        <f t="shared" si="2516"/>
        <v>0</v>
      </c>
      <c r="F3672" s="104">
        <f t="shared" si="2481"/>
        <v>2.8</v>
      </c>
      <c r="G3672" s="104">
        <f t="shared" si="2482"/>
        <v>2.8</v>
      </c>
      <c r="H3672" s="104">
        <f t="shared" si="2510"/>
        <v>0</v>
      </c>
      <c r="I3672" s="38">
        <f>'F4.2'!AB333</f>
        <v>0</v>
      </c>
      <c r="J3672" s="38">
        <f>'F4.2'!BA333</f>
        <v>0</v>
      </c>
      <c r="K3672" s="104"/>
      <c r="L3672" s="104"/>
      <c r="M3672" s="104">
        <f t="shared" si="2336"/>
        <v>0</v>
      </c>
      <c r="N3672" s="197">
        <f t="shared" si="2511"/>
        <v>0</v>
      </c>
    </row>
    <row r="3673" spans="1:14" ht="157.5" outlineLevel="1" x14ac:dyDescent="0.25">
      <c r="A3673" s="485">
        <f t="shared" ref="A3673:E3673" si="2517">A3196</f>
        <v>33.299999999999997</v>
      </c>
      <c r="B3673" s="421" t="str">
        <f t="shared" si="2517"/>
        <v xml:space="preserve">Scheme No. 3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673" s="188">
        <f t="shared" si="2517"/>
        <v>0</v>
      </c>
      <c r="D3673" s="189" t="str">
        <f t="shared" si="2517"/>
        <v>-</v>
      </c>
      <c r="E3673" s="38">
        <f t="shared" si="2517"/>
        <v>0</v>
      </c>
      <c r="F3673" s="104">
        <f t="shared" si="2481"/>
        <v>3.4</v>
      </c>
      <c r="G3673" s="104">
        <f t="shared" si="2482"/>
        <v>3.4</v>
      </c>
      <c r="H3673" s="104">
        <f t="shared" si="2510"/>
        <v>0</v>
      </c>
      <c r="I3673" s="38">
        <f>'F4.2'!AB334</f>
        <v>0</v>
      </c>
      <c r="J3673" s="38">
        <f>'F4.2'!BA334</f>
        <v>0</v>
      </c>
      <c r="K3673" s="104"/>
      <c r="L3673" s="104"/>
      <c r="M3673" s="104">
        <f t="shared" si="2336"/>
        <v>0</v>
      </c>
      <c r="N3673" s="197">
        <f t="shared" si="2511"/>
        <v>0</v>
      </c>
    </row>
    <row r="3674" spans="1:14" ht="157.5" outlineLevel="1" x14ac:dyDescent="0.25">
      <c r="A3674" s="485">
        <f t="shared" ref="A3674:E3674" si="2518">A3197</f>
        <v>33.4</v>
      </c>
      <c r="B3674" s="421" t="str">
        <f t="shared" si="2518"/>
        <v xml:space="preserve">Scheme No. 4 : Performance Improvement of  Stacking &amp; Reclaiming  System  at CHP 3x660MW KTPS Koradi                                                             
 A) Brief scope of work:   
Procurement &amp; Replacement of mandatory internals of Stacking &amp; Reclaiming  System -2                                                                     Justification  
1. Increase in useful life of entire project/scheme/assets
2. Renovation and Modernisation for life extension of entire project.
</v>
      </c>
      <c r="C3674" s="188">
        <f t="shared" si="2518"/>
        <v>0</v>
      </c>
      <c r="D3674" s="189" t="str">
        <f t="shared" si="2518"/>
        <v>-</v>
      </c>
      <c r="E3674" s="38">
        <f t="shared" si="2518"/>
        <v>0</v>
      </c>
      <c r="F3674" s="104">
        <f t="shared" si="2481"/>
        <v>3.5</v>
      </c>
      <c r="G3674" s="104">
        <f t="shared" si="2482"/>
        <v>3.5</v>
      </c>
      <c r="H3674" s="104">
        <f t="shared" si="2510"/>
        <v>0</v>
      </c>
      <c r="I3674" s="38">
        <f>'F4.2'!AB335</f>
        <v>0</v>
      </c>
      <c r="J3674" s="38">
        <f>'F4.2'!BA335</f>
        <v>0</v>
      </c>
      <c r="K3674" s="104"/>
      <c r="L3674" s="104"/>
      <c r="M3674" s="104">
        <f t="shared" si="2336"/>
        <v>0</v>
      </c>
      <c r="N3674" s="197">
        <f t="shared" si="2511"/>
        <v>0</v>
      </c>
    </row>
    <row r="3675" spans="1:14" ht="157.5" outlineLevel="1" x14ac:dyDescent="0.25">
      <c r="A3675" s="485">
        <f t="shared" ref="A3675:E3675" si="2519">A3198</f>
        <v>33.5</v>
      </c>
      <c r="B3675" s="421" t="str">
        <f t="shared" si="2519"/>
        <v xml:space="preserve">Scheme No. 5 : Performance Improvement of  Crushing  System  at CHP 3x660MW KTPS Koradi                                                             
 A) Brief scope of work:   
Procurement &amp; Replacement of mandatory internals of Impact Crusher &amp; Wobbler Feeders                                                                       Justification  
1. Increase in useful life of entire project/scheme/assets
2. Renovation and Modernisation for life extension of entire project.
</v>
      </c>
      <c r="C3675" s="188">
        <f t="shared" si="2519"/>
        <v>0</v>
      </c>
      <c r="D3675" s="189" t="str">
        <f t="shared" si="2519"/>
        <v>-</v>
      </c>
      <c r="E3675" s="38">
        <f t="shared" si="2519"/>
        <v>0</v>
      </c>
      <c r="F3675" s="104">
        <f t="shared" si="2481"/>
        <v>8.5</v>
      </c>
      <c r="G3675" s="104">
        <f t="shared" si="2482"/>
        <v>8.5</v>
      </c>
      <c r="H3675" s="104">
        <f t="shared" si="2510"/>
        <v>0</v>
      </c>
      <c r="I3675" s="38">
        <f>'F4.2'!AB336</f>
        <v>0</v>
      </c>
      <c r="J3675" s="38">
        <f>'F4.2'!BA336</f>
        <v>0</v>
      </c>
      <c r="K3675" s="104"/>
      <c r="L3675" s="104"/>
      <c r="M3675" s="104">
        <f t="shared" si="2336"/>
        <v>0</v>
      </c>
      <c r="N3675" s="197">
        <f t="shared" si="2511"/>
        <v>0</v>
      </c>
    </row>
    <row r="3676" spans="1:14" ht="189" outlineLevel="1" x14ac:dyDescent="0.25">
      <c r="A3676" s="485">
        <f t="shared" ref="A3676:E3676" si="2520">A3199</f>
        <v>33.6</v>
      </c>
      <c r="B3676" s="421" t="str">
        <f t="shared" si="2520"/>
        <v xml:space="preserve">Scheme No.  6 : Design , supply &amp; Installation of Auto Lubrication system for Travel drive &amp; Slew Drive of Stacker Reclaimer -2    at CHP 3x660MW KTPS Koradi                                                             
 A) Brief scope of work:   
Design , supply &amp; Installation of Auto Lubrication system for Travel drive &amp; Slew Drive of Stacker Reclaimer -2    at CHP 3x660MW KTPS Koradi                                                                               Justification  
1. Increase in useful life of entire project/scheme/assets
2. Renovation and Modernisation for life extension of entire project.
</v>
      </c>
      <c r="C3676" s="188">
        <f t="shared" si="2520"/>
        <v>0</v>
      </c>
      <c r="D3676" s="189" t="str">
        <f t="shared" si="2520"/>
        <v>-</v>
      </c>
      <c r="E3676" s="38">
        <f t="shared" si="2520"/>
        <v>0</v>
      </c>
      <c r="F3676" s="104">
        <f t="shared" si="2481"/>
        <v>1</v>
      </c>
      <c r="G3676" s="104">
        <f t="shared" si="2482"/>
        <v>1</v>
      </c>
      <c r="H3676" s="104">
        <f t="shared" si="2510"/>
        <v>0</v>
      </c>
      <c r="I3676" s="38">
        <f>'F4.2'!AB337</f>
        <v>0</v>
      </c>
      <c r="J3676" s="38">
        <f>'F4.2'!BA337</f>
        <v>0</v>
      </c>
      <c r="K3676" s="104"/>
      <c r="L3676" s="104"/>
      <c r="M3676" s="104">
        <f t="shared" si="2336"/>
        <v>0</v>
      </c>
      <c r="N3676" s="197">
        <f t="shared" si="2511"/>
        <v>0</v>
      </c>
    </row>
    <row r="3677" spans="1:14" ht="141.75" outlineLevel="1" x14ac:dyDescent="0.25">
      <c r="A3677" s="485">
        <f t="shared" ref="A3677:E3677" si="2521">A3200</f>
        <v>33.700000000000003</v>
      </c>
      <c r="B3677" s="421" t="str">
        <f t="shared" si="2521"/>
        <v xml:space="preserve">Scheme No.  7 : Other Mislenious Schemes  at CHP 3x660MW KTPS Koradi                                                             
 A) Brief scope of work:   
Other Mislenious   works                                                                            Justification  
1. Increase in useful life of entire project/scheme/assets
2. Renovation and Modernisation for life extension of entire project.
</v>
      </c>
      <c r="C3677" s="188">
        <f t="shared" si="2521"/>
        <v>0</v>
      </c>
      <c r="D3677" s="189" t="str">
        <f t="shared" si="2521"/>
        <v>-</v>
      </c>
      <c r="E3677" s="38">
        <f t="shared" si="2521"/>
        <v>0</v>
      </c>
      <c r="F3677" s="104">
        <f t="shared" si="2481"/>
        <v>2.5</v>
      </c>
      <c r="G3677" s="104">
        <f t="shared" si="2482"/>
        <v>2.5</v>
      </c>
      <c r="H3677" s="104">
        <f t="shared" si="2510"/>
        <v>0</v>
      </c>
      <c r="I3677" s="38">
        <f>'F4.2'!AB338</f>
        <v>0</v>
      </c>
      <c r="J3677" s="38">
        <f>'F4.2'!BA338</f>
        <v>0</v>
      </c>
      <c r="K3677" s="104"/>
      <c r="L3677" s="104"/>
      <c r="M3677" s="104">
        <f t="shared" si="2336"/>
        <v>0</v>
      </c>
      <c r="N3677" s="197">
        <f t="shared" si="2511"/>
        <v>0</v>
      </c>
    </row>
    <row r="3678" spans="1:14" ht="157.5" outlineLevel="1" x14ac:dyDescent="0.25">
      <c r="A3678" s="485">
        <f t="shared" ref="A3678:E3678" si="2522">A3201</f>
        <v>33.799999999999997</v>
      </c>
      <c r="B3678" s="421" t="str">
        <f t="shared" si="2522"/>
        <v xml:space="preserve">Scheme No. 4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678" s="188">
        <f t="shared" si="2522"/>
        <v>0</v>
      </c>
      <c r="D3678" s="189" t="str">
        <f t="shared" si="2522"/>
        <v>-</v>
      </c>
      <c r="E3678" s="38">
        <f t="shared" si="2522"/>
        <v>0</v>
      </c>
      <c r="F3678" s="104">
        <f t="shared" si="2481"/>
        <v>0.8</v>
      </c>
      <c r="G3678" s="104">
        <f t="shared" si="2482"/>
        <v>0.8</v>
      </c>
      <c r="H3678" s="104">
        <f t="shared" si="2510"/>
        <v>0</v>
      </c>
      <c r="I3678" s="38">
        <f>'F4.2'!AB339</f>
        <v>0</v>
      </c>
      <c r="J3678" s="38">
        <f>'F4.2'!BA339</f>
        <v>0</v>
      </c>
      <c r="K3678" s="104"/>
      <c r="L3678" s="104"/>
      <c r="M3678" s="104">
        <f t="shared" si="2336"/>
        <v>0</v>
      </c>
      <c r="N3678" s="197">
        <f t="shared" si="2511"/>
        <v>0</v>
      </c>
    </row>
    <row r="3679" spans="1:14" ht="141.75" outlineLevel="1" x14ac:dyDescent="0.25">
      <c r="A3679" s="369">
        <f t="shared" ref="A3679:E3679" si="2523">A3202</f>
        <v>33.9</v>
      </c>
      <c r="B3679" s="369" t="str">
        <f t="shared" si="2523"/>
        <v xml:space="preserve">Scheme No.8: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679" s="188">
        <f t="shared" si="2523"/>
        <v>0</v>
      </c>
      <c r="D3679" s="189" t="str">
        <f t="shared" si="2523"/>
        <v>-</v>
      </c>
      <c r="E3679" s="38">
        <f t="shared" si="2523"/>
        <v>0</v>
      </c>
      <c r="F3679" s="104">
        <f t="shared" si="2481"/>
        <v>0.8</v>
      </c>
      <c r="G3679" s="104">
        <f t="shared" si="2482"/>
        <v>0.8</v>
      </c>
      <c r="H3679" s="104">
        <f t="shared" si="2510"/>
        <v>0</v>
      </c>
      <c r="I3679" s="38">
        <f>'F4.2'!AB340</f>
        <v>0</v>
      </c>
      <c r="J3679" s="38">
        <f>'F4.2'!BA340</f>
        <v>0</v>
      </c>
      <c r="K3679" s="104"/>
      <c r="L3679" s="104"/>
      <c r="M3679" s="104">
        <f t="shared" si="2336"/>
        <v>0</v>
      </c>
      <c r="N3679" s="197">
        <f t="shared" si="2511"/>
        <v>0</v>
      </c>
    </row>
    <row r="3680" spans="1:14" ht="31.5" outlineLevel="1" x14ac:dyDescent="0.25">
      <c r="A3680" s="485">
        <f t="shared" ref="A3680:E3680" si="2524">A3203</f>
        <v>34</v>
      </c>
      <c r="B3680" s="421" t="str">
        <f t="shared" si="2524"/>
        <v>DPR for Coal Handling Plant Performance Improvement Schemes -IX at 3x660MW KTPS ,Koradi.</v>
      </c>
      <c r="C3680" s="188">
        <f t="shared" si="2524"/>
        <v>0</v>
      </c>
      <c r="D3680" s="189" t="str">
        <f t="shared" si="2524"/>
        <v>-</v>
      </c>
      <c r="E3680" s="38">
        <f t="shared" si="2524"/>
        <v>0</v>
      </c>
      <c r="F3680" s="104">
        <f t="shared" si="2481"/>
        <v>0</v>
      </c>
      <c r="G3680" s="104">
        <f t="shared" si="2482"/>
        <v>0</v>
      </c>
      <c r="H3680" s="104">
        <f t="shared" si="2510"/>
        <v>0</v>
      </c>
      <c r="I3680" s="38">
        <f>'F4.2'!AB341</f>
        <v>0</v>
      </c>
      <c r="J3680" s="38">
        <f>'F4.2'!BA341</f>
        <v>0</v>
      </c>
      <c r="K3680" s="104"/>
      <c r="L3680" s="104"/>
      <c r="M3680" s="104">
        <f t="shared" si="2336"/>
        <v>0</v>
      </c>
      <c r="N3680" s="197">
        <f t="shared" si="2511"/>
        <v>0</v>
      </c>
    </row>
    <row r="3681" spans="1:14" ht="157.5" outlineLevel="1" x14ac:dyDescent="0.25">
      <c r="A3681" s="485">
        <f t="shared" ref="A3681:E3681" si="2525">A3204</f>
        <v>34.1</v>
      </c>
      <c r="B3681" s="421" t="str">
        <f t="shared" si="2525"/>
        <v xml:space="preserve">Scheme No. 1 : Performance Improvement of Unloading System Apron Feeders  at CHP 3x660MW KTPS Koradi                                                             
 A) Brief scope of work:   
Procurement &amp; Replacement of mandatory internals of unloading system Apron Feeder                                                              Justification  
1. Increase in useful life of entire project/scheme/assets
2. Renovation and Modernisation for life extension of entire project.
</v>
      </c>
      <c r="C3681" s="188">
        <f t="shared" si="2525"/>
        <v>0</v>
      </c>
      <c r="D3681" s="189" t="str">
        <f t="shared" si="2525"/>
        <v>-</v>
      </c>
      <c r="E3681" s="38">
        <f t="shared" si="2525"/>
        <v>0</v>
      </c>
      <c r="F3681" s="104">
        <f t="shared" si="2481"/>
        <v>3.6</v>
      </c>
      <c r="G3681" s="104">
        <f t="shared" si="2482"/>
        <v>3.6</v>
      </c>
      <c r="H3681" s="104">
        <f t="shared" si="2510"/>
        <v>0</v>
      </c>
      <c r="I3681" s="38">
        <f>'F4.2'!AB342</f>
        <v>0</v>
      </c>
      <c r="J3681" s="38">
        <f>'F4.2'!BA342</f>
        <v>0</v>
      </c>
      <c r="K3681" s="104"/>
      <c r="L3681" s="104"/>
      <c r="M3681" s="104">
        <f t="shared" si="2336"/>
        <v>0</v>
      </c>
      <c r="N3681" s="197">
        <f t="shared" si="2511"/>
        <v>0</v>
      </c>
    </row>
    <row r="3682" spans="1:14" ht="157.5" outlineLevel="1" x14ac:dyDescent="0.25">
      <c r="A3682" s="485">
        <f t="shared" ref="A3682:E3682" si="2526">A3205</f>
        <v>34.200000000000003</v>
      </c>
      <c r="B3682" s="421" t="str">
        <f t="shared" si="2526"/>
        <v xml:space="preserve">Scheme No. 2 : Design , Engineering &amp; Provision of Ceramic Lagging to conveyor pulleys I in CHP 3X660MW KTPS Koradi                                                  
 A) Brief scope of work:   
Design , Engineering &amp; Provision of Ceramic Lagging to conveyor pulleys I in CHP 3X660MW KTPS Koradi                                                                       Justification  
1. Increase in useful life of entire project/scheme/assets
2. Renovation and Modernisation for life extension of entire project.
</v>
      </c>
      <c r="C3682" s="188">
        <f t="shared" si="2526"/>
        <v>0</v>
      </c>
      <c r="D3682" s="189" t="str">
        <f t="shared" si="2526"/>
        <v>-</v>
      </c>
      <c r="E3682" s="38">
        <f t="shared" si="2526"/>
        <v>0</v>
      </c>
      <c r="F3682" s="104">
        <f t="shared" si="2481"/>
        <v>1</v>
      </c>
      <c r="G3682" s="104">
        <f t="shared" si="2482"/>
        <v>1</v>
      </c>
      <c r="H3682" s="104">
        <f t="shared" si="2510"/>
        <v>0</v>
      </c>
      <c r="I3682" s="38">
        <f>'F4.2'!AB343</f>
        <v>0</v>
      </c>
      <c r="J3682" s="38">
        <f>'F4.2'!BA343</f>
        <v>0</v>
      </c>
      <c r="K3682" s="104"/>
      <c r="L3682" s="104"/>
      <c r="M3682" s="104">
        <f t="shared" si="2336"/>
        <v>0</v>
      </c>
      <c r="N3682" s="197">
        <f t="shared" si="2511"/>
        <v>0</v>
      </c>
    </row>
    <row r="3683" spans="1:14" ht="141.75" outlineLevel="1" x14ac:dyDescent="0.25">
      <c r="A3683" s="485">
        <f t="shared" ref="A3683:E3683" si="2527">A3206</f>
        <v>34.299999999999997</v>
      </c>
      <c r="B3683" s="421" t="str">
        <f t="shared" si="2527"/>
        <v xml:space="preserve">Scheme No.3 : Upgradation of Exsisting  Rack &amp; Pinion Elevators at   CHP 3X660MW KTPS Koradi.                                               
 A) Brief scope of work:   
Upgradation of Exsisting  Rack &amp; Pinion Elevators
Justification  
1. Increase in useful life of entire project/scheme/assets
2. Renovation and Modernisation for life extension of entire project. 
</v>
      </c>
      <c r="C3683" s="188">
        <f t="shared" si="2527"/>
        <v>0</v>
      </c>
      <c r="D3683" s="189" t="str">
        <f t="shared" si="2527"/>
        <v>-</v>
      </c>
      <c r="E3683" s="38">
        <f t="shared" si="2527"/>
        <v>0</v>
      </c>
      <c r="F3683" s="104">
        <f t="shared" si="2481"/>
        <v>1.6</v>
      </c>
      <c r="G3683" s="104">
        <f t="shared" si="2482"/>
        <v>1.6</v>
      </c>
      <c r="H3683" s="104">
        <f t="shared" si="2510"/>
        <v>0</v>
      </c>
      <c r="I3683" s="38">
        <f>'F4.2'!AB344</f>
        <v>0</v>
      </c>
      <c r="J3683" s="38">
        <f>'F4.2'!BA344</f>
        <v>0</v>
      </c>
      <c r="K3683" s="104"/>
      <c r="L3683" s="104"/>
      <c r="M3683" s="104">
        <f t="shared" si="2336"/>
        <v>0</v>
      </c>
      <c r="N3683" s="197">
        <f t="shared" si="2511"/>
        <v>0</v>
      </c>
    </row>
    <row r="3684" spans="1:14" ht="141.75" outlineLevel="1" x14ac:dyDescent="0.25">
      <c r="A3684" s="485">
        <f t="shared" ref="A3684:E3684" si="2528">A3207</f>
        <v>34.4</v>
      </c>
      <c r="B3684" s="421" t="str">
        <f t="shared" si="2528"/>
        <v xml:space="preserve">Scheme No.4 : Procurement of HPPE Polymer Roller for Conveyor system in  CHP 3X660MW KTPS Koradi.                                               
 A) Brief scope of work:   
Procurement of HPPE Polymer Roller for Conveyor system
Justification  
1. Increase in useful life of entire project/scheme/assets
2. Renovation and Modernisation for life extension of entire project. 
</v>
      </c>
      <c r="C3684" s="188">
        <f t="shared" si="2528"/>
        <v>0</v>
      </c>
      <c r="D3684" s="189" t="str">
        <f t="shared" si="2528"/>
        <v>-</v>
      </c>
      <c r="E3684" s="38">
        <f t="shared" si="2528"/>
        <v>0</v>
      </c>
      <c r="F3684" s="104">
        <f t="shared" si="2481"/>
        <v>0.8</v>
      </c>
      <c r="G3684" s="104">
        <f t="shared" si="2482"/>
        <v>0.8</v>
      </c>
      <c r="H3684" s="104">
        <f t="shared" si="2510"/>
        <v>0</v>
      </c>
      <c r="I3684" s="38">
        <f>'F4.2'!AB345</f>
        <v>0</v>
      </c>
      <c r="J3684" s="38">
        <f>'F4.2'!BA345</f>
        <v>0</v>
      </c>
      <c r="K3684" s="104"/>
      <c r="L3684" s="104"/>
      <c r="M3684" s="104">
        <f t="shared" si="2336"/>
        <v>0</v>
      </c>
      <c r="N3684" s="197">
        <f t="shared" si="2511"/>
        <v>0</v>
      </c>
    </row>
    <row r="3685" spans="1:14" ht="173.25" outlineLevel="1" x14ac:dyDescent="0.25">
      <c r="A3685" s="369">
        <f t="shared" ref="A3685:E3685" si="2529">A3208</f>
        <v>34.5</v>
      </c>
      <c r="B3685" s="369" t="str">
        <f t="shared" si="2529"/>
        <v xml:space="preserve">Scheme No.5 : Other miscellaneous scheme regarding sustainable performance improvement of  CHP 3X660MW KTPS Koradi.                                               
 A) Brief scope of work:   
ther miscellaneous scheme regarding sustainable performance improvement
Justification  
1. Increase in useful life of entire project/scheme/assets
2. Renovation and Modernisation for life extension of entire project. 
</v>
      </c>
      <c r="C3685" s="188">
        <f t="shared" si="2529"/>
        <v>0</v>
      </c>
      <c r="D3685" s="189" t="str">
        <f t="shared" si="2529"/>
        <v>-</v>
      </c>
      <c r="E3685" s="38">
        <f t="shared" si="2529"/>
        <v>0</v>
      </c>
      <c r="F3685" s="104">
        <f t="shared" si="2481"/>
        <v>18</v>
      </c>
      <c r="G3685" s="104">
        <f t="shared" si="2482"/>
        <v>18</v>
      </c>
      <c r="H3685" s="104">
        <f t="shared" si="2510"/>
        <v>0</v>
      </c>
      <c r="I3685" s="38">
        <f>'F4.2'!AB346</f>
        <v>0</v>
      </c>
      <c r="J3685" s="38">
        <f>'F4.2'!BA346</f>
        <v>0</v>
      </c>
      <c r="K3685" s="104"/>
      <c r="L3685" s="104"/>
      <c r="M3685" s="104">
        <f t="shared" si="2336"/>
        <v>0</v>
      </c>
      <c r="N3685" s="197">
        <f t="shared" si="2511"/>
        <v>0</v>
      </c>
    </row>
    <row r="3686" spans="1:14" ht="47.25" outlineLevel="1" x14ac:dyDescent="0.25">
      <c r="A3686" s="485">
        <f t="shared" ref="A3686:E3686" si="2530">A3209</f>
        <v>35</v>
      </c>
      <c r="B3686" s="421" t="str">
        <f t="shared" si="2530"/>
        <v>Design &amp; engineering, procurement, supply, installation &amp; commissioning of Ozone Generator system of capacity 45.0 Kg/hr for CW system</v>
      </c>
      <c r="C3686" s="188">
        <f t="shared" si="2530"/>
        <v>0</v>
      </c>
      <c r="D3686" s="189" t="str">
        <f t="shared" si="2530"/>
        <v>-</v>
      </c>
      <c r="E3686" s="38">
        <f t="shared" si="2530"/>
        <v>0</v>
      </c>
      <c r="F3686" s="104">
        <f t="shared" si="2481"/>
        <v>0</v>
      </c>
      <c r="G3686" s="104">
        <f t="shared" si="2482"/>
        <v>0</v>
      </c>
      <c r="H3686" s="104">
        <f t="shared" si="2510"/>
        <v>0</v>
      </c>
      <c r="I3686" s="38">
        <f>'F4.2'!AB347</f>
        <v>0</v>
      </c>
      <c r="J3686" s="38">
        <f>'F4.2'!BA347</f>
        <v>0</v>
      </c>
      <c r="K3686" s="104"/>
      <c r="L3686" s="104"/>
      <c r="M3686" s="104">
        <f t="shared" si="2336"/>
        <v>0</v>
      </c>
      <c r="N3686" s="197">
        <f t="shared" si="2511"/>
        <v>0</v>
      </c>
    </row>
    <row r="3687" spans="1:14" ht="47.25" outlineLevel="1" x14ac:dyDescent="0.25">
      <c r="A3687" s="369">
        <f t="shared" ref="A3687:E3687" si="2531">A3210</f>
        <v>35.1</v>
      </c>
      <c r="B3687" s="369" t="str">
        <f t="shared" si="2531"/>
        <v>Scheme1:Design &amp; engineering, procurement, supply, installation &amp; commissioning of Ozone Generator system of capacity 45.0 Kg/hr for CW system</v>
      </c>
      <c r="C3687" s="188">
        <f t="shared" si="2531"/>
        <v>0</v>
      </c>
      <c r="D3687" s="189" t="str">
        <f t="shared" si="2531"/>
        <v>-</v>
      </c>
      <c r="E3687" s="38">
        <f t="shared" si="2531"/>
        <v>0</v>
      </c>
      <c r="F3687" s="104">
        <f t="shared" si="2481"/>
        <v>45</v>
      </c>
      <c r="G3687" s="104">
        <f t="shared" si="2482"/>
        <v>45</v>
      </c>
      <c r="H3687" s="104">
        <f t="shared" si="2510"/>
        <v>0</v>
      </c>
      <c r="I3687" s="38">
        <f>'F4.2'!AB348</f>
        <v>0</v>
      </c>
      <c r="J3687" s="38">
        <f>'F4.2'!BA348</f>
        <v>0</v>
      </c>
      <c r="K3687" s="104"/>
      <c r="L3687" s="104"/>
      <c r="M3687" s="104">
        <f t="shared" si="2336"/>
        <v>0</v>
      </c>
      <c r="N3687" s="197">
        <f t="shared" si="2511"/>
        <v>0</v>
      </c>
    </row>
    <row r="3688" spans="1:14" ht="15.75" outlineLevel="1" x14ac:dyDescent="0.25">
      <c r="A3688" s="485">
        <f t="shared" ref="A3688:E3688" si="2532">A3211</f>
        <v>36</v>
      </c>
      <c r="B3688" s="417" t="str">
        <f t="shared" si="2532"/>
        <v>Pipeline expansion to improve dry ash evacuation system</v>
      </c>
      <c r="C3688" s="188">
        <f t="shared" si="2532"/>
        <v>0</v>
      </c>
      <c r="D3688" s="189" t="str">
        <f t="shared" si="2532"/>
        <v>-</v>
      </c>
      <c r="E3688" s="38">
        <f t="shared" si="2532"/>
        <v>0</v>
      </c>
      <c r="F3688" s="104">
        <f t="shared" si="2481"/>
        <v>0</v>
      </c>
      <c r="G3688" s="104">
        <f t="shared" si="2482"/>
        <v>0</v>
      </c>
      <c r="H3688" s="104">
        <f t="shared" si="2510"/>
        <v>0</v>
      </c>
      <c r="I3688" s="38">
        <f>'F4.2'!AB349</f>
        <v>0</v>
      </c>
      <c r="J3688" s="38">
        <f>'F4.2'!BA349</f>
        <v>0</v>
      </c>
      <c r="K3688" s="104"/>
      <c r="L3688" s="104"/>
      <c r="M3688" s="104">
        <f t="shared" si="2336"/>
        <v>0</v>
      </c>
      <c r="N3688" s="197">
        <f t="shared" si="2511"/>
        <v>0</v>
      </c>
    </row>
    <row r="3689" spans="1:14" ht="47.25" outlineLevel="1" x14ac:dyDescent="0.25">
      <c r="A3689" s="369">
        <f t="shared" ref="A3689:E3689" si="2533">A3212</f>
        <v>36.1</v>
      </c>
      <c r="B3689" s="369" t="str">
        <f t="shared" si="2533"/>
        <v>Scheme1: Pipeline expansion to improve dry ash evacuation system along with target box modification and also to erect &amp; commission dry ash evacuation directly to remote silo.</v>
      </c>
      <c r="C3689" s="188">
        <f t="shared" si="2533"/>
        <v>0</v>
      </c>
      <c r="D3689" s="189" t="str">
        <f t="shared" si="2533"/>
        <v>-</v>
      </c>
      <c r="E3689" s="38">
        <f t="shared" si="2533"/>
        <v>0</v>
      </c>
      <c r="F3689" s="104">
        <f t="shared" si="2481"/>
        <v>75</v>
      </c>
      <c r="G3689" s="104">
        <f t="shared" si="2482"/>
        <v>75</v>
      </c>
      <c r="H3689" s="104">
        <f t="shared" si="2510"/>
        <v>0</v>
      </c>
      <c r="I3689" s="38">
        <f>'F4.2'!AB350</f>
        <v>0</v>
      </c>
      <c r="J3689" s="38">
        <f>'F4.2'!BA350</f>
        <v>0</v>
      </c>
      <c r="K3689" s="104"/>
      <c r="L3689" s="104"/>
      <c r="M3689" s="104">
        <f t="shared" si="2336"/>
        <v>0</v>
      </c>
      <c r="N3689" s="197">
        <f t="shared" si="2511"/>
        <v>0</v>
      </c>
    </row>
    <row r="3690" spans="1:14" ht="15.75" outlineLevel="1" x14ac:dyDescent="0.25">
      <c r="A3690" s="485">
        <f t="shared" ref="A3690:E3690" si="2534">A3213</f>
        <v>37</v>
      </c>
      <c r="B3690" s="417" t="str">
        <f t="shared" si="2534"/>
        <v>Modification at intermediate silo and HCSD system</v>
      </c>
      <c r="C3690" s="188">
        <f t="shared" si="2534"/>
        <v>0</v>
      </c>
      <c r="D3690" s="189" t="str">
        <f t="shared" si="2534"/>
        <v>-</v>
      </c>
      <c r="E3690" s="38">
        <f t="shared" si="2534"/>
        <v>0</v>
      </c>
      <c r="F3690" s="104">
        <f t="shared" si="2481"/>
        <v>0</v>
      </c>
      <c r="G3690" s="104">
        <f t="shared" si="2482"/>
        <v>0</v>
      </c>
      <c r="H3690" s="104">
        <f t="shared" si="2510"/>
        <v>0</v>
      </c>
      <c r="I3690" s="38">
        <f>'F4.2'!AB351</f>
        <v>0</v>
      </c>
      <c r="J3690" s="38">
        <f>'F4.2'!BA351</f>
        <v>0</v>
      </c>
      <c r="K3690" s="104"/>
      <c r="L3690" s="104"/>
      <c r="M3690" s="104">
        <f t="shared" si="2336"/>
        <v>0</v>
      </c>
      <c r="N3690" s="197">
        <f t="shared" si="2511"/>
        <v>0</v>
      </c>
    </row>
    <row r="3691" spans="1:14" ht="15.75" outlineLevel="1" x14ac:dyDescent="0.25">
      <c r="A3691" s="485">
        <f t="shared" ref="A3691:E3691" si="2535">A3214</f>
        <v>37.1</v>
      </c>
      <c r="B3691" s="417" t="str">
        <f t="shared" si="2535"/>
        <v>Scheme1: Additional charge pump.</v>
      </c>
      <c r="C3691" s="188">
        <f t="shared" si="2535"/>
        <v>0</v>
      </c>
      <c r="D3691" s="189" t="str">
        <f t="shared" si="2535"/>
        <v>-</v>
      </c>
      <c r="E3691" s="38">
        <f t="shared" si="2535"/>
        <v>0</v>
      </c>
      <c r="F3691" s="104">
        <f t="shared" si="2481"/>
        <v>3</v>
      </c>
      <c r="G3691" s="104">
        <f t="shared" si="2482"/>
        <v>3</v>
      </c>
      <c r="H3691" s="104">
        <f t="shared" si="2510"/>
        <v>0</v>
      </c>
      <c r="I3691" s="38">
        <f>'F4.2'!AB352</f>
        <v>0</v>
      </c>
      <c r="J3691" s="38">
        <f>'F4.2'!BA352</f>
        <v>0</v>
      </c>
      <c r="K3691" s="104"/>
      <c r="L3691" s="104"/>
      <c r="M3691" s="104">
        <f t="shared" si="2336"/>
        <v>0</v>
      </c>
      <c r="N3691" s="197">
        <f t="shared" si="2511"/>
        <v>0</v>
      </c>
    </row>
    <row r="3692" spans="1:14" ht="15.75" outlineLevel="1" x14ac:dyDescent="0.25">
      <c r="A3692" s="485">
        <f t="shared" ref="A3692:E3692" si="2536">A3215</f>
        <v>37.200000000000003</v>
      </c>
      <c r="B3692" s="417" t="str">
        <f t="shared" si="2536"/>
        <v>Scheme 2: Supply &amp; Installation Air washery at silo top.</v>
      </c>
      <c r="C3692" s="188">
        <f t="shared" si="2536"/>
        <v>0</v>
      </c>
      <c r="D3692" s="189" t="str">
        <f t="shared" si="2536"/>
        <v>-</v>
      </c>
      <c r="E3692" s="38">
        <f t="shared" si="2536"/>
        <v>0</v>
      </c>
      <c r="F3692" s="104">
        <f t="shared" si="2481"/>
        <v>3</v>
      </c>
      <c r="G3692" s="104">
        <f t="shared" si="2482"/>
        <v>3</v>
      </c>
      <c r="H3692" s="104">
        <f t="shared" si="2510"/>
        <v>0</v>
      </c>
      <c r="I3692" s="38">
        <f>'F4.2'!AB353</f>
        <v>0</v>
      </c>
      <c r="J3692" s="38">
        <f>'F4.2'!BA353</f>
        <v>0</v>
      </c>
      <c r="K3692" s="104"/>
      <c r="L3692" s="104"/>
      <c r="M3692" s="104">
        <f t="shared" si="2336"/>
        <v>0</v>
      </c>
      <c r="N3692" s="197">
        <f t="shared" si="2511"/>
        <v>0</v>
      </c>
    </row>
    <row r="3693" spans="1:14" ht="15.75" outlineLevel="1" x14ac:dyDescent="0.25">
      <c r="A3693" s="485">
        <f t="shared" ref="A3693:E3693" si="2537">A3216</f>
        <v>37.299999999999997</v>
      </c>
      <c r="B3693" s="417" t="str">
        <f t="shared" si="2537"/>
        <v>Scheme 3: Shed above silo top.</v>
      </c>
      <c r="C3693" s="188">
        <f t="shared" si="2537"/>
        <v>0</v>
      </c>
      <c r="D3693" s="189" t="str">
        <f t="shared" si="2537"/>
        <v>-</v>
      </c>
      <c r="E3693" s="38">
        <f t="shared" si="2537"/>
        <v>0</v>
      </c>
      <c r="F3693" s="104">
        <f t="shared" si="2481"/>
        <v>3</v>
      </c>
      <c r="G3693" s="104">
        <f t="shared" si="2482"/>
        <v>3</v>
      </c>
      <c r="H3693" s="104">
        <f t="shared" si="2510"/>
        <v>0</v>
      </c>
      <c r="I3693" s="38">
        <f>'F4.2'!AB354</f>
        <v>0</v>
      </c>
      <c r="J3693" s="38">
        <f>'F4.2'!BA354</f>
        <v>0</v>
      </c>
      <c r="K3693" s="104"/>
      <c r="L3693" s="104"/>
      <c r="M3693" s="104">
        <f t="shared" si="2336"/>
        <v>0</v>
      </c>
      <c r="N3693" s="197">
        <f t="shared" si="2511"/>
        <v>0</v>
      </c>
    </row>
    <row r="3694" spans="1:14" ht="31.5" outlineLevel="1" x14ac:dyDescent="0.25">
      <c r="A3694" s="485">
        <f t="shared" ref="A3694:E3694" si="2538">A3217</f>
        <v>37.4</v>
      </c>
      <c r="B3694" s="417" t="str">
        <f t="shared" si="2538"/>
        <v>Scheme 4: Supply &amp; Installation Construction of platform at pipe rack up to Remote silo.</v>
      </c>
      <c r="C3694" s="188">
        <f t="shared" si="2538"/>
        <v>0</v>
      </c>
      <c r="D3694" s="189" t="str">
        <f t="shared" si="2538"/>
        <v>-</v>
      </c>
      <c r="E3694" s="38">
        <f t="shared" si="2538"/>
        <v>0</v>
      </c>
      <c r="F3694" s="104">
        <f t="shared" si="2481"/>
        <v>7</v>
      </c>
      <c r="G3694" s="104">
        <f t="shared" si="2482"/>
        <v>7</v>
      </c>
      <c r="H3694" s="104">
        <f t="shared" si="2510"/>
        <v>0</v>
      </c>
      <c r="I3694" s="38">
        <f>'F4.2'!AB355</f>
        <v>0</v>
      </c>
      <c r="J3694" s="38">
        <f>'F4.2'!BA355</f>
        <v>0</v>
      </c>
      <c r="K3694" s="104"/>
      <c r="L3694" s="104"/>
      <c r="M3694" s="104">
        <f t="shared" si="2336"/>
        <v>0</v>
      </c>
      <c r="N3694" s="197">
        <f t="shared" si="2511"/>
        <v>0</v>
      </c>
    </row>
    <row r="3695" spans="1:14" ht="15.75" outlineLevel="1" x14ac:dyDescent="0.25">
      <c r="A3695" s="485">
        <f t="shared" ref="A3695:E3695" si="2539">A3218</f>
        <v>37.5</v>
      </c>
      <c r="B3695" s="417" t="str">
        <f t="shared" si="2539"/>
        <v>Scheme 5: Shifting of pipeline above pipe rack.</v>
      </c>
      <c r="C3695" s="188">
        <f t="shared" si="2539"/>
        <v>0</v>
      </c>
      <c r="D3695" s="189" t="str">
        <f t="shared" si="2539"/>
        <v>-</v>
      </c>
      <c r="E3695" s="38">
        <f t="shared" si="2539"/>
        <v>0</v>
      </c>
      <c r="F3695" s="104">
        <f t="shared" si="2481"/>
        <v>10</v>
      </c>
      <c r="G3695" s="104">
        <f t="shared" si="2482"/>
        <v>10</v>
      </c>
      <c r="H3695" s="104">
        <f t="shared" si="2510"/>
        <v>0</v>
      </c>
      <c r="I3695" s="38">
        <f>'F4.2'!AB356</f>
        <v>0</v>
      </c>
      <c r="J3695" s="38">
        <f>'F4.2'!BA356</f>
        <v>0</v>
      </c>
      <c r="K3695" s="104"/>
      <c r="L3695" s="104"/>
      <c r="M3695" s="104">
        <f t="shared" si="2336"/>
        <v>0</v>
      </c>
      <c r="N3695" s="197">
        <f t="shared" si="2511"/>
        <v>0</v>
      </c>
    </row>
    <row r="3696" spans="1:14" ht="15.75" outlineLevel="1" x14ac:dyDescent="0.25">
      <c r="A3696" s="369">
        <f t="shared" ref="A3696:E3696" si="2540">A3219</f>
        <v>37.6</v>
      </c>
      <c r="B3696" s="369" t="str">
        <f t="shared" si="2540"/>
        <v>Scheme 6: Supply &amp; Installation ART sub assemblies.</v>
      </c>
      <c r="C3696" s="188">
        <f t="shared" si="2540"/>
        <v>0</v>
      </c>
      <c r="D3696" s="189" t="str">
        <f t="shared" si="2540"/>
        <v>-</v>
      </c>
      <c r="E3696" s="38">
        <f t="shared" si="2540"/>
        <v>0</v>
      </c>
      <c r="F3696" s="104">
        <f t="shared" si="2481"/>
        <v>3</v>
      </c>
      <c r="G3696" s="104">
        <f t="shared" si="2482"/>
        <v>3</v>
      </c>
      <c r="H3696" s="104">
        <f t="shared" si="2510"/>
        <v>0</v>
      </c>
      <c r="I3696" s="38">
        <f>'F4.2'!AB357</f>
        <v>0</v>
      </c>
      <c r="J3696" s="38">
        <f>'F4.2'!BA357</f>
        <v>0</v>
      </c>
      <c r="K3696" s="104"/>
      <c r="L3696" s="104"/>
      <c r="M3696" s="104">
        <f t="shared" si="2336"/>
        <v>0</v>
      </c>
      <c r="N3696" s="197">
        <f t="shared" si="2511"/>
        <v>0</v>
      </c>
    </row>
    <row r="3697" spans="1:14" ht="15.75" outlineLevel="1" x14ac:dyDescent="0.25">
      <c r="A3697" s="485">
        <f t="shared" ref="A3697:E3697" si="2541">A3220</f>
        <v>38</v>
      </c>
      <c r="B3697" s="417" t="str">
        <f t="shared" si="2541"/>
        <v>ESP field strengthening at U#8</v>
      </c>
      <c r="C3697" s="188">
        <f t="shared" si="2541"/>
        <v>0</v>
      </c>
      <c r="D3697" s="189" t="str">
        <f t="shared" si="2541"/>
        <v>-</v>
      </c>
      <c r="E3697" s="38">
        <f t="shared" si="2541"/>
        <v>0</v>
      </c>
      <c r="F3697" s="104">
        <f t="shared" si="2481"/>
        <v>0</v>
      </c>
      <c r="G3697" s="104">
        <f t="shared" si="2482"/>
        <v>0</v>
      </c>
      <c r="H3697" s="104">
        <f t="shared" si="2510"/>
        <v>0</v>
      </c>
      <c r="I3697" s="38">
        <f>'F4.2'!AB358</f>
        <v>0</v>
      </c>
      <c r="J3697" s="38">
        <f>'F4.2'!BA358</f>
        <v>0</v>
      </c>
      <c r="K3697" s="104"/>
      <c r="L3697" s="104"/>
      <c r="M3697" s="104">
        <f t="shared" si="2336"/>
        <v>0</v>
      </c>
      <c r="N3697" s="197">
        <f t="shared" si="2511"/>
        <v>0</v>
      </c>
    </row>
    <row r="3698" spans="1:14" ht="15.75" outlineLevel="1" x14ac:dyDescent="0.25">
      <c r="A3698" s="369">
        <f t="shared" ref="A3698:E3698" si="2542">A3221</f>
        <v>38.1</v>
      </c>
      <c r="B3698" s="369" t="str">
        <f t="shared" si="2542"/>
        <v>Scheme1: ESP field strengthening at U#8</v>
      </c>
      <c r="C3698" s="188">
        <f t="shared" si="2542"/>
        <v>0</v>
      </c>
      <c r="D3698" s="189" t="str">
        <f t="shared" si="2542"/>
        <v>-</v>
      </c>
      <c r="E3698" s="38">
        <f t="shared" si="2542"/>
        <v>0</v>
      </c>
      <c r="F3698" s="104">
        <f t="shared" si="2481"/>
        <v>120</v>
      </c>
      <c r="G3698" s="104">
        <f t="shared" si="2482"/>
        <v>120</v>
      </c>
      <c r="H3698" s="104">
        <f t="shared" si="2510"/>
        <v>0</v>
      </c>
      <c r="I3698" s="38">
        <f>'F4.2'!AB359</f>
        <v>0</v>
      </c>
      <c r="J3698" s="38">
        <f>'F4.2'!BA359</f>
        <v>0</v>
      </c>
      <c r="K3698" s="104"/>
      <c r="L3698" s="104"/>
      <c r="M3698" s="104">
        <f t="shared" si="2336"/>
        <v>0</v>
      </c>
      <c r="N3698" s="197">
        <f t="shared" si="2511"/>
        <v>0</v>
      </c>
    </row>
    <row r="3699" spans="1:14" ht="31.5" outlineLevel="1" x14ac:dyDescent="0.25">
      <c r="A3699" s="485">
        <f t="shared" ref="A3699:E3699" si="2543">A3222</f>
        <v>39</v>
      </c>
      <c r="B3699" s="417" t="str">
        <f t="shared" si="2543"/>
        <v>Procurement of various pumps for AHP performance improvement</v>
      </c>
      <c r="C3699" s="188">
        <f t="shared" si="2543"/>
        <v>0</v>
      </c>
      <c r="D3699" s="189" t="str">
        <f t="shared" si="2543"/>
        <v>-</v>
      </c>
      <c r="E3699" s="38">
        <f t="shared" si="2543"/>
        <v>0</v>
      </c>
      <c r="F3699" s="104">
        <f t="shared" si="2481"/>
        <v>0</v>
      </c>
      <c r="G3699" s="104">
        <f t="shared" si="2482"/>
        <v>0</v>
      </c>
      <c r="H3699" s="104">
        <f t="shared" si="2510"/>
        <v>0</v>
      </c>
      <c r="I3699" s="38">
        <f>'F4.2'!AB360</f>
        <v>0</v>
      </c>
      <c r="J3699" s="38">
        <f>'F4.2'!BA360</f>
        <v>0</v>
      </c>
      <c r="K3699" s="104"/>
      <c r="L3699" s="104"/>
      <c r="M3699" s="104">
        <f t="shared" si="2336"/>
        <v>0</v>
      </c>
      <c r="N3699" s="197">
        <f t="shared" si="2511"/>
        <v>0</v>
      </c>
    </row>
    <row r="3700" spans="1:14" ht="31.5" outlineLevel="1" x14ac:dyDescent="0.25">
      <c r="A3700" s="369">
        <f t="shared" ref="A3700:E3700" si="2544">A3223</f>
        <v>39.1</v>
      </c>
      <c r="B3700" s="369" t="str">
        <f t="shared" si="2544"/>
        <v>Scheme1: Procurement of various pumps for AHP performance improvement.</v>
      </c>
      <c r="C3700" s="188">
        <f t="shared" si="2544"/>
        <v>0</v>
      </c>
      <c r="D3700" s="189" t="str">
        <f t="shared" si="2544"/>
        <v>-</v>
      </c>
      <c r="E3700" s="38">
        <f t="shared" si="2544"/>
        <v>0</v>
      </c>
      <c r="F3700" s="104">
        <f t="shared" si="2481"/>
        <v>28</v>
      </c>
      <c r="G3700" s="104">
        <f t="shared" si="2482"/>
        <v>28</v>
      </c>
      <c r="H3700" s="104">
        <f t="shared" si="2510"/>
        <v>0</v>
      </c>
      <c r="I3700" s="38">
        <f>'F4.2'!AB361</f>
        <v>0</v>
      </c>
      <c r="J3700" s="38">
        <f>'F4.2'!BA361</f>
        <v>0</v>
      </c>
      <c r="K3700" s="104"/>
      <c r="L3700" s="104"/>
      <c r="M3700" s="104">
        <f t="shared" si="2336"/>
        <v>0</v>
      </c>
      <c r="N3700" s="197">
        <f t="shared" si="2511"/>
        <v>0</v>
      </c>
    </row>
    <row r="3701" spans="1:14" ht="31.5" outlineLevel="1" x14ac:dyDescent="0.25">
      <c r="A3701" s="485">
        <f t="shared" ref="A3701:E3701" si="2545">A3224</f>
        <v>40</v>
      </c>
      <c r="B3701" s="417" t="str">
        <f t="shared" si="2545"/>
        <v>Modification in Dry Ash Evacuation System D/V Assemblies &amp; allied equipments to improve performance</v>
      </c>
      <c r="C3701" s="188">
        <f t="shared" si="2545"/>
        <v>0</v>
      </c>
      <c r="D3701" s="189" t="str">
        <f t="shared" si="2545"/>
        <v>-</v>
      </c>
      <c r="E3701" s="38">
        <f t="shared" si="2545"/>
        <v>0</v>
      </c>
      <c r="F3701" s="104">
        <f t="shared" si="2481"/>
        <v>0</v>
      </c>
      <c r="G3701" s="104">
        <f t="shared" si="2482"/>
        <v>0</v>
      </c>
      <c r="H3701" s="104">
        <f t="shared" si="2510"/>
        <v>0</v>
      </c>
      <c r="I3701" s="38">
        <f>'F4.2'!AB362</f>
        <v>0</v>
      </c>
      <c r="J3701" s="38">
        <f>'F4.2'!BA362</f>
        <v>0</v>
      </c>
      <c r="K3701" s="104"/>
      <c r="L3701" s="104"/>
      <c r="M3701" s="104">
        <f t="shared" si="2336"/>
        <v>0</v>
      </c>
      <c r="N3701" s="197">
        <f t="shared" si="2511"/>
        <v>0</v>
      </c>
    </row>
    <row r="3702" spans="1:14" ht="31.5" outlineLevel="1" x14ac:dyDescent="0.25">
      <c r="A3702" s="369">
        <f t="shared" ref="A3702:E3702" si="2546">A3225</f>
        <v>40.1</v>
      </c>
      <c r="B3702" s="369" t="str">
        <f t="shared" si="2546"/>
        <v>Scheme1: Procurement of D/V Assemblies &amp; allied equipments to improve performance.</v>
      </c>
      <c r="C3702" s="188">
        <f t="shared" si="2546"/>
        <v>0</v>
      </c>
      <c r="D3702" s="189" t="str">
        <f t="shared" si="2546"/>
        <v>-</v>
      </c>
      <c r="E3702" s="38">
        <f t="shared" si="2546"/>
        <v>0</v>
      </c>
      <c r="F3702" s="104">
        <f t="shared" si="2481"/>
        <v>35</v>
      </c>
      <c r="G3702" s="104">
        <f t="shared" si="2482"/>
        <v>35</v>
      </c>
      <c r="H3702" s="104">
        <f t="shared" si="2510"/>
        <v>0</v>
      </c>
      <c r="I3702" s="38">
        <f>'F4.2'!AB363</f>
        <v>0</v>
      </c>
      <c r="J3702" s="38">
        <f>'F4.2'!BA363</f>
        <v>0</v>
      </c>
      <c r="K3702" s="104"/>
      <c r="L3702" s="104"/>
      <c r="M3702" s="104">
        <f t="shared" si="2336"/>
        <v>0</v>
      </c>
      <c r="N3702" s="197">
        <f t="shared" si="2511"/>
        <v>0</v>
      </c>
    </row>
    <row r="3703" spans="1:14" ht="31.5" outlineLevel="1" x14ac:dyDescent="0.25">
      <c r="A3703" s="485">
        <f t="shared" ref="A3703:E3703" si="2547">A3226</f>
        <v>41</v>
      </c>
      <c r="B3703" s="417" t="str">
        <f t="shared" si="2547"/>
        <v>Additional IAC house for Intermediate silo and Remote silo along with erection of S.S. Pipeline</v>
      </c>
      <c r="C3703" s="188">
        <f t="shared" si="2547"/>
        <v>0</v>
      </c>
      <c r="D3703" s="189" t="str">
        <f t="shared" si="2547"/>
        <v>-</v>
      </c>
      <c r="E3703" s="38">
        <f t="shared" si="2547"/>
        <v>0</v>
      </c>
      <c r="F3703" s="104">
        <f t="shared" si="2481"/>
        <v>0</v>
      </c>
      <c r="G3703" s="104">
        <f t="shared" si="2482"/>
        <v>0</v>
      </c>
      <c r="H3703" s="104">
        <f t="shared" si="2510"/>
        <v>0</v>
      </c>
      <c r="I3703" s="38">
        <f>'F4.2'!AB364</f>
        <v>0</v>
      </c>
      <c r="J3703" s="38">
        <f>'F4.2'!BA364</f>
        <v>0</v>
      </c>
      <c r="K3703" s="104"/>
      <c r="L3703" s="104"/>
      <c r="M3703" s="104">
        <f t="shared" si="2336"/>
        <v>0</v>
      </c>
      <c r="N3703" s="197">
        <f t="shared" si="2511"/>
        <v>0</v>
      </c>
    </row>
    <row r="3704" spans="1:14" ht="47.25" outlineLevel="1" x14ac:dyDescent="0.25">
      <c r="A3704" s="369">
        <f t="shared" ref="A3704:E3704" si="2548">A3227</f>
        <v>41.1</v>
      </c>
      <c r="B3704" s="369" t="str">
        <f t="shared" si="2548"/>
        <v>Scheme1: Supply &amp; Installation Additional IAC house for Intermediate silo and Remote silo along with erection of S.S. Pipeline</v>
      </c>
      <c r="C3704" s="188">
        <f t="shared" si="2548"/>
        <v>0</v>
      </c>
      <c r="D3704" s="189" t="str">
        <f t="shared" si="2548"/>
        <v>-</v>
      </c>
      <c r="E3704" s="38">
        <f t="shared" si="2548"/>
        <v>0</v>
      </c>
      <c r="F3704" s="104">
        <f t="shared" ref="F3704:F3767" si="2549">F3227+I3227</f>
        <v>50</v>
      </c>
      <c r="G3704" s="104">
        <f t="shared" ref="G3704:G3767" si="2550">G3227+M3227</f>
        <v>50</v>
      </c>
      <c r="H3704" s="104">
        <f t="shared" si="2510"/>
        <v>0</v>
      </c>
      <c r="I3704" s="38">
        <f>'F4.2'!AB365</f>
        <v>0</v>
      </c>
      <c r="J3704" s="38">
        <f>'F4.2'!BA365</f>
        <v>0</v>
      </c>
      <c r="K3704" s="104"/>
      <c r="L3704" s="104"/>
      <c r="M3704" s="104">
        <f t="shared" si="2336"/>
        <v>0</v>
      </c>
      <c r="N3704" s="197">
        <f t="shared" si="2511"/>
        <v>0</v>
      </c>
    </row>
    <row r="3705" spans="1:14" ht="31.5" outlineLevel="1" x14ac:dyDescent="0.25">
      <c r="A3705" s="485">
        <f t="shared" ref="A3705:E3705" si="2551">A3228</f>
        <v>42</v>
      </c>
      <c r="B3705" s="417" t="str">
        <f t="shared" si="2551"/>
        <v>Waste water system modification to have zero water discharge</v>
      </c>
      <c r="C3705" s="188">
        <f t="shared" si="2551"/>
        <v>0</v>
      </c>
      <c r="D3705" s="189" t="str">
        <f t="shared" si="2551"/>
        <v>-</v>
      </c>
      <c r="E3705" s="38">
        <f t="shared" si="2551"/>
        <v>0</v>
      </c>
      <c r="F3705" s="104">
        <f t="shared" si="2549"/>
        <v>0</v>
      </c>
      <c r="G3705" s="104">
        <f t="shared" si="2550"/>
        <v>0</v>
      </c>
      <c r="H3705" s="104">
        <f t="shared" si="2510"/>
        <v>0</v>
      </c>
      <c r="I3705" s="38">
        <f>'F4.2'!AB366</f>
        <v>0</v>
      </c>
      <c r="J3705" s="38">
        <f>'F4.2'!BA366</f>
        <v>0</v>
      </c>
      <c r="K3705" s="104"/>
      <c r="L3705" s="104"/>
      <c r="M3705" s="104">
        <f t="shared" si="2336"/>
        <v>0</v>
      </c>
      <c r="N3705" s="197">
        <f t="shared" si="2511"/>
        <v>0</v>
      </c>
    </row>
    <row r="3706" spans="1:14" ht="63" outlineLevel="1" x14ac:dyDescent="0.25">
      <c r="A3706" s="369">
        <f t="shared" ref="A3706:E3706" si="2552">A3229</f>
        <v>42.1</v>
      </c>
      <c r="B3706" s="369" t="str">
        <f t="shared" si="2552"/>
        <v>Scheme1: Waste water system modification to have zero water discharge at 3x660MW, KTPS, Koradi along with Pump Procurement along with arrangement of sludge discharge at ESP water Washing system.</v>
      </c>
      <c r="C3706" s="188">
        <f t="shared" si="2552"/>
        <v>0</v>
      </c>
      <c r="D3706" s="189" t="str">
        <f t="shared" si="2552"/>
        <v>-</v>
      </c>
      <c r="E3706" s="38">
        <f t="shared" si="2552"/>
        <v>0</v>
      </c>
      <c r="F3706" s="104">
        <f t="shared" si="2549"/>
        <v>26</v>
      </c>
      <c r="G3706" s="104">
        <f t="shared" si="2550"/>
        <v>26</v>
      </c>
      <c r="H3706" s="104">
        <f t="shared" si="2510"/>
        <v>0</v>
      </c>
      <c r="I3706" s="38">
        <f>'F4.2'!AB367</f>
        <v>0</v>
      </c>
      <c r="J3706" s="38">
        <f>'F4.2'!BA367</f>
        <v>0</v>
      </c>
      <c r="K3706" s="104"/>
      <c r="L3706" s="104"/>
      <c r="M3706" s="104">
        <f t="shared" si="2336"/>
        <v>0</v>
      </c>
      <c r="N3706" s="197">
        <f t="shared" si="2511"/>
        <v>0</v>
      </c>
    </row>
    <row r="3707" spans="1:14" ht="15.75" outlineLevel="1" x14ac:dyDescent="0.25">
      <c r="A3707" s="485">
        <f t="shared" ref="A3707:E3707" si="2553">A3230</f>
        <v>43</v>
      </c>
      <c r="B3707" s="417" t="str">
        <f t="shared" si="2553"/>
        <v>ESP field strengthening at U#9</v>
      </c>
      <c r="C3707" s="188">
        <f t="shared" si="2553"/>
        <v>0</v>
      </c>
      <c r="D3707" s="189" t="str">
        <f t="shared" si="2553"/>
        <v>-</v>
      </c>
      <c r="E3707" s="38">
        <f t="shared" si="2553"/>
        <v>0</v>
      </c>
      <c r="F3707" s="104">
        <f t="shared" si="2549"/>
        <v>0</v>
      </c>
      <c r="G3707" s="104">
        <f t="shared" si="2550"/>
        <v>0</v>
      </c>
      <c r="H3707" s="104">
        <f t="shared" si="2510"/>
        <v>0</v>
      </c>
      <c r="I3707" s="38">
        <f>'F4.2'!AB368</f>
        <v>0</v>
      </c>
      <c r="J3707" s="38">
        <f>'F4.2'!BA368</f>
        <v>0</v>
      </c>
      <c r="K3707" s="104"/>
      <c r="L3707" s="104"/>
      <c r="M3707" s="104">
        <f t="shared" si="2336"/>
        <v>0</v>
      </c>
      <c r="N3707" s="197">
        <f t="shared" si="2511"/>
        <v>0</v>
      </c>
    </row>
    <row r="3708" spans="1:14" ht="15.75" outlineLevel="1" x14ac:dyDescent="0.25">
      <c r="A3708" s="369">
        <f t="shared" ref="A3708:E3708" si="2554">A3231</f>
        <v>43.1</v>
      </c>
      <c r="B3708" s="369" t="str">
        <f t="shared" si="2554"/>
        <v>Scheme1: ESP field strengthening at U#9</v>
      </c>
      <c r="C3708" s="188">
        <f t="shared" si="2554"/>
        <v>0</v>
      </c>
      <c r="D3708" s="189" t="str">
        <f t="shared" si="2554"/>
        <v>-</v>
      </c>
      <c r="E3708" s="38">
        <f t="shared" si="2554"/>
        <v>0</v>
      </c>
      <c r="F3708" s="104">
        <f t="shared" si="2549"/>
        <v>275</v>
      </c>
      <c r="G3708" s="104">
        <f t="shared" si="2550"/>
        <v>275</v>
      </c>
      <c r="H3708" s="104">
        <f t="shared" si="2510"/>
        <v>0</v>
      </c>
      <c r="I3708" s="38">
        <f>'F4.2'!AB369</f>
        <v>0</v>
      </c>
      <c r="J3708" s="38">
        <f>'F4.2'!BA369</f>
        <v>0</v>
      </c>
      <c r="K3708" s="104"/>
      <c r="L3708" s="104"/>
      <c r="M3708" s="104">
        <f t="shared" si="2336"/>
        <v>0</v>
      </c>
      <c r="N3708" s="197">
        <f t="shared" si="2511"/>
        <v>0</v>
      </c>
    </row>
    <row r="3709" spans="1:14" ht="31.5" outlineLevel="1" x14ac:dyDescent="0.25">
      <c r="A3709" s="485">
        <f t="shared" ref="A3709:E3709" si="2555">A3232</f>
        <v>44</v>
      </c>
      <c r="B3709" s="421" t="str">
        <f t="shared" si="2555"/>
        <v>Procurement of HCSD GEHO Pump (TZPM-400) critical items sub-assemblies</v>
      </c>
      <c r="C3709" s="188">
        <f t="shared" si="2555"/>
        <v>0</v>
      </c>
      <c r="D3709" s="189" t="str">
        <f t="shared" si="2555"/>
        <v>-</v>
      </c>
      <c r="E3709" s="38">
        <f t="shared" si="2555"/>
        <v>0</v>
      </c>
      <c r="F3709" s="104">
        <f t="shared" si="2549"/>
        <v>0</v>
      </c>
      <c r="G3709" s="104">
        <f t="shared" si="2550"/>
        <v>0</v>
      </c>
      <c r="H3709" s="104">
        <f t="shared" si="2510"/>
        <v>0</v>
      </c>
      <c r="I3709" s="38">
        <f>'F4.2'!AB370</f>
        <v>0</v>
      </c>
      <c r="J3709" s="38">
        <f>'F4.2'!BA370</f>
        <v>0</v>
      </c>
      <c r="K3709" s="104"/>
      <c r="L3709" s="104"/>
      <c r="M3709" s="104">
        <f t="shared" si="2336"/>
        <v>0</v>
      </c>
      <c r="N3709" s="197">
        <f t="shared" si="2511"/>
        <v>0</v>
      </c>
    </row>
    <row r="3710" spans="1:14" ht="31.5" outlineLevel="1" x14ac:dyDescent="0.25">
      <c r="A3710" s="369">
        <f t="shared" ref="A3710:E3710" si="2556">A3233</f>
        <v>44.1</v>
      </c>
      <c r="B3710" s="369" t="str">
        <f t="shared" si="2556"/>
        <v>Scheme1: Procurement of HCSD GEHO Pump TZPM-400) critical items sub-assemblies.</v>
      </c>
      <c r="C3710" s="188">
        <f t="shared" si="2556"/>
        <v>0</v>
      </c>
      <c r="D3710" s="189" t="str">
        <f t="shared" si="2556"/>
        <v>-</v>
      </c>
      <c r="E3710" s="38">
        <f t="shared" si="2556"/>
        <v>0</v>
      </c>
      <c r="F3710" s="104">
        <f t="shared" si="2549"/>
        <v>30</v>
      </c>
      <c r="G3710" s="104">
        <f t="shared" si="2550"/>
        <v>30</v>
      </c>
      <c r="H3710" s="104">
        <f t="shared" si="2510"/>
        <v>0</v>
      </c>
      <c r="I3710" s="38">
        <f>'F4.2'!AB371</f>
        <v>0</v>
      </c>
      <c r="J3710" s="38">
        <f>'F4.2'!BA371</f>
        <v>0</v>
      </c>
      <c r="K3710" s="104"/>
      <c r="L3710" s="104"/>
      <c r="M3710" s="104">
        <f t="shared" si="2336"/>
        <v>0</v>
      </c>
      <c r="N3710" s="197">
        <f t="shared" si="2511"/>
        <v>0</v>
      </c>
    </row>
    <row r="3711" spans="1:14" ht="31.5" outlineLevel="1" x14ac:dyDescent="0.25">
      <c r="A3711" s="485">
        <f t="shared" ref="A3711:E3711" si="2557">A3234</f>
        <v>45</v>
      </c>
      <c r="B3711" s="417" t="str">
        <f t="shared" si="2557"/>
        <v>MSERW Pipes &amp; Seamless Pipes replacement to improve ash conveying &amp; its disposal-1</v>
      </c>
      <c r="C3711" s="188">
        <f t="shared" si="2557"/>
        <v>0</v>
      </c>
      <c r="D3711" s="189" t="str">
        <f t="shared" si="2557"/>
        <v>-</v>
      </c>
      <c r="E3711" s="38">
        <f t="shared" si="2557"/>
        <v>0</v>
      </c>
      <c r="F3711" s="104">
        <f t="shared" si="2549"/>
        <v>0</v>
      </c>
      <c r="G3711" s="104">
        <f t="shared" si="2550"/>
        <v>0</v>
      </c>
      <c r="H3711" s="104">
        <f t="shared" si="2510"/>
        <v>0</v>
      </c>
      <c r="I3711" s="38">
        <f>'F4.2'!AB372</f>
        <v>0</v>
      </c>
      <c r="J3711" s="38">
        <f>'F4.2'!BA372</f>
        <v>0</v>
      </c>
      <c r="K3711" s="104"/>
      <c r="L3711" s="104"/>
      <c r="M3711" s="104">
        <f t="shared" si="2336"/>
        <v>0</v>
      </c>
      <c r="N3711" s="197">
        <f t="shared" si="2511"/>
        <v>0</v>
      </c>
    </row>
    <row r="3712" spans="1:14" ht="63" outlineLevel="1" x14ac:dyDescent="0.25">
      <c r="A3712" s="369">
        <f t="shared" ref="A3712:E3712" si="2558">A3235</f>
        <v>45.1</v>
      </c>
      <c r="B3712" s="369" t="str">
        <f t="shared" si="2558"/>
        <v>Scheme1: Supply &amp; Work of Replacement of MSERW Pipes &amp; Seamless Pipes in Bottom ash/Coarse ash evacuation &amp; Ash Slurry Disposal Pipelines, Dry ash conveying system in phase manner to improve the ash evacuation performance.</v>
      </c>
      <c r="C3712" s="188">
        <f t="shared" si="2558"/>
        <v>0</v>
      </c>
      <c r="D3712" s="189" t="str">
        <f t="shared" si="2558"/>
        <v>-</v>
      </c>
      <c r="E3712" s="38">
        <f t="shared" si="2558"/>
        <v>0</v>
      </c>
      <c r="F3712" s="104">
        <f t="shared" si="2549"/>
        <v>70</v>
      </c>
      <c r="G3712" s="104">
        <f t="shared" si="2550"/>
        <v>70</v>
      </c>
      <c r="H3712" s="104">
        <f t="shared" si="2510"/>
        <v>0</v>
      </c>
      <c r="I3712" s="38">
        <f>'F4.2'!AB373</f>
        <v>0</v>
      </c>
      <c r="J3712" s="38">
        <f>'F4.2'!BA373</f>
        <v>0</v>
      </c>
      <c r="K3712" s="104"/>
      <c r="L3712" s="104"/>
      <c r="M3712" s="104">
        <f t="shared" si="2336"/>
        <v>0</v>
      </c>
      <c r="N3712" s="197">
        <f t="shared" si="2511"/>
        <v>0</v>
      </c>
    </row>
    <row r="3713" spans="1:14" ht="15.75" outlineLevel="1" x14ac:dyDescent="0.25">
      <c r="A3713" s="485">
        <f t="shared" ref="A3713:E3713" si="2559">A3236</f>
        <v>46</v>
      </c>
      <c r="B3713" s="417" t="str">
        <f t="shared" si="2559"/>
        <v>Improvement in Ash Water Recovery System</v>
      </c>
      <c r="C3713" s="188">
        <f t="shared" si="2559"/>
        <v>0</v>
      </c>
      <c r="D3713" s="189" t="str">
        <f t="shared" si="2559"/>
        <v>-</v>
      </c>
      <c r="E3713" s="38">
        <f t="shared" si="2559"/>
        <v>0</v>
      </c>
      <c r="F3713" s="104">
        <f t="shared" si="2549"/>
        <v>0</v>
      </c>
      <c r="G3713" s="104">
        <f t="shared" si="2550"/>
        <v>0</v>
      </c>
      <c r="H3713" s="104">
        <f t="shared" si="2510"/>
        <v>0</v>
      </c>
      <c r="I3713" s="38">
        <f>'F4.2'!AB374</f>
        <v>0</v>
      </c>
      <c r="J3713" s="38">
        <f>'F4.2'!BA374</f>
        <v>0</v>
      </c>
      <c r="K3713" s="104"/>
      <c r="L3713" s="104"/>
      <c r="M3713" s="104">
        <f t="shared" si="2336"/>
        <v>0</v>
      </c>
      <c r="N3713" s="197">
        <f t="shared" si="2511"/>
        <v>0</v>
      </c>
    </row>
    <row r="3714" spans="1:14" ht="31.5" outlineLevel="1" x14ac:dyDescent="0.25">
      <c r="A3714" s="369">
        <f t="shared" ref="A3714:E3714" si="2560">A3237</f>
        <v>46.1</v>
      </c>
      <c r="B3714" s="369" t="str">
        <f t="shared" si="2560"/>
        <v>Scheme1: Supply &amp; Installation of Pumps along with Pipeline for Improvement in Ash Water Recovery System.</v>
      </c>
      <c r="C3714" s="188">
        <f t="shared" si="2560"/>
        <v>0</v>
      </c>
      <c r="D3714" s="189" t="str">
        <f t="shared" si="2560"/>
        <v>-</v>
      </c>
      <c r="E3714" s="38">
        <f t="shared" si="2560"/>
        <v>0</v>
      </c>
      <c r="F3714" s="104">
        <f t="shared" si="2549"/>
        <v>35</v>
      </c>
      <c r="G3714" s="104">
        <f t="shared" si="2550"/>
        <v>35</v>
      </c>
      <c r="H3714" s="104">
        <f t="shared" si="2510"/>
        <v>0</v>
      </c>
      <c r="I3714" s="38">
        <f>'F4.2'!AB375</f>
        <v>0</v>
      </c>
      <c r="J3714" s="38">
        <f>'F4.2'!BA375</f>
        <v>0</v>
      </c>
      <c r="K3714" s="104"/>
      <c r="L3714" s="104"/>
      <c r="M3714" s="104">
        <f t="shared" si="2336"/>
        <v>0</v>
      </c>
      <c r="N3714" s="197">
        <f t="shared" si="2511"/>
        <v>0</v>
      </c>
    </row>
    <row r="3715" spans="1:14" ht="31.5" outlineLevel="1" x14ac:dyDescent="0.25">
      <c r="A3715" s="485">
        <f t="shared" ref="A3715:E3715" si="2561">A3238</f>
        <v>47</v>
      </c>
      <c r="B3715" s="417" t="str">
        <f t="shared" si="2561"/>
        <v>Replacement of Instrument air pipeline from M.S. to S.S for AHP main plant</v>
      </c>
      <c r="C3715" s="188">
        <f t="shared" si="2561"/>
        <v>0</v>
      </c>
      <c r="D3715" s="189" t="str">
        <f t="shared" si="2561"/>
        <v>-</v>
      </c>
      <c r="E3715" s="38">
        <f t="shared" si="2561"/>
        <v>0</v>
      </c>
      <c r="F3715" s="104">
        <f t="shared" si="2549"/>
        <v>0</v>
      </c>
      <c r="G3715" s="104">
        <f t="shared" si="2550"/>
        <v>0</v>
      </c>
      <c r="H3715" s="104">
        <f t="shared" si="2510"/>
        <v>0</v>
      </c>
      <c r="I3715" s="38">
        <f>'F4.2'!AB376</f>
        <v>0</v>
      </c>
      <c r="J3715" s="38">
        <f>'F4.2'!BA376</f>
        <v>0</v>
      </c>
      <c r="K3715" s="104"/>
      <c r="L3715" s="104"/>
      <c r="M3715" s="104">
        <f t="shared" si="2336"/>
        <v>0</v>
      </c>
      <c r="N3715" s="197">
        <f t="shared" si="2511"/>
        <v>0</v>
      </c>
    </row>
    <row r="3716" spans="1:14" ht="31.5" outlineLevel="1" x14ac:dyDescent="0.25">
      <c r="A3716" s="369">
        <f t="shared" ref="A3716:E3716" si="2562">A3239</f>
        <v>47.1</v>
      </c>
      <c r="B3716" s="369" t="str">
        <f t="shared" si="2562"/>
        <v>Scheme1: Replacement of Instrument air pipeline from M.S. to S.S for AHP main plant</v>
      </c>
      <c r="C3716" s="188">
        <f t="shared" si="2562"/>
        <v>0</v>
      </c>
      <c r="D3716" s="189" t="str">
        <f t="shared" si="2562"/>
        <v>-</v>
      </c>
      <c r="E3716" s="38">
        <f t="shared" si="2562"/>
        <v>0</v>
      </c>
      <c r="F3716" s="104">
        <f t="shared" si="2549"/>
        <v>40</v>
      </c>
      <c r="G3716" s="104">
        <f t="shared" si="2550"/>
        <v>40</v>
      </c>
      <c r="H3716" s="104">
        <f t="shared" si="2510"/>
        <v>0</v>
      </c>
      <c r="I3716" s="38">
        <f>'F4.2'!AB377</f>
        <v>0</v>
      </c>
      <c r="J3716" s="38">
        <f>'F4.2'!BA377</f>
        <v>0</v>
      </c>
      <c r="K3716" s="104"/>
      <c r="L3716" s="104"/>
      <c r="M3716" s="104">
        <f t="shared" si="2336"/>
        <v>0</v>
      </c>
      <c r="N3716" s="197">
        <f t="shared" si="2511"/>
        <v>0</v>
      </c>
    </row>
    <row r="3717" spans="1:14" ht="31.5" outlineLevel="1" x14ac:dyDescent="0.25">
      <c r="A3717" s="485">
        <f t="shared" ref="A3717:E3717" si="2563">A3240</f>
        <v>48</v>
      </c>
      <c r="B3717" s="417" t="str">
        <f t="shared" si="2563"/>
        <v>Modification of sludge pumps and its pipeline with pumps of higher capacity and discharge line of higher capacity.</v>
      </c>
      <c r="C3717" s="188">
        <f t="shared" si="2563"/>
        <v>0</v>
      </c>
      <c r="D3717" s="189" t="str">
        <f t="shared" si="2563"/>
        <v>-</v>
      </c>
      <c r="E3717" s="38">
        <f t="shared" si="2563"/>
        <v>0</v>
      </c>
      <c r="F3717" s="104">
        <f t="shared" si="2549"/>
        <v>0</v>
      </c>
      <c r="G3717" s="104">
        <f t="shared" si="2550"/>
        <v>0</v>
      </c>
      <c r="H3717" s="104">
        <f t="shared" si="2510"/>
        <v>0</v>
      </c>
      <c r="I3717" s="38">
        <f>'F4.2'!AB378</f>
        <v>0</v>
      </c>
      <c r="J3717" s="38">
        <f>'F4.2'!BA378</f>
        <v>0</v>
      </c>
      <c r="K3717" s="104"/>
      <c r="L3717" s="104"/>
      <c r="M3717" s="104">
        <f t="shared" si="2336"/>
        <v>0</v>
      </c>
      <c r="N3717" s="197">
        <f t="shared" si="2511"/>
        <v>0</v>
      </c>
    </row>
    <row r="3718" spans="1:14" ht="47.25" outlineLevel="1" x14ac:dyDescent="0.25">
      <c r="A3718" s="369">
        <f t="shared" ref="A3718:E3718" si="2564">A3241</f>
        <v>48.1</v>
      </c>
      <c r="B3718" s="369" t="str">
        <f t="shared" si="2564"/>
        <v>Scheme1: Modification of sludge pumps and its pipeline with pumps of higher capacity and discharge line of higher capacity.</v>
      </c>
      <c r="C3718" s="188">
        <f t="shared" si="2564"/>
        <v>0</v>
      </c>
      <c r="D3718" s="189" t="str">
        <f t="shared" si="2564"/>
        <v>-</v>
      </c>
      <c r="E3718" s="38">
        <f t="shared" si="2564"/>
        <v>0</v>
      </c>
      <c r="F3718" s="104">
        <f t="shared" si="2549"/>
        <v>50</v>
      </c>
      <c r="G3718" s="104">
        <f t="shared" si="2550"/>
        <v>50</v>
      </c>
      <c r="H3718" s="104">
        <f t="shared" si="2510"/>
        <v>0</v>
      </c>
      <c r="I3718" s="38">
        <f>'F4.2'!AB379</f>
        <v>0</v>
      </c>
      <c r="J3718" s="38">
        <f>'F4.2'!BA379</f>
        <v>0</v>
      </c>
      <c r="K3718" s="104"/>
      <c r="L3718" s="104"/>
      <c r="M3718" s="104">
        <f t="shared" si="2336"/>
        <v>0</v>
      </c>
      <c r="N3718" s="197">
        <f t="shared" si="2511"/>
        <v>0</v>
      </c>
    </row>
    <row r="3719" spans="1:14" ht="15.75" outlineLevel="1" x14ac:dyDescent="0.25">
      <c r="A3719" s="485">
        <f t="shared" ref="A3719:E3719" si="2565">A3242</f>
        <v>49</v>
      </c>
      <c r="B3719" s="417" t="str">
        <f t="shared" si="2565"/>
        <v>ESP field strengthening at U#10</v>
      </c>
      <c r="C3719" s="188">
        <f t="shared" si="2565"/>
        <v>0</v>
      </c>
      <c r="D3719" s="189" t="str">
        <f t="shared" si="2565"/>
        <v>-</v>
      </c>
      <c r="E3719" s="38">
        <f t="shared" si="2565"/>
        <v>0</v>
      </c>
      <c r="F3719" s="104">
        <f t="shared" si="2549"/>
        <v>0</v>
      </c>
      <c r="G3719" s="104">
        <f t="shared" si="2550"/>
        <v>0</v>
      </c>
      <c r="H3719" s="104">
        <f t="shared" si="2510"/>
        <v>0</v>
      </c>
      <c r="I3719" s="38">
        <f>'F4.2'!AB380</f>
        <v>0</v>
      </c>
      <c r="J3719" s="38">
        <f>'F4.2'!BA380</f>
        <v>0</v>
      </c>
      <c r="K3719" s="104"/>
      <c r="L3719" s="104"/>
      <c r="M3719" s="104">
        <f t="shared" si="2336"/>
        <v>0</v>
      </c>
      <c r="N3719" s="197">
        <f t="shared" si="2511"/>
        <v>0</v>
      </c>
    </row>
    <row r="3720" spans="1:14" ht="15.75" outlineLevel="1" x14ac:dyDescent="0.25">
      <c r="A3720" s="369">
        <f t="shared" ref="A3720:E3720" si="2566">A3243</f>
        <v>49.1</v>
      </c>
      <c r="B3720" s="369" t="str">
        <f t="shared" si="2566"/>
        <v>Scheme1: ESP field strengthening at U#10</v>
      </c>
      <c r="C3720" s="188">
        <f t="shared" si="2566"/>
        <v>0</v>
      </c>
      <c r="D3720" s="189" t="str">
        <f t="shared" si="2566"/>
        <v>-</v>
      </c>
      <c r="E3720" s="38">
        <f t="shared" si="2566"/>
        <v>0</v>
      </c>
      <c r="F3720" s="104">
        <f t="shared" si="2549"/>
        <v>310</v>
      </c>
      <c r="G3720" s="104">
        <f t="shared" si="2550"/>
        <v>310</v>
      </c>
      <c r="H3720" s="104">
        <f t="shared" si="2510"/>
        <v>0</v>
      </c>
      <c r="I3720" s="38">
        <f>'F4.2'!AB381</f>
        <v>0</v>
      </c>
      <c r="J3720" s="38">
        <f>'F4.2'!BA381</f>
        <v>0</v>
      </c>
      <c r="K3720" s="104"/>
      <c r="L3720" s="104"/>
      <c r="M3720" s="104">
        <f t="shared" si="2336"/>
        <v>0</v>
      </c>
      <c r="N3720" s="197">
        <f t="shared" si="2511"/>
        <v>0</v>
      </c>
    </row>
    <row r="3721" spans="1:14" ht="31.5" outlineLevel="1" x14ac:dyDescent="0.25">
      <c r="A3721" s="485">
        <f t="shared" ref="A3721:E3721" si="2567">A3244</f>
        <v>50</v>
      </c>
      <c r="B3721" s="388" t="str">
        <f t="shared" si="2567"/>
        <v>MSERW Pipes &amp; Seamless Pipes replacement to improve ash conveying &amp; its disposal-2</v>
      </c>
      <c r="C3721" s="188">
        <f t="shared" si="2567"/>
        <v>0</v>
      </c>
      <c r="D3721" s="189" t="str">
        <f t="shared" si="2567"/>
        <v>-</v>
      </c>
      <c r="E3721" s="38">
        <f t="shared" si="2567"/>
        <v>0</v>
      </c>
      <c r="F3721" s="104">
        <f t="shared" si="2549"/>
        <v>0</v>
      </c>
      <c r="G3721" s="104">
        <f t="shared" si="2550"/>
        <v>0</v>
      </c>
      <c r="H3721" s="104">
        <f t="shared" si="2510"/>
        <v>0</v>
      </c>
      <c r="I3721" s="38">
        <f>'F4.2'!AB382</f>
        <v>0</v>
      </c>
      <c r="J3721" s="38">
        <f>'F4.2'!BA382</f>
        <v>0</v>
      </c>
      <c r="K3721" s="104"/>
      <c r="L3721" s="104"/>
      <c r="M3721" s="104">
        <f t="shared" si="2336"/>
        <v>0</v>
      </c>
      <c r="N3721" s="197">
        <f t="shared" si="2511"/>
        <v>0</v>
      </c>
    </row>
    <row r="3722" spans="1:14" ht="63" outlineLevel="1" x14ac:dyDescent="0.25">
      <c r="A3722" s="369">
        <f t="shared" ref="A3722:E3722" si="2568">A3245</f>
        <v>50.1</v>
      </c>
      <c r="B3722" s="369" t="str">
        <f t="shared" si="2568"/>
        <v>Scheme1: Supply &amp; Work of Replacement of MSERW Pipes &amp; Seamless Pipes in Bottom ash/Coarse ash evacuation &amp; Ash Slurry Disposal Pipelines, Dry ash conveying system in phase manner to improve the ash evacuation performance.</v>
      </c>
      <c r="C3722" s="188">
        <f t="shared" si="2568"/>
        <v>0</v>
      </c>
      <c r="D3722" s="189" t="str">
        <f t="shared" si="2568"/>
        <v>-</v>
      </c>
      <c r="E3722" s="38">
        <f t="shared" si="2568"/>
        <v>0</v>
      </c>
      <c r="F3722" s="104">
        <f t="shared" si="2549"/>
        <v>90</v>
      </c>
      <c r="G3722" s="104">
        <f t="shared" si="2550"/>
        <v>90</v>
      </c>
      <c r="H3722" s="104">
        <f t="shared" si="2510"/>
        <v>0</v>
      </c>
      <c r="I3722" s="38">
        <f>'F4.2'!AB383</f>
        <v>0</v>
      </c>
      <c r="J3722" s="38">
        <f>'F4.2'!BA383</f>
        <v>0</v>
      </c>
      <c r="K3722" s="104"/>
      <c r="L3722" s="104"/>
      <c r="M3722" s="104">
        <f t="shared" si="2336"/>
        <v>0</v>
      </c>
      <c r="N3722" s="197">
        <f t="shared" si="2511"/>
        <v>0</v>
      </c>
    </row>
    <row r="3723" spans="1:14" ht="15.75" outlineLevel="1" x14ac:dyDescent="0.25">
      <c r="A3723" s="485">
        <f t="shared" ref="A3723:E3723" si="2569">A3246</f>
        <v>51</v>
      </c>
      <c r="B3723" s="417" t="str">
        <f t="shared" si="2569"/>
        <v>Replacement of IAC for AHP Main Plant</v>
      </c>
      <c r="C3723" s="188">
        <f t="shared" si="2569"/>
        <v>0</v>
      </c>
      <c r="D3723" s="189" t="str">
        <f t="shared" si="2569"/>
        <v>-</v>
      </c>
      <c r="E3723" s="38">
        <f t="shared" si="2569"/>
        <v>0</v>
      </c>
      <c r="F3723" s="104">
        <f t="shared" si="2549"/>
        <v>0</v>
      </c>
      <c r="G3723" s="104">
        <f t="shared" si="2550"/>
        <v>0</v>
      </c>
      <c r="H3723" s="104">
        <f t="shared" si="2510"/>
        <v>0</v>
      </c>
      <c r="I3723" s="38">
        <f>'F4.2'!AB384</f>
        <v>0</v>
      </c>
      <c r="J3723" s="38">
        <f>'F4.2'!BA384</f>
        <v>0</v>
      </c>
      <c r="K3723" s="104"/>
      <c r="L3723" s="104"/>
      <c r="M3723" s="104">
        <f t="shared" si="2336"/>
        <v>0</v>
      </c>
      <c r="N3723" s="197">
        <f t="shared" si="2511"/>
        <v>0</v>
      </c>
    </row>
    <row r="3724" spans="1:14" ht="15.75" outlineLevel="1" x14ac:dyDescent="0.25">
      <c r="A3724" s="369">
        <f t="shared" ref="A3724:E3724" si="2570">A3247</f>
        <v>51.1</v>
      </c>
      <c r="B3724" s="369" t="str">
        <f t="shared" si="2570"/>
        <v>Scheme1: Supply &amp; Installation of IAC for AHP Main Plant</v>
      </c>
      <c r="C3724" s="188">
        <f t="shared" si="2570"/>
        <v>0</v>
      </c>
      <c r="D3724" s="189" t="str">
        <f t="shared" si="2570"/>
        <v>-</v>
      </c>
      <c r="E3724" s="38">
        <f t="shared" si="2570"/>
        <v>0</v>
      </c>
      <c r="F3724" s="104">
        <f t="shared" si="2549"/>
        <v>0</v>
      </c>
      <c r="G3724" s="104">
        <f t="shared" si="2550"/>
        <v>0</v>
      </c>
      <c r="H3724" s="104">
        <f t="shared" si="2510"/>
        <v>0</v>
      </c>
      <c r="I3724" s="38">
        <f>'F4.2'!AB385</f>
        <v>60</v>
      </c>
      <c r="J3724" s="38">
        <f>'F4.2'!BA385</f>
        <v>60</v>
      </c>
      <c r="K3724" s="104"/>
      <c r="L3724" s="104"/>
      <c r="M3724" s="104">
        <f t="shared" si="2336"/>
        <v>60</v>
      </c>
      <c r="N3724" s="197">
        <f t="shared" si="2511"/>
        <v>0</v>
      </c>
    </row>
    <row r="3725" spans="1:14" ht="15.75" outlineLevel="1" x14ac:dyDescent="0.25">
      <c r="A3725" s="485">
        <f t="shared" ref="A3725:E3725" si="2571">A3248</f>
        <v>52</v>
      </c>
      <c r="B3725" s="417" t="str">
        <f t="shared" si="2571"/>
        <v>Improvement in DRY ASH Evacuation system-2</v>
      </c>
      <c r="C3725" s="188">
        <f t="shared" si="2571"/>
        <v>0</v>
      </c>
      <c r="D3725" s="189" t="str">
        <f t="shared" si="2571"/>
        <v>-</v>
      </c>
      <c r="E3725" s="38">
        <f t="shared" si="2571"/>
        <v>0</v>
      </c>
      <c r="F3725" s="104">
        <f t="shared" si="2549"/>
        <v>0</v>
      </c>
      <c r="G3725" s="104">
        <f t="shared" si="2550"/>
        <v>0</v>
      </c>
      <c r="H3725" s="104">
        <f t="shared" si="2510"/>
        <v>0</v>
      </c>
      <c r="I3725" s="38">
        <f>'F4.2'!AB386</f>
        <v>0</v>
      </c>
      <c r="J3725" s="38">
        <f>'F4.2'!BA386</f>
        <v>0</v>
      </c>
      <c r="K3725" s="104"/>
      <c r="L3725" s="104"/>
      <c r="M3725" s="104">
        <f t="shared" si="2336"/>
        <v>0</v>
      </c>
      <c r="N3725" s="197">
        <f t="shared" si="2511"/>
        <v>0</v>
      </c>
    </row>
    <row r="3726" spans="1:14" ht="47.25" outlineLevel="1" x14ac:dyDescent="0.25">
      <c r="A3726" s="369">
        <f t="shared" ref="A3726:E3726" si="2572">A3249</f>
        <v>52.1</v>
      </c>
      <c r="B3726" s="369" t="str">
        <f t="shared" si="2572"/>
        <v>Scheme1: Supply &amp; Installation of TAC, Replacement of Air Lock Vessel, Various Valves, ESP Hopper Doors, ESP access doors.</v>
      </c>
      <c r="C3726" s="188">
        <f t="shared" si="2572"/>
        <v>0</v>
      </c>
      <c r="D3726" s="189" t="str">
        <f t="shared" si="2572"/>
        <v>-</v>
      </c>
      <c r="E3726" s="38">
        <f t="shared" si="2572"/>
        <v>0</v>
      </c>
      <c r="F3726" s="104">
        <f t="shared" si="2549"/>
        <v>40</v>
      </c>
      <c r="G3726" s="104">
        <f t="shared" si="2550"/>
        <v>40</v>
      </c>
      <c r="H3726" s="104">
        <f t="shared" si="2510"/>
        <v>0</v>
      </c>
      <c r="I3726" s="38">
        <f>'F4.2'!AB387</f>
        <v>0</v>
      </c>
      <c r="J3726" s="38">
        <f>'F4.2'!BA387</f>
        <v>0</v>
      </c>
      <c r="K3726" s="104"/>
      <c r="L3726" s="104"/>
      <c r="M3726" s="104">
        <f t="shared" si="2336"/>
        <v>0</v>
      </c>
      <c r="N3726" s="197">
        <f t="shared" si="2511"/>
        <v>0</v>
      </c>
    </row>
    <row r="3727" spans="1:14" ht="15.75" outlineLevel="1" x14ac:dyDescent="0.25">
      <c r="A3727" s="485">
        <f t="shared" ref="A3727:E3727" si="2573">A3250</f>
        <v>53</v>
      </c>
      <c r="B3727" s="421" t="str">
        <f t="shared" si="2573"/>
        <v>Improvement in DRY ASH Evacuation system-3</v>
      </c>
      <c r="C3727" s="188">
        <f t="shared" si="2573"/>
        <v>0</v>
      </c>
      <c r="D3727" s="189" t="str">
        <f t="shared" si="2573"/>
        <v>-</v>
      </c>
      <c r="E3727" s="38">
        <f t="shared" si="2573"/>
        <v>0</v>
      </c>
      <c r="F3727" s="104">
        <f t="shared" si="2549"/>
        <v>0</v>
      </c>
      <c r="G3727" s="104">
        <f t="shared" si="2550"/>
        <v>0</v>
      </c>
      <c r="H3727" s="104">
        <f t="shared" si="2510"/>
        <v>0</v>
      </c>
      <c r="I3727" s="38">
        <f>'F4.2'!AB388</f>
        <v>0</v>
      </c>
      <c r="J3727" s="38">
        <f>'F4.2'!BA388</f>
        <v>0</v>
      </c>
      <c r="K3727" s="104"/>
      <c r="L3727" s="104"/>
      <c r="M3727" s="104">
        <f t="shared" si="2336"/>
        <v>0</v>
      </c>
      <c r="N3727" s="197">
        <f t="shared" si="2511"/>
        <v>0</v>
      </c>
    </row>
    <row r="3728" spans="1:14" ht="47.25" outlineLevel="1" x14ac:dyDescent="0.25">
      <c r="A3728" s="369">
        <f t="shared" ref="A3728:E3728" si="2574">A3251</f>
        <v>53.1</v>
      </c>
      <c r="B3728" s="369" t="str">
        <f t="shared" si="2574"/>
        <v>Scheme1: Procurement of Ingersoll Rand Make Transport Air Compressors Critical/Non-Critical Spares sub-assembly for performance improvement.</v>
      </c>
      <c r="C3728" s="188">
        <f t="shared" si="2574"/>
        <v>0</v>
      </c>
      <c r="D3728" s="189" t="str">
        <f t="shared" si="2574"/>
        <v>-</v>
      </c>
      <c r="E3728" s="38">
        <f t="shared" si="2574"/>
        <v>0</v>
      </c>
      <c r="F3728" s="104">
        <f t="shared" si="2549"/>
        <v>0</v>
      </c>
      <c r="G3728" s="104">
        <f t="shared" si="2550"/>
        <v>0</v>
      </c>
      <c r="H3728" s="104">
        <f t="shared" si="2510"/>
        <v>0</v>
      </c>
      <c r="I3728" s="38">
        <f>'F4.2'!AB389</f>
        <v>35</v>
      </c>
      <c r="J3728" s="38">
        <f>'F4.2'!BA389</f>
        <v>35</v>
      </c>
      <c r="K3728" s="104"/>
      <c r="L3728" s="104"/>
      <c r="M3728" s="104">
        <f t="shared" si="2336"/>
        <v>35</v>
      </c>
      <c r="N3728" s="197">
        <f t="shared" si="2511"/>
        <v>0</v>
      </c>
    </row>
    <row r="3729" spans="1:14" ht="31.5" outlineLevel="1" x14ac:dyDescent="0.25">
      <c r="A3729" s="485">
        <f t="shared" ref="A3729:E3729" si="2575">A3252</f>
        <v>54</v>
      </c>
      <c r="B3729" s="421" t="str">
        <f t="shared" si="2575"/>
        <v>Detailed project report for various works of security section as per the IB recommendations.</v>
      </c>
      <c r="C3729" s="188">
        <f t="shared" si="2575"/>
        <v>0</v>
      </c>
      <c r="D3729" s="189" t="str">
        <f t="shared" si="2575"/>
        <v>-</v>
      </c>
      <c r="E3729" s="38">
        <f t="shared" si="2575"/>
        <v>0</v>
      </c>
      <c r="F3729" s="104">
        <f t="shared" si="2549"/>
        <v>0</v>
      </c>
      <c r="G3729" s="104">
        <f t="shared" si="2550"/>
        <v>0</v>
      </c>
      <c r="H3729" s="104">
        <f t="shared" si="2510"/>
        <v>0</v>
      </c>
      <c r="I3729" s="38">
        <f>'F4.2'!AB390</f>
        <v>0</v>
      </c>
      <c r="J3729" s="38">
        <f>'F4.2'!BA390</f>
        <v>0</v>
      </c>
      <c r="K3729" s="104"/>
      <c r="L3729" s="104"/>
      <c r="M3729" s="104">
        <f t="shared" si="2336"/>
        <v>0</v>
      </c>
      <c r="N3729" s="197">
        <f t="shared" si="2511"/>
        <v>0</v>
      </c>
    </row>
    <row r="3730" spans="1:14" ht="47.25" outlineLevel="1" x14ac:dyDescent="0.25">
      <c r="A3730" s="485">
        <f t="shared" ref="A3730:E3730" si="2576">A3253</f>
        <v>54.1</v>
      </c>
      <c r="B3730" s="421" t="str">
        <f t="shared" si="2576"/>
        <v xml:space="preserve"> Repairing &amp; raising height of compound wall with provision of concertina coil at various location of peripheral compound wall at 3x660MW KTPS Koradi.</v>
      </c>
      <c r="C3730" s="188">
        <f t="shared" si="2576"/>
        <v>0</v>
      </c>
      <c r="D3730" s="189" t="str">
        <f t="shared" si="2576"/>
        <v>-</v>
      </c>
      <c r="E3730" s="38">
        <f t="shared" si="2576"/>
        <v>0</v>
      </c>
      <c r="F3730" s="104">
        <f t="shared" si="2549"/>
        <v>1.593</v>
      </c>
      <c r="G3730" s="104">
        <f t="shared" si="2550"/>
        <v>1.593</v>
      </c>
      <c r="H3730" s="104">
        <f t="shared" si="2510"/>
        <v>0</v>
      </c>
      <c r="I3730" s="38">
        <f>'F4.2'!AB391</f>
        <v>0</v>
      </c>
      <c r="J3730" s="38">
        <f>'F4.2'!BA391</f>
        <v>0</v>
      </c>
      <c r="K3730" s="104"/>
      <c r="L3730" s="104"/>
      <c r="M3730" s="104">
        <f t="shared" ref="M3730:M3793" si="2577">SUM(J3730:L3730)</f>
        <v>0</v>
      </c>
      <c r="N3730" s="197">
        <f t="shared" si="2511"/>
        <v>0</v>
      </c>
    </row>
    <row r="3731" spans="1:14" ht="47.25" outlineLevel="1" x14ac:dyDescent="0.25">
      <c r="A3731" s="369">
        <f t="shared" ref="A3731:E3731" si="2578">A3254</f>
        <v>54.2</v>
      </c>
      <c r="B3731" s="369" t="str">
        <f t="shared" si="2578"/>
        <v>Work of Providing structural three quarter turn staircase with landing along pheriphery of FISS watch tower at 3x660MW, TPS, Koradi.</v>
      </c>
      <c r="C3731" s="188">
        <f t="shared" si="2578"/>
        <v>0</v>
      </c>
      <c r="D3731" s="189" t="str">
        <f t="shared" si="2578"/>
        <v>-</v>
      </c>
      <c r="E3731" s="38">
        <f t="shared" si="2578"/>
        <v>0</v>
      </c>
      <c r="F3731" s="104">
        <f t="shared" si="2549"/>
        <v>0.34444199999999997</v>
      </c>
      <c r="G3731" s="104">
        <f t="shared" si="2550"/>
        <v>0.34444199999999997</v>
      </c>
      <c r="H3731" s="104">
        <f t="shared" ref="H3731:H3794" si="2579">F3731-G3731</f>
        <v>0</v>
      </c>
      <c r="I3731" s="38">
        <f>'F4.2'!AB392</f>
        <v>0</v>
      </c>
      <c r="J3731" s="38">
        <f>'F4.2'!BA392</f>
        <v>0</v>
      </c>
      <c r="K3731" s="104"/>
      <c r="L3731" s="104"/>
      <c r="M3731" s="104">
        <f t="shared" si="2577"/>
        <v>0</v>
      </c>
      <c r="N3731" s="197">
        <f t="shared" ref="N3731:N3794" si="2580">H3731+I3731-M3731</f>
        <v>0</v>
      </c>
    </row>
    <row r="3732" spans="1:14" ht="47.25" outlineLevel="1" x14ac:dyDescent="0.25">
      <c r="A3732" s="485">
        <f t="shared" ref="A3732:E3732" si="2581">A3255</f>
        <v>55</v>
      </c>
      <c r="B3732" s="421" t="str">
        <f t="shared" si="2581"/>
        <v>Supply, installation, comissioning and testing of 220V station &amp; 360V UPS batteries installed at U 8, 9 &amp; 0 of 3x660 MW KTPS, Koradi.</v>
      </c>
      <c r="C3732" s="188">
        <f t="shared" si="2581"/>
        <v>0</v>
      </c>
      <c r="D3732" s="189" t="str">
        <f t="shared" si="2581"/>
        <v>-</v>
      </c>
      <c r="E3732" s="38">
        <f t="shared" si="2581"/>
        <v>0</v>
      </c>
      <c r="F3732" s="104">
        <f t="shared" si="2549"/>
        <v>0</v>
      </c>
      <c r="G3732" s="104">
        <f t="shared" si="2550"/>
        <v>0</v>
      </c>
      <c r="H3732" s="104">
        <f t="shared" si="2579"/>
        <v>0</v>
      </c>
      <c r="I3732" s="38">
        <f>'F4.2'!AB393</f>
        <v>0</v>
      </c>
      <c r="J3732" s="38">
        <f>'F4.2'!BA393</f>
        <v>0</v>
      </c>
      <c r="K3732" s="104"/>
      <c r="L3732" s="104"/>
      <c r="M3732" s="104">
        <f t="shared" si="2577"/>
        <v>0</v>
      </c>
      <c r="N3732" s="197">
        <f t="shared" si="2580"/>
        <v>0</v>
      </c>
    </row>
    <row r="3733" spans="1:14" ht="47.25" outlineLevel="1" x14ac:dyDescent="0.25">
      <c r="A3733" s="485">
        <f t="shared" ref="A3733:E3733" si="2582">A3256</f>
        <v>55.1</v>
      </c>
      <c r="B3733" s="421" t="str">
        <f t="shared" si="2582"/>
        <v>Supply, installation, comissioning and testing of 220V station &amp; 360V UPS batteries installed at U 8, 9 &amp; 0 of 3x660 MW KTPS, Koradi. (scheme)</v>
      </c>
      <c r="C3733" s="188">
        <f t="shared" si="2582"/>
        <v>0</v>
      </c>
      <c r="D3733" s="189" t="str">
        <f t="shared" si="2582"/>
        <v>-</v>
      </c>
      <c r="E3733" s="38">
        <f t="shared" si="2582"/>
        <v>0</v>
      </c>
      <c r="F3733" s="104">
        <f t="shared" si="2549"/>
        <v>68.400000000000006</v>
      </c>
      <c r="G3733" s="104">
        <f t="shared" si="2550"/>
        <v>68.400000000000006</v>
      </c>
      <c r="H3733" s="104">
        <f t="shared" si="2579"/>
        <v>0</v>
      </c>
      <c r="I3733" s="38">
        <f>'F4.2'!AB394</f>
        <v>0</v>
      </c>
      <c r="J3733" s="38">
        <f>'F4.2'!BA394</f>
        <v>0</v>
      </c>
      <c r="K3733" s="104"/>
      <c r="L3733" s="104"/>
      <c r="M3733" s="104">
        <f t="shared" si="2577"/>
        <v>0</v>
      </c>
      <c r="N3733" s="197">
        <f t="shared" si="2580"/>
        <v>0</v>
      </c>
    </row>
    <row r="3734" spans="1:14" ht="15.75" outlineLevel="1" x14ac:dyDescent="0.25">
      <c r="A3734" s="485">
        <f t="shared" ref="A3734:E3734" si="2583">A3257</f>
        <v>0</v>
      </c>
      <c r="B3734" s="369" t="str">
        <f t="shared" si="2583"/>
        <v>IDC</v>
      </c>
      <c r="C3734" s="188">
        <f t="shared" si="2583"/>
        <v>0</v>
      </c>
      <c r="D3734" s="189" t="str">
        <f t="shared" si="2583"/>
        <v>-</v>
      </c>
      <c r="E3734" s="38">
        <f t="shared" si="2583"/>
        <v>0</v>
      </c>
      <c r="F3734" s="104">
        <f t="shared" si="2549"/>
        <v>0</v>
      </c>
      <c r="G3734" s="104">
        <f t="shared" si="2550"/>
        <v>0</v>
      </c>
      <c r="H3734" s="104">
        <f t="shared" si="2579"/>
        <v>0</v>
      </c>
      <c r="I3734" s="38">
        <f>'F4.2'!AB395</f>
        <v>0</v>
      </c>
      <c r="J3734" s="38">
        <f>'F4.2'!BA395</f>
        <v>0</v>
      </c>
      <c r="K3734" s="104"/>
      <c r="L3734" s="104"/>
      <c r="M3734" s="104">
        <f t="shared" si="2577"/>
        <v>0</v>
      </c>
      <c r="N3734" s="197">
        <f t="shared" si="2580"/>
        <v>0</v>
      </c>
    </row>
    <row r="3735" spans="1:14" ht="31.5" outlineLevel="1" x14ac:dyDescent="0.25">
      <c r="A3735" s="485">
        <f t="shared" ref="A3735:E3735" si="2584">A3258</f>
        <v>56</v>
      </c>
      <c r="B3735" s="369" t="str">
        <f t="shared" si="2584"/>
        <v>TDBFP Governing valve's LPCV ,HPCV MSV AND Trip lock replacement</v>
      </c>
      <c r="C3735" s="188">
        <f t="shared" si="2584"/>
        <v>0</v>
      </c>
      <c r="D3735" s="189" t="str">
        <f t="shared" si="2584"/>
        <v>-</v>
      </c>
      <c r="E3735" s="38">
        <f t="shared" si="2584"/>
        <v>0</v>
      </c>
      <c r="F3735" s="104">
        <f t="shared" si="2549"/>
        <v>25</v>
      </c>
      <c r="G3735" s="104">
        <f t="shared" si="2550"/>
        <v>25</v>
      </c>
      <c r="H3735" s="104">
        <f t="shared" si="2579"/>
        <v>0</v>
      </c>
      <c r="I3735" s="38">
        <f>'F4.2'!AB396</f>
        <v>0</v>
      </c>
      <c r="J3735" s="38">
        <f>'F4.2'!BA396</f>
        <v>0</v>
      </c>
      <c r="K3735" s="104"/>
      <c r="L3735" s="104"/>
      <c r="M3735" s="104">
        <f t="shared" si="2577"/>
        <v>0</v>
      </c>
      <c r="N3735" s="197">
        <f t="shared" si="2580"/>
        <v>0</v>
      </c>
    </row>
    <row r="3736" spans="1:14" ht="31.5" outlineLevel="1" x14ac:dyDescent="0.25">
      <c r="A3736" s="485">
        <f t="shared" ref="A3736:E3736" si="2585">A3259</f>
        <v>61</v>
      </c>
      <c r="B3736" s="369" t="str">
        <f t="shared" si="2585"/>
        <v>Procurement &amp; replacement of HP Heaters at 3x660 MW KTPS, Koradi.</v>
      </c>
      <c r="C3736" s="188">
        <f t="shared" si="2585"/>
        <v>0</v>
      </c>
      <c r="D3736" s="189" t="str">
        <f t="shared" si="2585"/>
        <v>-</v>
      </c>
      <c r="E3736" s="38">
        <f t="shared" si="2585"/>
        <v>0</v>
      </c>
      <c r="F3736" s="104">
        <f t="shared" si="2549"/>
        <v>0</v>
      </c>
      <c r="G3736" s="104">
        <f t="shared" si="2550"/>
        <v>25</v>
      </c>
      <c r="H3736" s="104">
        <f t="shared" si="2579"/>
        <v>-25</v>
      </c>
      <c r="I3736" s="38">
        <f>'F4.2'!AB397</f>
        <v>0</v>
      </c>
      <c r="J3736" s="38">
        <f>'F4.2'!BA397</f>
        <v>0</v>
      </c>
      <c r="K3736" s="104"/>
      <c r="L3736" s="104"/>
      <c r="M3736" s="104">
        <f t="shared" si="2577"/>
        <v>0</v>
      </c>
      <c r="N3736" s="197">
        <f t="shared" si="2580"/>
        <v>-25</v>
      </c>
    </row>
    <row r="3737" spans="1:14" ht="15.75" outlineLevel="1" x14ac:dyDescent="0.25">
      <c r="A3737" s="369">
        <f t="shared" ref="A3737:E3737" si="2586">A3260</f>
        <v>0</v>
      </c>
      <c r="B3737" s="369">
        <f t="shared" si="2586"/>
        <v>0</v>
      </c>
      <c r="C3737" s="188">
        <f t="shared" si="2586"/>
        <v>0</v>
      </c>
      <c r="D3737" s="189" t="str">
        <f t="shared" si="2586"/>
        <v>-</v>
      </c>
      <c r="E3737" s="38">
        <f t="shared" si="2586"/>
        <v>0</v>
      </c>
      <c r="F3737" s="104">
        <f t="shared" si="2549"/>
        <v>0</v>
      </c>
      <c r="G3737" s="104">
        <f t="shared" si="2550"/>
        <v>0</v>
      </c>
      <c r="H3737" s="104">
        <f t="shared" si="2579"/>
        <v>0</v>
      </c>
      <c r="I3737" s="38">
        <f>'F4.2'!AB398</f>
        <v>0</v>
      </c>
      <c r="J3737" s="38">
        <f>'F4.2'!BA398</f>
        <v>0</v>
      </c>
      <c r="K3737" s="104"/>
      <c r="L3737" s="104"/>
      <c r="M3737" s="104">
        <f t="shared" si="2577"/>
        <v>0</v>
      </c>
      <c r="N3737" s="197">
        <f t="shared" si="2580"/>
        <v>0</v>
      </c>
    </row>
    <row r="3738" spans="1:14" ht="31.5" outlineLevel="1" x14ac:dyDescent="0.25">
      <c r="A3738" s="485">
        <f t="shared" ref="A3738:E3738" si="2587">A3261</f>
        <v>0</v>
      </c>
      <c r="B3738" s="421" t="str">
        <f t="shared" si="2587"/>
        <v>Upgradation of Vibration Monitoring &amp; Analysis system installed at 3x660MW Koradi TPS.</v>
      </c>
      <c r="C3738" s="188">
        <f t="shared" si="2587"/>
        <v>0</v>
      </c>
      <c r="D3738" s="189" t="str">
        <f t="shared" si="2587"/>
        <v>-</v>
      </c>
      <c r="E3738" s="38">
        <f t="shared" si="2587"/>
        <v>0</v>
      </c>
      <c r="F3738" s="104">
        <f t="shared" si="2549"/>
        <v>63</v>
      </c>
      <c r="G3738" s="104">
        <f t="shared" si="2550"/>
        <v>63</v>
      </c>
      <c r="H3738" s="104">
        <f t="shared" si="2579"/>
        <v>0</v>
      </c>
      <c r="I3738" s="38">
        <f>'F4.2'!AB399</f>
        <v>0</v>
      </c>
      <c r="J3738" s="38">
        <f>'F4.2'!BA399</f>
        <v>0</v>
      </c>
      <c r="K3738" s="104"/>
      <c r="L3738" s="104"/>
      <c r="M3738" s="104">
        <f t="shared" si="2577"/>
        <v>0</v>
      </c>
      <c r="N3738" s="197">
        <f t="shared" si="2580"/>
        <v>0</v>
      </c>
    </row>
    <row r="3739" spans="1:14" ht="31.5" outlineLevel="1" x14ac:dyDescent="0.25">
      <c r="A3739" s="485">
        <f t="shared" ref="A3739:E3739" si="2588">A3262</f>
        <v>0</v>
      </c>
      <c r="B3739" s="421" t="str">
        <f t="shared" si="2588"/>
        <v>Scheme 1: Upgradation of sinkawa make vibration monitoring and Analysis system for main turbine at 3x660MW koradi TPS.</v>
      </c>
      <c r="C3739" s="188">
        <f t="shared" si="2588"/>
        <v>0</v>
      </c>
      <c r="D3739" s="189" t="str">
        <f t="shared" si="2588"/>
        <v>-</v>
      </c>
      <c r="E3739" s="38">
        <f t="shared" si="2588"/>
        <v>0</v>
      </c>
      <c r="F3739" s="104">
        <f t="shared" si="2549"/>
        <v>0</v>
      </c>
      <c r="G3739" s="104">
        <f t="shared" si="2550"/>
        <v>0</v>
      </c>
      <c r="H3739" s="104">
        <f t="shared" si="2579"/>
        <v>0</v>
      </c>
      <c r="I3739" s="38">
        <f>'F4.2'!AB400</f>
        <v>0</v>
      </c>
      <c r="J3739" s="38">
        <f>'F4.2'!BA400</f>
        <v>0</v>
      </c>
      <c r="K3739" s="104"/>
      <c r="L3739" s="104"/>
      <c r="M3739" s="104">
        <f t="shared" si="2577"/>
        <v>0</v>
      </c>
      <c r="N3739" s="197">
        <f t="shared" si="2580"/>
        <v>0</v>
      </c>
    </row>
    <row r="3740" spans="1:14" ht="47.25" outlineLevel="1" x14ac:dyDescent="0.25">
      <c r="A3740" s="485">
        <f t="shared" ref="A3740:E3740" si="2589">A3263</f>
        <v>0</v>
      </c>
      <c r="B3740" s="421" t="str">
        <f t="shared" si="2589"/>
        <v>Scheme 2: Upgradation of Bently Nevada make vibration monitoring and Analysis system for RMCMS system at 3x660MW Koradi TPS.</v>
      </c>
      <c r="C3740" s="188">
        <f t="shared" si="2589"/>
        <v>0</v>
      </c>
      <c r="D3740" s="189" t="str">
        <f t="shared" si="2589"/>
        <v>-</v>
      </c>
      <c r="E3740" s="38">
        <f t="shared" si="2589"/>
        <v>0</v>
      </c>
      <c r="F3740" s="104">
        <f t="shared" si="2549"/>
        <v>0</v>
      </c>
      <c r="G3740" s="104">
        <f t="shared" si="2550"/>
        <v>0</v>
      </c>
      <c r="H3740" s="104">
        <f t="shared" si="2579"/>
        <v>0</v>
      </c>
      <c r="I3740" s="38">
        <f>'F4.2'!AB401</f>
        <v>0</v>
      </c>
      <c r="J3740" s="38">
        <f>'F4.2'!BA401</f>
        <v>0</v>
      </c>
      <c r="K3740" s="104"/>
      <c r="L3740" s="104"/>
      <c r="M3740" s="104">
        <f t="shared" si="2577"/>
        <v>0</v>
      </c>
      <c r="N3740" s="197">
        <f t="shared" si="2580"/>
        <v>0</v>
      </c>
    </row>
    <row r="3741" spans="1:14" ht="15.75" outlineLevel="1" x14ac:dyDescent="0.25">
      <c r="A3741" s="369">
        <f t="shared" ref="A3741:E3741" si="2590">A3264</f>
        <v>0</v>
      </c>
      <c r="B3741" s="369" t="str">
        <f t="shared" si="2590"/>
        <v>Scheme 3 :-Emerson PLC upgradation</v>
      </c>
      <c r="C3741" s="188">
        <f t="shared" si="2590"/>
        <v>0</v>
      </c>
      <c r="D3741" s="189" t="str">
        <f t="shared" si="2590"/>
        <v>-</v>
      </c>
      <c r="E3741" s="38">
        <f t="shared" si="2590"/>
        <v>0</v>
      </c>
      <c r="F3741" s="104">
        <f t="shared" si="2549"/>
        <v>0</v>
      </c>
      <c r="G3741" s="104">
        <f t="shared" si="2550"/>
        <v>0</v>
      </c>
      <c r="H3741" s="104">
        <f t="shared" si="2579"/>
        <v>0</v>
      </c>
      <c r="I3741" s="38">
        <f>'F4.2'!AB402</f>
        <v>0</v>
      </c>
      <c r="J3741" s="38">
        <f>'F4.2'!BA402</f>
        <v>0</v>
      </c>
      <c r="K3741" s="104"/>
      <c r="L3741" s="104"/>
      <c r="M3741" s="104">
        <f t="shared" si="2577"/>
        <v>0</v>
      </c>
      <c r="N3741" s="197">
        <f t="shared" si="2580"/>
        <v>0</v>
      </c>
    </row>
    <row r="3742" spans="1:14" ht="31.5" outlineLevel="1" x14ac:dyDescent="0.25">
      <c r="A3742" s="485">
        <f t="shared" ref="A3742:E3742" si="2591">A3265</f>
        <v>0</v>
      </c>
      <c r="B3742" s="421" t="str">
        <f t="shared" si="2591"/>
        <v xml:space="preserve"> Upgradation of various Level Transmitters installed at 3x660 MW koradi TPS. </v>
      </c>
      <c r="C3742" s="188">
        <f t="shared" si="2591"/>
        <v>0</v>
      </c>
      <c r="D3742" s="189" t="str">
        <f t="shared" si="2591"/>
        <v>-</v>
      </c>
      <c r="E3742" s="38">
        <f t="shared" si="2591"/>
        <v>0</v>
      </c>
      <c r="F3742" s="104">
        <f t="shared" si="2549"/>
        <v>31</v>
      </c>
      <c r="G3742" s="104">
        <f t="shared" si="2550"/>
        <v>31</v>
      </c>
      <c r="H3742" s="104">
        <f t="shared" si="2579"/>
        <v>0</v>
      </c>
      <c r="I3742" s="38">
        <f>'F4.2'!AB403</f>
        <v>0</v>
      </c>
      <c r="J3742" s="38">
        <f>'F4.2'!BA403</f>
        <v>0</v>
      </c>
      <c r="K3742" s="104"/>
      <c r="L3742" s="104"/>
      <c r="M3742" s="104">
        <f t="shared" si="2577"/>
        <v>0</v>
      </c>
      <c r="N3742" s="197">
        <f t="shared" si="2580"/>
        <v>0</v>
      </c>
    </row>
    <row r="3743" spans="1:14" ht="31.5" outlineLevel="1" x14ac:dyDescent="0.25">
      <c r="A3743" s="485">
        <f t="shared" ref="A3743:E3743" si="2592">A3266</f>
        <v>0</v>
      </c>
      <c r="B3743" s="421" t="str">
        <f t="shared" si="2592"/>
        <v xml:space="preserve">Scheme 1: Upgradation of Guided wave Radar Level TX installed at Condenser Hotwell and LPH 1,2 and 3 </v>
      </c>
      <c r="C3743" s="188">
        <f t="shared" si="2592"/>
        <v>0</v>
      </c>
      <c r="D3743" s="189" t="str">
        <f t="shared" si="2592"/>
        <v>-</v>
      </c>
      <c r="E3743" s="38">
        <f t="shared" si="2592"/>
        <v>0</v>
      </c>
      <c r="F3743" s="104">
        <f t="shared" si="2549"/>
        <v>0</v>
      </c>
      <c r="G3743" s="104">
        <f t="shared" si="2550"/>
        <v>0</v>
      </c>
      <c r="H3743" s="104">
        <f t="shared" si="2579"/>
        <v>0</v>
      </c>
      <c r="I3743" s="38">
        <f>'F4.2'!AB404</f>
        <v>0</v>
      </c>
      <c r="J3743" s="38">
        <f>'F4.2'!BA404</f>
        <v>0</v>
      </c>
      <c r="K3743" s="104"/>
      <c r="L3743" s="104"/>
      <c r="M3743" s="104">
        <f t="shared" si="2577"/>
        <v>0</v>
      </c>
      <c r="N3743" s="197">
        <f t="shared" si="2580"/>
        <v>0</v>
      </c>
    </row>
    <row r="3744" spans="1:14" ht="47.25" outlineLevel="1" x14ac:dyDescent="0.25">
      <c r="A3744" s="485">
        <f t="shared" ref="A3744:E3744" si="2593">A3267</f>
        <v>0</v>
      </c>
      <c r="B3744" s="421" t="str">
        <f t="shared" si="2593"/>
        <v xml:space="preserve">Scheme 2: Upgradation of Displacer type level TX into Guided wave radar level Tx installed at various Drain Tank, Flash tank and pit </v>
      </c>
      <c r="C3744" s="188">
        <f t="shared" si="2593"/>
        <v>0</v>
      </c>
      <c r="D3744" s="189" t="str">
        <f t="shared" si="2593"/>
        <v>-</v>
      </c>
      <c r="E3744" s="38">
        <f t="shared" si="2593"/>
        <v>0</v>
      </c>
      <c r="F3744" s="104">
        <f t="shared" si="2549"/>
        <v>0</v>
      </c>
      <c r="G3744" s="104">
        <f t="shared" si="2550"/>
        <v>0</v>
      </c>
      <c r="H3744" s="104">
        <f t="shared" si="2579"/>
        <v>0</v>
      </c>
      <c r="I3744" s="38">
        <f>'F4.2'!AB405</f>
        <v>0</v>
      </c>
      <c r="J3744" s="38">
        <f>'F4.2'!BA405</f>
        <v>0</v>
      </c>
      <c r="K3744" s="104"/>
      <c r="L3744" s="104"/>
      <c r="M3744" s="104">
        <f t="shared" si="2577"/>
        <v>0</v>
      </c>
      <c r="N3744" s="197">
        <f t="shared" si="2580"/>
        <v>0</v>
      </c>
    </row>
    <row r="3745" spans="1:14" ht="31.5" outlineLevel="1" x14ac:dyDescent="0.25">
      <c r="A3745" s="369">
        <f t="shared" ref="A3745:E3745" si="2594">A3268</f>
        <v>0</v>
      </c>
      <c r="B3745" s="369" t="str">
        <f t="shared" si="2594"/>
        <v>Scheme 3: Upgradation of non- contact type Ultrasonic level Tx into IP68 non- contact type Radar level TX.</v>
      </c>
      <c r="C3745" s="188">
        <f t="shared" si="2594"/>
        <v>0</v>
      </c>
      <c r="D3745" s="189" t="str">
        <f t="shared" si="2594"/>
        <v>-</v>
      </c>
      <c r="E3745" s="38">
        <f t="shared" si="2594"/>
        <v>0</v>
      </c>
      <c r="F3745" s="104">
        <f t="shared" si="2549"/>
        <v>0</v>
      </c>
      <c r="G3745" s="104">
        <f t="shared" si="2550"/>
        <v>0</v>
      </c>
      <c r="H3745" s="104">
        <f t="shared" si="2579"/>
        <v>0</v>
      </c>
      <c r="I3745" s="38">
        <f>'F4.2'!AB406</f>
        <v>0</v>
      </c>
      <c r="J3745" s="38">
        <f>'F4.2'!BA406</f>
        <v>0</v>
      </c>
      <c r="K3745" s="104"/>
      <c r="L3745" s="104"/>
      <c r="M3745" s="104">
        <f t="shared" si="2577"/>
        <v>0</v>
      </c>
      <c r="N3745" s="197">
        <f t="shared" si="2580"/>
        <v>0</v>
      </c>
    </row>
    <row r="3746" spans="1:14" ht="31.5" outlineLevel="1" x14ac:dyDescent="0.25">
      <c r="A3746" s="485">
        <f t="shared" ref="A3746:E3746" si="2595">A3269</f>
        <v>0</v>
      </c>
      <c r="B3746" s="421" t="str">
        <f t="shared" si="2595"/>
        <v xml:space="preserve">Upgradation of ESP Hopper level Probes installed at 3x660 MW koradi TPS. </v>
      </c>
      <c r="C3746" s="188">
        <f t="shared" si="2595"/>
        <v>0</v>
      </c>
      <c r="D3746" s="189" t="str">
        <f t="shared" si="2595"/>
        <v>-</v>
      </c>
      <c r="E3746" s="38">
        <f t="shared" si="2595"/>
        <v>0</v>
      </c>
      <c r="F3746" s="104">
        <f t="shared" si="2549"/>
        <v>40</v>
      </c>
      <c r="G3746" s="104">
        <f t="shared" si="2550"/>
        <v>40</v>
      </c>
      <c r="H3746" s="104">
        <f t="shared" si="2579"/>
        <v>0</v>
      </c>
      <c r="I3746" s="38">
        <f>'F4.2'!AB407</f>
        <v>0</v>
      </c>
      <c r="J3746" s="38">
        <f>'F4.2'!BA407</f>
        <v>0</v>
      </c>
      <c r="K3746" s="104"/>
      <c r="L3746" s="104"/>
      <c r="M3746" s="104">
        <f t="shared" si="2577"/>
        <v>0</v>
      </c>
      <c r="N3746" s="197">
        <f t="shared" si="2580"/>
        <v>0</v>
      </c>
    </row>
    <row r="3747" spans="1:14" ht="47.25" outlineLevel="1" x14ac:dyDescent="0.25">
      <c r="A3747" s="485">
        <f t="shared" ref="A3747:E3747" si="2596">A3270</f>
        <v>0</v>
      </c>
      <c r="B3747" s="421" t="str">
        <f t="shared" si="2596"/>
        <v>Scheme 1: Upgradation of 1st three fields ESP Hopper level probes into continuous level monitoring NOGS system at 3x660 MW Koradi TPS.</v>
      </c>
      <c r="C3747" s="188">
        <f t="shared" si="2596"/>
        <v>0</v>
      </c>
      <c r="D3747" s="189" t="str">
        <f t="shared" si="2596"/>
        <v>-</v>
      </c>
      <c r="E3747" s="38">
        <f t="shared" si="2596"/>
        <v>0</v>
      </c>
      <c r="F3747" s="104">
        <f t="shared" si="2549"/>
        <v>0</v>
      </c>
      <c r="G3747" s="104">
        <f t="shared" si="2550"/>
        <v>0</v>
      </c>
      <c r="H3747" s="104">
        <f t="shared" si="2579"/>
        <v>0</v>
      </c>
      <c r="I3747" s="38">
        <f>'F4.2'!AB408</f>
        <v>0</v>
      </c>
      <c r="J3747" s="38">
        <f>'F4.2'!BA408</f>
        <v>0</v>
      </c>
      <c r="K3747" s="104"/>
      <c r="L3747" s="104"/>
      <c r="M3747" s="104">
        <f t="shared" si="2577"/>
        <v>0</v>
      </c>
      <c r="N3747" s="197">
        <f t="shared" si="2580"/>
        <v>0</v>
      </c>
    </row>
    <row r="3748" spans="1:14" ht="31.5" outlineLevel="1" x14ac:dyDescent="0.25">
      <c r="A3748" s="485">
        <f t="shared" ref="A3748:E3748" si="2597">A3271</f>
        <v>0</v>
      </c>
      <c r="B3748" s="421" t="str">
        <f t="shared" si="2597"/>
        <v xml:space="preserve">Scheme 2: Upgradation of RF capacitance Hopper level probe into of RF admittance level probe at 4,5,6,7,8 &amp; 9 ESP Hoppers </v>
      </c>
      <c r="C3748" s="188">
        <f t="shared" si="2597"/>
        <v>0</v>
      </c>
      <c r="D3748" s="189" t="str">
        <f t="shared" si="2597"/>
        <v>-</v>
      </c>
      <c r="E3748" s="38">
        <f t="shared" si="2597"/>
        <v>0</v>
      </c>
      <c r="F3748" s="104">
        <f t="shared" si="2549"/>
        <v>0</v>
      </c>
      <c r="G3748" s="104">
        <f t="shared" si="2550"/>
        <v>0</v>
      </c>
      <c r="H3748" s="104">
        <f t="shared" si="2579"/>
        <v>0</v>
      </c>
      <c r="I3748" s="38">
        <f>'F4.2'!AB409</f>
        <v>0</v>
      </c>
      <c r="J3748" s="38">
        <f>'F4.2'!BA409</f>
        <v>0</v>
      </c>
      <c r="K3748" s="104"/>
      <c r="L3748" s="104"/>
      <c r="M3748" s="104">
        <f t="shared" si="2577"/>
        <v>0</v>
      </c>
      <c r="N3748" s="197">
        <f t="shared" si="2580"/>
        <v>0</v>
      </c>
    </row>
    <row r="3749" spans="1:14" ht="47.25" outlineLevel="1" x14ac:dyDescent="0.25">
      <c r="A3749" s="369">
        <f t="shared" ref="A3749:E3749" si="2598">A3272</f>
        <v>0</v>
      </c>
      <c r="B3749" s="369" t="str">
        <f t="shared" si="2598"/>
        <v>Scheme 3: Upgradation of ESP hopper heater monitoring , control and  real time monitoring system at 3X660MW Koradi TPS</v>
      </c>
      <c r="C3749" s="188">
        <f t="shared" si="2598"/>
        <v>0</v>
      </c>
      <c r="D3749" s="189" t="str">
        <f t="shared" si="2598"/>
        <v>-</v>
      </c>
      <c r="E3749" s="38">
        <f t="shared" si="2598"/>
        <v>0</v>
      </c>
      <c r="F3749" s="104">
        <f t="shared" si="2549"/>
        <v>0</v>
      </c>
      <c r="G3749" s="104">
        <f t="shared" si="2550"/>
        <v>0</v>
      </c>
      <c r="H3749" s="104">
        <f t="shared" si="2579"/>
        <v>0</v>
      </c>
      <c r="I3749" s="38">
        <f>'F4.2'!AB410</f>
        <v>0</v>
      </c>
      <c r="J3749" s="38">
        <f>'F4.2'!BA410</f>
        <v>0</v>
      </c>
      <c r="K3749" s="104"/>
      <c r="L3749" s="104"/>
      <c r="M3749" s="104">
        <f t="shared" si="2577"/>
        <v>0</v>
      </c>
      <c r="N3749" s="197">
        <f t="shared" si="2580"/>
        <v>0</v>
      </c>
    </row>
    <row r="3750" spans="1:14" ht="31.5" outlineLevel="1" x14ac:dyDescent="0.25">
      <c r="A3750" s="485">
        <f t="shared" ref="A3750:E3750" si="2599">A3273</f>
        <v>0</v>
      </c>
      <c r="B3750" s="421" t="str">
        <f t="shared" si="2599"/>
        <v xml:space="preserve">Upgradation of various scheme viz ASLD, Furnace tv camera FEGT and acoustic Pyrometer installed at 3x660 MW koradi TPS. </v>
      </c>
      <c r="C3750" s="188">
        <f t="shared" si="2599"/>
        <v>0</v>
      </c>
      <c r="D3750" s="189" t="str">
        <f t="shared" si="2599"/>
        <v>-</v>
      </c>
      <c r="E3750" s="38">
        <f t="shared" si="2599"/>
        <v>0</v>
      </c>
      <c r="F3750" s="104">
        <f t="shared" si="2549"/>
        <v>61</v>
      </c>
      <c r="G3750" s="104">
        <f t="shared" si="2550"/>
        <v>61</v>
      </c>
      <c r="H3750" s="104">
        <f t="shared" si="2579"/>
        <v>0</v>
      </c>
      <c r="I3750" s="38">
        <f>'F4.2'!AB411</f>
        <v>0</v>
      </c>
      <c r="J3750" s="38">
        <f>'F4.2'!BA411</f>
        <v>0</v>
      </c>
      <c r="K3750" s="104"/>
      <c r="L3750" s="104"/>
      <c r="M3750" s="104">
        <f t="shared" si="2577"/>
        <v>0</v>
      </c>
      <c r="N3750" s="197">
        <f t="shared" si="2580"/>
        <v>0</v>
      </c>
    </row>
    <row r="3751" spans="1:14" ht="15.75" outlineLevel="1" x14ac:dyDescent="0.25">
      <c r="A3751" s="485">
        <f t="shared" ref="A3751:E3751" si="2600">A3274</f>
        <v>0</v>
      </c>
      <c r="B3751" s="421" t="str">
        <f t="shared" si="2600"/>
        <v xml:space="preserve">Scheme 1: Upgradation of ASLD system </v>
      </c>
      <c r="C3751" s="188">
        <f t="shared" si="2600"/>
        <v>0</v>
      </c>
      <c r="D3751" s="189" t="str">
        <f t="shared" si="2600"/>
        <v>-</v>
      </c>
      <c r="E3751" s="38">
        <f t="shared" si="2600"/>
        <v>0</v>
      </c>
      <c r="F3751" s="104">
        <f t="shared" si="2549"/>
        <v>0</v>
      </c>
      <c r="G3751" s="104">
        <f t="shared" si="2550"/>
        <v>0</v>
      </c>
      <c r="H3751" s="104">
        <f t="shared" si="2579"/>
        <v>0</v>
      </c>
      <c r="I3751" s="38">
        <f>'F4.2'!AB412</f>
        <v>0</v>
      </c>
      <c r="J3751" s="38">
        <f>'F4.2'!BA412</f>
        <v>0</v>
      </c>
      <c r="K3751" s="104"/>
      <c r="L3751" s="104"/>
      <c r="M3751" s="104">
        <f t="shared" si="2577"/>
        <v>0</v>
      </c>
      <c r="N3751" s="197">
        <f t="shared" si="2580"/>
        <v>0</v>
      </c>
    </row>
    <row r="3752" spans="1:14" ht="15.75" outlineLevel="1" x14ac:dyDescent="0.25">
      <c r="A3752" s="485">
        <f t="shared" ref="A3752:E3752" si="2601">A3275</f>
        <v>0</v>
      </c>
      <c r="B3752" s="421" t="str">
        <f t="shared" si="2601"/>
        <v>Scheme 2: Upgradation of Furnace TV Camera</v>
      </c>
      <c r="C3752" s="188">
        <f t="shared" si="2601"/>
        <v>0</v>
      </c>
      <c r="D3752" s="189" t="str">
        <f t="shared" si="2601"/>
        <v>-</v>
      </c>
      <c r="E3752" s="38">
        <f t="shared" si="2601"/>
        <v>0</v>
      </c>
      <c r="F3752" s="104">
        <f t="shared" si="2549"/>
        <v>0</v>
      </c>
      <c r="G3752" s="104">
        <f t="shared" si="2550"/>
        <v>0</v>
      </c>
      <c r="H3752" s="104">
        <f t="shared" si="2579"/>
        <v>0</v>
      </c>
      <c r="I3752" s="38">
        <f>'F4.2'!AB413</f>
        <v>0</v>
      </c>
      <c r="J3752" s="38">
        <f>'F4.2'!BA413</f>
        <v>0</v>
      </c>
      <c r="K3752" s="104"/>
      <c r="L3752" s="104"/>
      <c r="M3752" s="104">
        <f t="shared" si="2577"/>
        <v>0</v>
      </c>
      <c r="N3752" s="197">
        <f t="shared" si="2580"/>
        <v>0</v>
      </c>
    </row>
    <row r="3753" spans="1:14" ht="15.75" outlineLevel="1" x14ac:dyDescent="0.25">
      <c r="A3753" s="485">
        <f t="shared" ref="A3753:E3753" si="2602">A3276</f>
        <v>0</v>
      </c>
      <c r="B3753" s="421" t="str">
        <f t="shared" si="2602"/>
        <v xml:space="preserve">Scheme 3:Upgradation of FEGT system </v>
      </c>
      <c r="C3753" s="188">
        <f t="shared" si="2602"/>
        <v>0</v>
      </c>
      <c r="D3753" s="189" t="str">
        <f t="shared" si="2602"/>
        <v>-</v>
      </c>
      <c r="E3753" s="38">
        <f t="shared" si="2602"/>
        <v>0</v>
      </c>
      <c r="F3753" s="104">
        <f t="shared" si="2549"/>
        <v>0</v>
      </c>
      <c r="G3753" s="104">
        <f t="shared" si="2550"/>
        <v>0</v>
      </c>
      <c r="H3753" s="104">
        <f t="shared" si="2579"/>
        <v>0</v>
      </c>
      <c r="I3753" s="38">
        <f>'F4.2'!AB414</f>
        <v>0</v>
      </c>
      <c r="J3753" s="38">
        <f>'F4.2'!BA414</f>
        <v>0</v>
      </c>
      <c r="K3753" s="104"/>
      <c r="L3753" s="104"/>
      <c r="M3753" s="104">
        <f t="shared" si="2577"/>
        <v>0</v>
      </c>
      <c r="N3753" s="197">
        <f t="shared" si="2580"/>
        <v>0</v>
      </c>
    </row>
    <row r="3754" spans="1:14" ht="15.75" outlineLevel="1" x14ac:dyDescent="0.25">
      <c r="A3754" s="369">
        <f t="shared" ref="A3754:E3754" si="2603">A3277</f>
        <v>0</v>
      </c>
      <c r="B3754" s="369" t="str">
        <f t="shared" si="2603"/>
        <v xml:space="preserve">Scheme 4:Upgradation of acoustic pyrometer </v>
      </c>
      <c r="C3754" s="188">
        <f t="shared" si="2603"/>
        <v>0</v>
      </c>
      <c r="D3754" s="189" t="str">
        <f t="shared" si="2603"/>
        <v>-</v>
      </c>
      <c r="E3754" s="38">
        <f t="shared" si="2603"/>
        <v>0</v>
      </c>
      <c r="F3754" s="104">
        <f t="shared" si="2549"/>
        <v>0</v>
      </c>
      <c r="G3754" s="104">
        <f t="shared" si="2550"/>
        <v>0</v>
      </c>
      <c r="H3754" s="104">
        <f t="shared" si="2579"/>
        <v>0</v>
      </c>
      <c r="I3754" s="38">
        <f>'F4.2'!AB415</f>
        <v>0</v>
      </c>
      <c r="J3754" s="38">
        <f>'F4.2'!BA415</f>
        <v>0</v>
      </c>
      <c r="K3754" s="104"/>
      <c r="L3754" s="104"/>
      <c r="M3754" s="104">
        <f t="shared" si="2577"/>
        <v>0</v>
      </c>
      <c r="N3754" s="197">
        <f t="shared" si="2580"/>
        <v>0</v>
      </c>
    </row>
    <row r="3755" spans="1:14" ht="31.5" outlineLevel="1" x14ac:dyDescent="0.25">
      <c r="A3755" s="485">
        <f t="shared" ref="A3755:E3755" si="2604">A3278</f>
        <v>0</v>
      </c>
      <c r="B3755" s="421" t="str">
        <f t="shared" si="2604"/>
        <v xml:space="preserve"> Upgradation of various scheme viz instrument Air pipe at ESP Area, wet Ash Evacuation system, HCSD Silo.</v>
      </c>
      <c r="C3755" s="188">
        <f t="shared" si="2604"/>
        <v>0</v>
      </c>
      <c r="D3755" s="189" t="str">
        <f t="shared" si="2604"/>
        <v>-</v>
      </c>
      <c r="E3755" s="38">
        <f t="shared" si="2604"/>
        <v>0</v>
      </c>
      <c r="F3755" s="104">
        <f t="shared" si="2549"/>
        <v>26</v>
      </c>
      <c r="G3755" s="104">
        <f t="shared" si="2550"/>
        <v>26</v>
      </c>
      <c r="H3755" s="104">
        <f t="shared" si="2579"/>
        <v>0</v>
      </c>
      <c r="I3755" s="38">
        <f>'F4.2'!AB416</f>
        <v>0</v>
      </c>
      <c r="J3755" s="38">
        <f>'F4.2'!BA416</f>
        <v>0</v>
      </c>
      <c r="K3755" s="104"/>
      <c r="L3755" s="104"/>
      <c r="M3755" s="104">
        <f t="shared" si="2577"/>
        <v>0</v>
      </c>
      <c r="N3755" s="197">
        <f t="shared" si="2580"/>
        <v>0</v>
      </c>
    </row>
    <row r="3756" spans="1:14" ht="31.5" outlineLevel="1" x14ac:dyDescent="0.25">
      <c r="A3756" s="485">
        <f t="shared" ref="A3756:E3756" si="2605">A3279</f>
        <v>0</v>
      </c>
      <c r="B3756" s="421" t="str">
        <f t="shared" si="2605"/>
        <v xml:space="preserve">Scheme 1: Upgradation of instrument Air pipeline system at ESP of M.S into SS installed at 3x660 MW Koradi TPS. </v>
      </c>
      <c r="C3756" s="188">
        <f t="shared" si="2605"/>
        <v>0</v>
      </c>
      <c r="D3756" s="189" t="str">
        <f t="shared" si="2605"/>
        <v>-</v>
      </c>
      <c r="E3756" s="38">
        <f t="shared" si="2605"/>
        <v>0</v>
      </c>
      <c r="F3756" s="104">
        <f t="shared" si="2549"/>
        <v>0</v>
      </c>
      <c r="G3756" s="104">
        <f t="shared" si="2550"/>
        <v>0</v>
      </c>
      <c r="H3756" s="104">
        <f t="shared" si="2579"/>
        <v>0</v>
      </c>
      <c r="I3756" s="38">
        <f>'F4.2'!AB417</f>
        <v>0</v>
      </c>
      <c r="J3756" s="38">
        <f>'F4.2'!BA417</f>
        <v>0</v>
      </c>
      <c r="K3756" s="104"/>
      <c r="L3756" s="104"/>
      <c r="M3756" s="104">
        <f t="shared" si="2577"/>
        <v>0</v>
      </c>
      <c r="N3756" s="197">
        <f t="shared" si="2580"/>
        <v>0</v>
      </c>
    </row>
    <row r="3757" spans="1:14" ht="31.5" outlineLevel="1" x14ac:dyDescent="0.25">
      <c r="A3757" s="485">
        <f t="shared" ref="A3757:E3757" si="2606">A3280</f>
        <v>0</v>
      </c>
      <c r="B3757" s="421" t="str">
        <f t="shared" si="2606"/>
        <v>Scheme 2: Upgradation of instrument Air pipeline system at wet Ash system of M.S into SS .</v>
      </c>
      <c r="C3757" s="188">
        <f t="shared" si="2606"/>
        <v>0</v>
      </c>
      <c r="D3757" s="189" t="str">
        <f t="shared" si="2606"/>
        <v>-</v>
      </c>
      <c r="E3757" s="38">
        <f t="shared" si="2606"/>
        <v>0</v>
      </c>
      <c r="F3757" s="104">
        <f t="shared" si="2549"/>
        <v>0</v>
      </c>
      <c r="G3757" s="104">
        <f t="shared" si="2550"/>
        <v>0</v>
      </c>
      <c r="H3757" s="104">
        <f t="shared" si="2579"/>
        <v>0</v>
      </c>
      <c r="I3757" s="38">
        <f>'F4.2'!AB418</f>
        <v>0</v>
      </c>
      <c r="J3757" s="38">
        <f>'F4.2'!BA418</f>
        <v>0</v>
      </c>
      <c r="K3757" s="104"/>
      <c r="L3757" s="104"/>
      <c r="M3757" s="104">
        <f t="shared" si="2577"/>
        <v>0</v>
      </c>
      <c r="N3757" s="197">
        <f t="shared" si="2580"/>
        <v>0</v>
      </c>
    </row>
    <row r="3758" spans="1:14" ht="31.5" outlineLevel="1" x14ac:dyDescent="0.25">
      <c r="A3758" s="485">
        <f t="shared" ref="A3758:E3758" si="2607">A3281</f>
        <v>0</v>
      </c>
      <c r="B3758" s="421" t="str">
        <f t="shared" si="2607"/>
        <v>Scheme 3: Upgradation of instrument Air pipeline system at HCSD silo of M.S. into SS.</v>
      </c>
      <c r="C3758" s="188">
        <f t="shared" si="2607"/>
        <v>0</v>
      </c>
      <c r="D3758" s="189" t="str">
        <f t="shared" si="2607"/>
        <v>-</v>
      </c>
      <c r="E3758" s="38">
        <f t="shared" si="2607"/>
        <v>0</v>
      </c>
      <c r="F3758" s="104">
        <f t="shared" si="2549"/>
        <v>0</v>
      </c>
      <c r="G3758" s="104">
        <f t="shared" si="2550"/>
        <v>0</v>
      </c>
      <c r="H3758" s="104">
        <f t="shared" si="2579"/>
        <v>0</v>
      </c>
      <c r="I3758" s="38">
        <f>'F4.2'!AB419</f>
        <v>0</v>
      </c>
      <c r="J3758" s="38">
        <f>'F4.2'!BA419</f>
        <v>0</v>
      </c>
      <c r="K3758" s="104"/>
      <c r="L3758" s="104"/>
      <c r="M3758" s="104">
        <f t="shared" si="2577"/>
        <v>0</v>
      </c>
      <c r="N3758" s="197">
        <f t="shared" si="2580"/>
        <v>0</v>
      </c>
    </row>
    <row r="3759" spans="1:14" ht="31.5" outlineLevel="1" x14ac:dyDescent="0.25">
      <c r="A3759" s="485">
        <f t="shared" ref="A3759:E3759" si="2608">A3282</f>
        <v>0</v>
      </c>
      <c r="B3759" s="421" t="str">
        <f t="shared" si="2608"/>
        <v xml:space="preserve">Scheme 4: Upgradation of instrument Air pipeline system at Remote Silo of M.S into SS. </v>
      </c>
      <c r="C3759" s="188">
        <f t="shared" si="2608"/>
        <v>0</v>
      </c>
      <c r="D3759" s="189" t="str">
        <f t="shared" si="2608"/>
        <v>-</v>
      </c>
      <c r="E3759" s="38">
        <f t="shared" si="2608"/>
        <v>0</v>
      </c>
      <c r="F3759" s="104">
        <f t="shared" si="2549"/>
        <v>0</v>
      </c>
      <c r="G3759" s="104">
        <f t="shared" si="2550"/>
        <v>0</v>
      </c>
      <c r="H3759" s="104">
        <f t="shared" si="2579"/>
        <v>0</v>
      </c>
      <c r="I3759" s="38">
        <f>'F4.2'!AB420</f>
        <v>0</v>
      </c>
      <c r="J3759" s="38">
        <f>'F4.2'!BA420</f>
        <v>0</v>
      </c>
      <c r="K3759" s="104"/>
      <c r="L3759" s="104"/>
      <c r="M3759" s="104">
        <f t="shared" si="2577"/>
        <v>0</v>
      </c>
      <c r="N3759" s="197">
        <f t="shared" si="2580"/>
        <v>0</v>
      </c>
    </row>
    <row r="3760" spans="1:14" ht="47.25" outlineLevel="1" x14ac:dyDescent="0.25">
      <c r="A3760" s="369">
        <f t="shared" ref="A3760:E3760" si="2609">A3283</f>
        <v>0</v>
      </c>
      <c r="B3760" s="369" t="str">
        <f t="shared" si="2609"/>
        <v>Scheme 5: Upgradation of Control &amp; Instrument section  lab with Hydraulic Servo Valve Test, Pneumatic System test and calibration lab set up.</v>
      </c>
      <c r="C3760" s="188">
        <f t="shared" si="2609"/>
        <v>0</v>
      </c>
      <c r="D3760" s="189" t="str">
        <f t="shared" si="2609"/>
        <v>-</v>
      </c>
      <c r="E3760" s="38">
        <f t="shared" si="2609"/>
        <v>0</v>
      </c>
      <c r="F3760" s="104">
        <f t="shared" si="2549"/>
        <v>0</v>
      </c>
      <c r="G3760" s="104">
        <f t="shared" si="2550"/>
        <v>0</v>
      </c>
      <c r="H3760" s="104">
        <f t="shared" si="2579"/>
        <v>0</v>
      </c>
      <c r="I3760" s="38">
        <f>'F4.2'!AB421</f>
        <v>0</v>
      </c>
      <c r="J3760" s="38">
        <f>'F4.2'!BA421</f>
        <v>0</v>
      </c>
      <c r="K3760" s="104"/>
      <c r="L3760" s="104"/>
      <c r="M3760" s="104">
        <f t="shared" si="2577"/>
        <v>0</v>
      </c>
      <c r="N3760" s="197">
        <f t="shared" si="2580"/>
        <v>0</v>
      </c>
    </row>
    <row r="3761" spans="1:14" ht="31.5" outlineLevel="1" x14ac:dyDescent="0.25">
      <c r="A3761" s="485">
        <f t="shared" ref="A3761:E3761" si="2610">A3284</f>
        <v>0</v>
      </c>
      <c r="B3761" s="421" t="str">
        <f t="shared" si="2610"/>
        <v>Upgradation of Flame scanner for flexible operation of 3X660MW Koradi TPS.</v>
      </c>
      <c r="C3761" s="188">
        <f t="shared" si="2610"/>
        <v>0</v>
      </c>
      <c r="D3761" s="189" t="str">
        <f t="shared" si="2610"/>
        <v>-</v>
      </c>
      <c r="E3761" s="38">
        <f t="shared" si="2610"/>
        <v>0</v>
      </c>
      <c r="F3761" s="104">
        <f t="shared" si="2549"/>
        <v>35</v>
      </c>
      <c r="G3761" s="104">
        <f t="shared" si="2550"/>
        <v>35</v>
      </c>
      <c r="H3761" s="104">
        <f t="shared" si="2579"/>
        <v>0</v>
      </c>
      <c r="I3761" s="38">
        <f>'F4.2'!AB422</f>
        <v>0</v>
      </c>
      <c r="J3761" s="38">
        <f>'F4.2'!BA422</f>
        <v>0</v>
      </c>
      <c r="K3761" s="104"/>
      <c r="L3761" s="104"/>
      <c r="M3761" s="104">
        <f t="shared" si="2577"/>
        <v>0</v>
      </c>
      <c r="N3761" s="197">
        <f t="shared" si="2580"/>
        <v>0</v>
      </c>
    </row>
    <row r="3762" spans="1:14" ht="31.5" outlineLevel="1" x14ac:dyDescent="0.25">
      <c r="A3762" s="485">
        <f t="shared" ref="A3762:E3762" si="2611">A3285</f>
        <v>0</v>
      </c>
      <c r="B3762" s="561" t="str">
        <f t="shared" si="2611"/>
        <v>Scheme 1: Upgradation of Flame scanner for flexible operation of 3X660MW Koradi TPS.</v>
      </c>
      <c r="C3762" s="188">
        <f t="shared" si="2611"/>
        <v>0</v>
      </c>
      <c r="D3762" s="189" t="str">
        <f t="shared" si="2611"/>
        <v>-</v>
      </c>
      <c r="E3762" s="38">
        <f t="shared" si="2611"/>
        <v>0</v>
      </c>
      <c r="F3762" s="104">
        <f t="shared" si="2549"/>
        <v>0</v>
      </c>
      <c r="G3762" s="104">
        <f t="shared" si="2550"/>
        <v>0</v>
      </c>
      <c r="H3762" s="104">
        <f t="shared" si="2579"/>
        <v>0</v>
      </c>
      <c r="I3762" s="38">
        <f>'F4.2'!AB423</f>
        <v>0</v>
      </c>
      <c r="J3762" s="38">
        <f>'F4.2'!BA423</f>
        <v>0</v>
      </c>
      <c r="K3762" s="104"/>
      <c r="L3762" s="104"/>
      <c r="M3762" s="104">
        <f t="shared" si="2577"/>
        <v>0</v>
      </c>
      <c r="N3762" s="197">
        <f t="shared" si="2580"/>
        <v>0</v>
      </c>
    </row>
    <row r="3763" spans="1:14" ht="31.5" outlineLevel="1" x14ac:dyDescent="0.25">
      <c r="A3763" s="485">
        <f t="shared" ref="A3763:E3763" si="2612">A3286</f>
        <v>0</v>
      </c>
      <c r="B3763" s="562" t="str">
        <f t="shared" si="2612"/>
        <v>Replacement of DRC Pipes, Bends &amp; Fittings in phase manner to improve the dry ash conveying &amp; its disposal (2 years)</v>
      </c>
      <c r="C3763" s="188">
        <f t="shared" si="2612"/>
        <v>0</v>
      </c>
      <c r="D3763" s="189" t="str">
        <f t="shared" si="2612"/>
        <v>-</v>
      </c>
      <c r="E3763" s="38">
        <f t="shared" si="2612"/>
        <v>0</v>
      </c>
      <c r="F3763" s="104">
        <f t="shared" si="2549"/>
        <v>30</v>
      </c>
      <c r="G3763" s="104">
        <f t="shared" si="2550"/>
        <v>30</v>
      </c>
      <c r="H3763" s="104">
        <f t="shared" si="2579"/>
        <v>0</v>
      </c>
      <c r="I3763" s="38">
        <f>'F4.2'!AB424</f>
        <v>0</v>
      </c>
      <c r="J3763" s="38">
        <f>'F4.2'!BA424</f>
        <v>0</v>
      </c>
      <c r="K3763" s="104"/>
      <c r="L3763" s="104"/>
      <c r="M3763" s="104">
        <f t="shared" si="2577"/>
        <v>0</v>
      </c>
      <c r="N3763" s="197">
        <f t="shared" si="2580"/>
        <v>0</v>
      </c>
    </row>
    <row r="3764" spans="1:14" ht="78.75" outlineLevel="1" x14ac:dyDescent="0.25">
      <c r="A3764" s="485">
        <f t="shared" ref="A3764:E3764" si="2613">A3287</f>
        <v>0</v>
      </c>
      <c r="B3764" s="561" t="str">
        <f t="shared" si="2613"/>
        <v>Replacement of DRC Pipes, Bends &amp; Fittings in phase manner to improve the dry ash conveying &amp; its disposal (2 years) (Rs.30 Cr.)
(Bottom ash/Coarse ash evacuation &amp; Ash Slurry Disposal Pipelines, Dry ash conveying system)</v>
      </c>
      <c r="C3764" s="188">
        <f t="shared" si="2613"/>
        <v>0</v>
      </c>
      <c r="D3764" s="189" t="str">
        <f t="shared" si="2613"/>
        <v>-</v>
      </c>
      <c r="E3764" s="38">
        <f t="shared" si="2613"/>
        <v>0</v>
      </c>
      <c r="F3764" s="104">
        <f t="shared" si="2549"/>
        <v>0</v>
      </c>
      <c r="G3764" s="104">
        <f t="shared" si="2550"/>
        <v>0</v>
      </c>
      <c r="H3764" s="104">
        <f t="shared" si="2579"/>
        <v>0</v>
      </c>
      <c r="I3764" s="38">
        <f>'F4.2'!AB425</f>
        <v>0</v>
      </c>
      <c r="J3764" s="38">
        <f>'F4.2'!BA425</f>
        <v>0</v>
      </c>
      <c r="K3764" s="104"/>
      <c r="L3764" s="104"/>
      <c r="M3764" s="104">
        <f t="shared" si="2577"/>
        <v>0</v>
      </c>
      <c r="N3764" s="197">
        <f t="shared" si="2580"/>
        <v>0</v>
      </c>
    </row>
    <row r="3765" spans="1:14" ht="31.5" outlineLevel="1" x14ac:dyDescent="0.25">
      <c r="A3765" s="485">
        <f t="shared" ref="A3765:E3765" si="2614">A3288</f>
        <v>0</v>
      </c>
      <c r="B3765" s="562" t="str">
        <f t="shared" si="2614"/>
        <v>Augmentation of Coarse Ash disposal system at U10 at KTPS, Koradi</v>
      </c>
      <c r="C3765" s="188">
        <f t="shared" si="2614"/>
        <v>0</v>
      </c>
      <c r="D3765" s="189" t="str">
        <f t="shared" si="2614"/>
        <v>-</v>
      </c>
      <c r="E3765" s="38">
        <f t="shared" si="2614"/>
        <v>0</v>
      </c>
      <c r="F3765" s="104">
        <f t="shared" si="2549"/>
        <v>0</v>
      </c>
      <c r="G3765" s="104">
        <f t="shared" si="2550"/>
        <v>0</v>
      </c>
      <c r="H3765" s="104">
        <f t="shared" si="2579"/>
        <v>0</v>
      </c>
      <c r="I3765" s="38">
        <f>'F4.2'!AB426</f>
        <v>0</v>
      </c>
      <c r="J3765" s="38">
        <f>'F4.2'!BA426</f>
        <v>0</v>
      </c>
      <c r="K3765" s="104"/>
      <c r="L3765" s="104"/>
      <c r="M3765" s="104">
        <f t="shared" si="2577"/>
        <v>0</v>
      </c>
      <c r="N3765" s="197">
        <f t="shared" si="2580"/>
        <v>0</v>
      </c>
    </row>
    <row r="3766" spans="1:14" ht="31.5" outlineLevel="1" x14ac:dyDescent="0.25">
      <c r="A3766" s="485">
        <f t="shared" ref="A3766:E3766" si="2615">A3289</f>
        <v>0</v>
      </c>
      <c r="B3766" s="369" t="str">
        <f t="shared" si="2615"/>
        <v>WORK OF INSTALLATION &amp; COMMISSIONING OF ASH DISPOSAL SYSTEM AT UNIT#10</v>
      </c>
      <c r="C3766" s="188">
        <f t="shared" si="2615"/>
        <v>0</v>
      </c>
      <c r="D3766" s="189" t="str">
        <f t="shared" si="2615"/>
        <v>-</v>
      </c>
      <c r="E3766" s="38">
        <f t="shared" si="2615"/>
        <v>0</v>
      </c>
      <c r="F3766" s="104">
        <f t="shared" si="2549"/>
        <v>0</v>
      </c>
      <c r="G3766" s="104">
        <f t="shared" si="2550"/>
        <v>82.01</v>
      </c>
      <c r="H3766" s="104">
        <f t="shared" si="2579"/>
        <v>-82.01</v>
      </c>
      <c r="I3766" s="38">
        <f>'F4.2'!AB427</f>
        <v>0</v>
      </c>
      <c r="J3766" s="38">
        <f>'F4.2'!BA427</f>
        <v>0</v>
      </c>
      <c r="K3766" s="104"/>
      <c r="L3766" s="104"/>
      <c r="M3766" s="104">
        <f t="shared" si="2577"/>
        <v>0</v>
      </c>
      <c r="N3766" s="197">
        <f t="shared" si="2580"/>
        <v>-82.01</v>
      </c>
    </row>
    <row r="3767" spans="1:14" ht="15.75" outlineLevel="1" x14ac:dyDescent="0.25">
      <c r="A3767" s="485">
        <f t="shared" ref="A3767:E3767" si="2616">A3290</f>
        <v>0</v>
      </c>
      <c r="B3767" s="369" t="str">
        <f t="shared" si="2616"/>
        <v>IDC</v>
      </c>
      <c r="C3767" s="188">
        <f t="shared" si="2616"/>
        <v>0</v>
      </c>
      <c r="D3767" s="189" t="str">
        <f t="shared" si="2616"/>
        <v>-</v>
      </c>
      <c r="E3767" s="38">
        <f t="shared" si="2616"/>
        <v>0</v>
      </c>
      <c r="F3767" s="104">
        <f t="shared" si="2549"/>
        <v>0</v>
      </c>
      <c r="G3767" s="104">
        <f t="shared" si="2550"/>
        <v>2.93</v>
      </c>
      <c r="H3767" s="104">
        <f t="shared" si="2579"/>
        <v>-2.93</v>
      </c>
      <c r="I3767" s="38">
        <f>'F4.2'!AB428</f>
        <v>0</v>
      </c>
      <c r="J3767" s="38">
        <f>'F4.2'!BA428</f>
        <v>0</v>
      </c>
      <c r="K3767" s="104"/>
      <c r="L3767" s="104"/>
      <c r="M3767" s="104">
        <f t="shared" si="2577"/>
        <v>0</v>
      </c>
      <c r="N3767" s="197">
        <f t="shared" si="2580"/>
        <v>-2.93</v>
      </c>
    </row>
    <row r="3768" spans="1:14" ht="31.5" outlineLevel="1" x14ac:dyDescent="0.25">
      <c r="A3768" s="485">
        <f t="shared" ref="A3768:E3768" si="2617">A3291</f>
        <v>0</v>
      </c>
      <c r="B3768" s="565" t="str">
        <f t="shared" si="2617"/>
        <v>DPR for Railway Track Siding  Performance Improvement Schemes at 3x660MW KTPS ,Koradi.</v>
      </c>
      <c r="C3768" s="188">
        <f t="shared" si="2617"/>
        <v>0</v>
      </c>
      <c r="D3768" s="189" t="str">
        <f t="shared" si="2617"/>
        <v>-</v>
      </c>
      <c r="E3768" s="38">
        <f t="shared" si="2617"/>
        <v>0</v>
      </c>
      <c r="F3768" s="104">
        <f t="shared" ref="F3768:F3784" si="2618">F3291+I3291</f>
        <v>0</v>
      </c>
      <c r="G3768" s="104">
        <f t="shared" ref="G3768:G3784" si="2619">G3291+M3291</f>
        <v>0</v>
      </c>
      <c r="H3768" s="104">
        <f t="shared" si="2579"/>
        <v>0</v>
      </c>
      <c r="I3768" s="38">
        <f>'F4.2'!AB429</f>
        <v>0</v>
      </c>
      <c r="J3768" s="38">
        <f>'F4.2'!BA429</f>
        <v>0</v>
      </c>
      <c r="K3768" s="104"/>
      <c r="L3768" s="104"/>
      <c r="M3768" s="104">
        <f t="shared" si="2577"/>
        <v>0</v>
      </c>
      <c r="N3768" s="197">
        <f t="shared" si="2580"/>
        <v>0</v>
      </c>
    </row>
    <row r="3769" spans="1:14" ht="189" outlineLevel="1" x14ac:dyDescent="0.25">
      <c r="A3769" s="485">
        <f t="shared" ref="A3769:E3769" si="2620">A3292</f>
        <v>0</v>
      </c>
      <c r="B3769" s="565" t="str">
        <f t="shared" si="2620"/>
        <v xml:space="preserve">Scheme No. 1 : Work of complete track renovation of existing Rail yard of CHP, 3x660MW, KTPS, Koradi.
Justification- The existing rail track of 3 x 660MW rail yard has been commissioned in 2015 and since then continuous movement of @ 8-10 rakes loaded and empty on daily basis is being taking placed. Due to continuous movement of Railway's precious rolling stock, the track spares are worn out and are due for complete replacement. Hence, to maintain rail track parameters in healthy condition as per Railway norms so as to avoid untoward incidences of derailment the execution of work of complete track renewal is essential.
</v>
      </c>
      <c r="C3769" s="188">
        <f t="shared" si="2620"/>
        <v>0</v>
      </c>
      <c r="D3769" s="189" t="str">
        <f t="shared" si="2620"/>
        <v>-</v>
      </c>
      <c r="E3769" s="38">
        <f t="shared" si="2620"/>
        <v>0</v>
      </c>
      <c r="F3769" s="104">
        <f t="shared" si="2618"/>
        <v>30</v>
      </c>
      <c r="G3769" s="104">
        <f t="shared" si="2619"/>
        <v>30</v>
      </c>
      <c r="H3769" s="104">
        <f t="shared" si="2579"/>
        <v>0</v>
      </c>
      <c r="I3769" s="38">
        <f>'F4.2'!AB430</f>
        <v>0</v>
      </c>
      <c r="J3769" s="38">
        <f>'F4.2'!BA430</f>
        <v>0</v>
      </c>
      <c r="K3769" s="104"/>
      <c r="L3769" s="104"/>
      <c r="M3769" s="104">
        <f t="shared" si="2577"/>
        <v>0</v>
      </c>
      <c r="N3769" s="197">
        <f t="shared" si="2580"/>
        <v>0</v>
      </c>
    </row>
    <row r="3770" spans="1:14" ht="236.25" outlineLevel="1" x14ac:dyDescent="0.25">
      <c r="A3770" s="485">
        <f t="shared" ref="A3770:E3770" si="2621">A3293</f>
        <v>0</v>
      </c>
      <c r="B3770" s="565" t="str">
        <f t="shared" si="2621"/>
        <v xml:space="preserve">Scheme No. 2 : Scheme Name-
Work of laying of additional track at 3x660MW, KTPS, Koradi.
Justification- The existing rail track of 3 x 660MW rail yard has been commissioned in 2015 and since then continuous movement of @ 8-10 rakes loaded and empty on daily basis is being taking placed. However, as per the existing infrastructure, at present there is no dedicated empty formation line. Due to non-availability of empty formation line, most often unloading gets hampered due to blocking of outhaul line by empty rake. The hampering in unloading affects the plant performance and incurrs unnecessary financial burden on KTPS account under the head of demurrage charges.  Hence, to maintain the plant loadability and availability, it is essential to lay additional track at 3x660MW, KTPS, Koradi.
</v>
      </c>
      <c r="C3770" s="188">
        <f t="shared" si="2621"/>
        <v>0</v>
      </c>
      <c r="D3770" s="189" t="str">
        <f t="shared" si="2621"/>
        <v>-</v>
      </c>
      <c r="E3770" s="38">
        <f t="shared" si="2621"/>
        <v>0</v>
      </c>
      <c r="F3770" s="104">
        <f t="shared" si="2618"/>
        <v>1</v>
      </c>
      <c r="G3770" s="104">
        <f t="shared" si="2619"/>
        <v>1</v>
      </c>
      <c r="H3770" s="104">
        <f t="shared" si="2579"/>
        <v>0</v>
      </c>
      <c r="I3770" s="38">
        <f>'F4.2'!AB431</f>
        <v>0</v>
      </c>
      <c r="J3770" s="38">
        <f>'F4.2'!BA431</f>
        <v>0</v>
      </c>
      <c r="K3770" s="104"/>
      <c r="L3770" s="104"/>
      <c r="M3770" s="104">
        <f t="shared" si="2577"/>
        <v>0</v>
      </c>
      <c r="N3770" s="197">
        <f t="shared" si="2580"/>
        <v>0</v>
      </c>
    </row>
    <row r="3771" spans="1:14" ht="173.25" outlineLevel="1" x14ac:dyDescent="0.25">
      <c r="A3771" s="485">
        <f t="shared" ref="A3771:E3771" si="2622">A3294</f>
        <v>0</v>
      </c>
      <c r="B3771" s="565" t="str">
        <f t="shared" si="2622"/>
        <v xml:space="preserve">Scheme No. 3 : Scheme Name-
Work of rectification and upgradtion of existing SSP at CHP, 3x660MW, KTPS, Koradi.
Justification- The SSP has been erected at 3x660MW, KTPS, Koradi. However, till date the same has not been commissioned. With lapse of @ 5-6 years after erection and its non commissioning, the existing SSP set up has been completely detoriorated. Now, Railway's is pressing hard for early commissioning of the same. The said set up shall ensure isolation of OHE of existing yard with Railway's main line. 
</v>
      </c>
      <c r="C3771" s="188">
        <f t="shared" si="2622"/>
        <v>0</v>
      </c>
      <c r="D3771" s="189" t="str">
        <f t="shared" si="2622"/>
        <v>-</v>
      </c>
      <c r="E3771" s="38">
        <f t="shared" si="2622"/>
        <v>0</v>
      </c>
      <c r="F3771" s="104">
        <f t="shared" si="2618"/>
        <v>1</v>
      </c>
      <c r="G3771" s="104">
        <f t="shared" si="2619"/>
        <v>1</v>
      </c>
      <c r="H3771" s="104">
        <f t="shared" si="2579"/>
        <v>0</v>
      </c>
      <c r="I3771" s="38">
        <f>'F4.2'!AB432</f>
        <v>0</v>
      </c>
      <c r="J3771" s="38">
        <f>'F4.2'!BA432</f>
        <v>0</v>
      </c>
      <c r="K3771" s="104"/>
      <c r="L3771" s="104"/>
      <c r="M3771" s="104">
        <f t="shared" si="2577"/>
        <v>0</v>
      </c>
      <c r="N3771" s="197">
        <f t="shared" si="2580"/>
        <v>0</v>
      </c>
    </row>
    <row r="3772" spans="1:14" ht="346.5" outlineLevel="1" x14ac:dyDescent="0.25">
      <c r="A3772" s="485">
        <f t="shared" ref="A3772:E3772" si="2623">A3295</f>
        <v>0</v>
      </c>
      <c r="B3772" s="565" t="str">
        <f t="shared" si="2623"/>
        <v>Scheme No. 4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3772" s="188">
        <f t="shared" si="2623"/>
        <v>0</v>
      </c>
      <c r="D3772" s="189" t="str">
        <f t="shared" si="2623"/>
        <v>-</v>
      </c>
      <c r="E3772" s="38">
        <f t="shared" si="2623"/>
        <v>0</v>
      </c>
      <c r="F3772" s="104">
        <f t="shared" si="2618"/>
        <v>4</v>
      </c>
      <c r="G3772" s="104">
        <f t="shared" si="2619"/>
        <v>4</v>
      </c>
      <c r="H3772" s="104">
        <f t="shared" si="2579"/>
        <v>0</v>
      </c>
      <c r="I3772" s="38">
        <f>'F4.2'!AB433</f>
        <v>0</v>
      </c>
      <c r="J3772" s="38">
        <f>'F4.2'!BA433</f>
        <v>0</v>
      </c>
      <c r="K3772" s="104"/>
      <c r="L3772" s="104"/>
      <c r="M3772" s="104">
        <f t="shared" si="2577"/>
        <v>0</v>
      </c>
      <c r="N3772" s="197">
        <f t="shared" si="2580"/>
        <v>0</v>
      </c>
    </row>
    <row r="3773" spans="1:14" ht="346.5" outlineLevel="1" x14ac:dyDescent="0.25">
      <c r="A3773" s="485">
        <f t="shared" ref="A3773:E3773" si="2624">A3296</f>
        <v>0</v>
      </c>
      <c r="B3773" s="565" t="str">
        <f t="shared" si="2624"/>
        <v>Scheme No. 5 : Scheme Name-
Work of construction of apron RCC platforms  at inhaul and outhaul of Wagon tipllers 1, 2, 3 &amp; 4 of CHP 3x660MW, KTPS, Koradi.
Justification- The 04 Nos. of wagon tipplers are installed at CHP-3x660MW, KTPS, Koradi. In this regards, it is to submit that, the wagon unloading is being carried out through these tipplers. Hence, presence of fugitive dust in tippler area is predominant. The said dust is being accumulated at inhaul and outhaul of wagon tipplers. Due to presence of loaded wagons at inhaul and empty wagons at outhaul, this office gets least opportunity for clearance of the said coal dust along the track. Due to accumulation of coal dust, the rail track parameters along with gradient are getting distubed. The disturbance in gradient is causing rolling of wagons which is not recommended in view of safety of both man and machine. Besides, this due to rolling of wagons, the occurnece of untoward incidence of derailment is predominant. Hence, to maintain uniform rail track gradient it shall be enviable to construct the apron RCC platforms at inhaul and outhaul of Wagon tipplers 1, 2, 3 &amp; 4 of CHP-3x660MW, KTPS, Koradi.  
Estimated cost- Rs. 4 Cr.</v>
      </c>
      <c r="C3773" s="188">
        <f t="shared" si="2624"/>
        <v>0</v>
      </c>
      <c r="D3773" s="189" t="str">
        <f t="shared" si="2624"/>
        <v>-</v>
      </c>
      <c r="E3773" s="38">
        <f t="shared" si="2624"/>
        <v>0</v>
      </c>
      <c r="F3773" s="104">
        <f t="shared" si="2618"/>
        <v>4</v>
      </c>
      <c r="G3773" s="104">
        <f t="shared" si="2619"/>
        <v>4</v>
      </c>
      <c r="H3773" s="104">
        <f t="shared" si="2579"/>
        <v>0</v>
      </c>
      <c r="I3773" s="38">
        <f>'F4.2'!AB434</f>
        <v>0</v>
      </c>
      <c r="J3773" s="38">
        <f>'F4.2'!BA434</f>
        <v>0</v>
      </c>
      <c r="K3773" s="104"/>
      <c r="L3773" s="104"/>
      <c r="M3773" s="104">
        <f t="shared" si="2577"/>
        <v>0</v>
      </c>
      <c r="N3773" s="197">
        <f t="shared" si="2580"/>
        <v>0</v>
      </c>
    </row>
    <row r="3774" spans="1:14" ht="204.75" outlineLevel="1" x14ac:dyDescent="0.25">
      <c r="A3774" s="485">
        <f t="shared" ref="A3774:E3774" si="2625">A3297</f>
        <v>0</v>
      </c>
      <c r="B3774" s="565" t="str">
        <f t="shared" si="2625"/>
        <v>Scheme No. 6 : Scheme Name-
Work of construction of RCC platforms  along the rail track of CHP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Hence, for safe movement of Railway's staff, Railway's is pressing hard for provision of RCC platforms along the rail track of CHP-3x660MW, KTPS, Koradi.
Estimated cost- Rs. 10 Cr.</v>
      </c>
      <c r="C3774" s="188">
        <f t="shared" si="2625"/>
        <v>0</v>
      </c>
      <c r="D3774" s="189" t="str">
        <f t="shared" si="2625"/>
        <v>-</v>
      </c>
      <c r="E3774" s="38">
        <f t="shared" si="2625"/>
        <v>0</v>
      </c>
      <c r="F3774" s="104">
        <f t="shared" si="2618"/>
        <v>10</v>
      </c>
      <c r="G3774" s="104">
        <f t="shared" si="2619"/>
        <v>10</v>
      </c>
      <c r="H3774" s="104">
        <f t="shared" si="2579"/>
        <v>0</v>
      </c>
      <c r="I3774" s="38">
        <f>'F4.2'!AB435</f>
        <v>0</v>
      </c>
      <c r="J3774" s="38">
        <f>'F4.2'!BA435</f>
        <v>0</v>
      </c>
      <c r="K3774" s="104"/>
      <c r="L3774" s="104"/>
      <c r="M3774" s="104">
        <f t="shared" si="2577"/>
        <v>0</v>
      </c>
      <c r="N3774" s="197">
        <f t="shared" si="2580"/>
        <v>0</v>
      </c>
    </row>
    <row r="3775" spans="1:14" ht="204.75" outlineLevel="1" x14ac:dyDescent="0.25">
      <c r="A3775" s="485">
        <f t="shared" ref="A3775:E3775" si="2626">A3298</f>
        <v>0</v>
      </c>
      <c r="B3775" s="565" t="str">
        <f t="shared" si="2626"/>
        <v>Scheme No. 7 : Scheme Name-
Work of repairing and construction of RCC permanent  revenue canal at, KTPS, Koradi.
Justification- The temporary revenue canal is being flowing beside the existing Railway exchange yard of 210 MW, KTPS, Koradi. The said canal gets clogged inview of ash accumulation. Due to clogging this canal overflows and its overrun enters the 210 MW rail yard thereby creating track surface marshy and unsafe for Rail movement. Hence, it is essential to repair and construct RCC permanent revenue canal at KTPS, Koradi so that proper and timely cleaning of canal along with proper outlet can be arranged.
Estimated cost- Rs. 15 Cr.</v>
      </c>
      <c r="C3775" s="188">
        <f t="shared" si="2626"/>
        <v>0</v>
      </c>
      <c r="D3775" s="189" t="str">
        <f t="shared" si="2626"/>
        <v>-</v>
      </c>
      <c r="E3775" s="38">
        <f t="shared" si="2626"/>
        <v>0</v>
      </c>
      <c r="F3775" s="104">
        <f t="shared" si="2618"/>
        <v>15</v>
      </c>
      <c r="G3775" s="104">
        <f t="shared" si="2619"/>
        <v>15</v>
      </c>
      <c r="H3775" s="104">
        <f t="shared" si="2579"/>
        <v>0</v>
      </c>
      <c r="I3775" s="38">
        <f>'F4.2'!AB436</f>
        <v>0</v>
      </c>
      <c r="J3775" s="38">
        <f>'F4.2'!BA436</f>
        <v>0</v>
      </c>
      <c r="K3775" s="104"/>
      <c r="L3775" s="104"/>
      <c r="M3775" s="104">
        <f t="shared" si="2577"/>
        <v>0</v>
      </c>
      <c r="N3775" s="197">
        <f t="shared" si="2580"/>
        <v>0</v>
      </c>
    </row>
    <row r="3776" spans="1:14" ht="252" outlineLevel="1" x14ac:dyDescent="0.25">
      <c r="A3776" s="485">
        <f t="shared" ref="A3776:E3776" si="2627">A3299</f>
        <v>0</v>
      </c>
      <c r="B3776" s="565" t="str">
        <f t="shared" si="2627"/>
        <v>Scheme Name-08
Work of  construction of RCCretaining wall at Godhani and Kalumna end of  KTPS, Koradi.
Justification- The separate rail infrastructure has been commissioned for Koradi TPS to cope up the daily coal requirement. The rail traffic at KTPS, Koradi is being catered through Godhani and Kalumna end respectively. In this regards, it is to submit that, the take off points at Godhani and Kalumna both are S&amp;T operated. During monsoon, it is often witnessed that, the rain water enters the plant premises from others land thereby submerging the S&amp;T operated point. Due to this, signals gets lost and hampers the Rail traffic movement completely. Hence, it is essential to restrict the entrance of rain water in plant premises. This can be possible by constructing retaining wall at required loaction. 
Estimated cost- Rs. 1 Cr.</v>
      </c>
      <c r="C3776" s="188">
        <f t="shared" si="2627"/>
        <v>0</v>
      </c>
      <c r="D3776" s="189" t="str">
        <f t="shared" si="2627"/>
        <v>-</v>
      </c>
      <c r="E3776" s="38">
        <f t="shared" si="2627"/>
        <v>0</v>
      </c>
      <c r="F3776" s="104">
        <f t="shared" si="2618"/>
        <v>1</v>
      </c>
      <c r="G3776" s="104">
        <f t="shared" si="2619"/>
        <v>1</v>
      </c>
      <c r="H3776" s="104">
        <f t="shared" si="2579"/>
        <v>0</v>
      </c>
      <c r="I3776" s="38">
        <f>'F4.2'!AB437</f>
        <v>0</v>
      </c>
      <c r="J3776" s="38">
        <f>'F4.2'!BA437</f>
        <v>0</v>
      </c>
      <c r="K3776" s="104"/>
      <c r="L3776" s="104"/>
      <c r="M3776" s="104">
        <f t="shared" si="2577"/>
        <v>0</v>
      </c>
      <c r="N3776" s="197">
        <f t="shared" si="2580"/>
        <v>0</v>
      </c>
    </row>
    <row r="3777" spans="1:14" ht="252" outlineLevel="1" x14ac:dyDescent="0.25">
      <c r="A3777" s="485">
        <f t="shared" ref="A3777:E3777" si="2628">A3300</f>
        <v>0</v>
      </c>
      <c r="B3777" s="565" t="str">
        <f t="shared" si="2628"/>
        <v>Scheme Name-09
OHE maintenance at CHP, KTPS, Koradi
Justification-As per the Railway board circular, Railway's has mandated that OHE maintenance cost for existing as well as new sidings shall be borne by the siding owner in accordance with Railway guidelines. Railway will carry out necessary inspection of maintenance work once in six months. Maintenance charges per TKM per annum of OHE as finalized by SECR zonal office is Rs.291566/- per TKM per annum. Also, inspection charges at the rate of Rs.106974/- per day towards inspection to be carried out by Railways every si x months shall be charged  on actual basis by Railway's from the sidings.Accordingly, Railway.s has calimed amount of Rs.31314519/- for two years. Hence for 5 yeards it is expected to be Rs.7.82 Cr.
Estimated cost- Rs. 7.82 Cr.</v>
      </c>
      <c r="C3777" s="188">
        <f t="shared" si="2628"/>
        <v>0</v>
      </c>
      <c r="D3777" s="189" t="str">
        <f t="shared" si="2628"/>
        <v>-</v>
      </c>
      <c r="E3777" s="38">
        <f t="shared" si="2628"/>
        <v>0</v>
      </c>
      <c r="F3777" s="104">
        <f t="shared" si="2618"/>
        <v>7.82</v>
      </c>
      <c r="G3777" s="104">
        <f t="shared" si="2619"/>
        <v>7.82</v>
      </c>
      <c r="H3777" s="104">
        <f t="shared" si="2579"/>
        <v>0</v>
      </c>
      <c r="I3777" s="38">
        <f>'F4.2'!AB438</f>
        <v>0</v>
      </c>
      <c r="J3777" s="38">
        <f>'F4.2'!BA438</f>
        <v>0</v>
      </c>
      <c r="K3777" s="104"/>
      <c r="L3777" s="104"/>
      <c r="M3777" s="104">
        <f t="shared" si="2577"/>
        <v>0</v>
      </c>
      <c r="N3777" s="197">
        <f t="shared" si="2580"/>
        <v>0</v>
      </c>
    </row>
    <row r="3778" spans="1:14" ht="236.25" outlineLevel="1" x14ac:dyDescent="0.25">
      <c r="A3778" s="501">
        <f t="shared" ref="A3778:E3778" si="2629">A3301</f>
        <v>0</v>
      </c>
      <c r="B3778" s="566" t="str">
        <f t="shared" si="2629"/>
        <v>Scheme 10 Name-Remodelling and upgradation of existing S &amp; T system with Panel Interlocking system and associated S &amp; T gears to S &amp; T system with Electronic Interlocking system and associated S &amp; T gears in connection with services for BG Railway facility (660 MW Rail yard) for Koradi Thermal Power Station of MSPGCL
Justification-As per the prevailing Railway norms, it is mandatory to commission the S &amp; T system in private Railway siding for fast and safe movement of Railway’s precious rolling stock. Unless and until remodeling is carried out the S&amp;T system cannot be started at Koradi Railway yard.With commissioning and operation of S &amp; T system there shall be least possibility for derailments during internal shunting through crossovers, as the said points shall be motorized operated.
Estimated cost- Rs. 20 Cr.</v>
      </c>
      <c r="C3778" s="188">
        <f t="shared" si="2629"/>
        <v>0</v>
      </c>
      <c r="D3778" s="189" t="str">
        <f t="shared" si="2629"/>
        <v>-</v>
      </c>
      <c r="E3778" s="38">
        <f t="shared" si="2629"/>
        <v>0</v>
      </c>
      <c r="F3778" s="104">
        <f t="shared" si="2618"/>
        <v>20</v>
      </c>
      <c r="G3778" s="104">
        <f t="shared" si="2619"/>
        <v>20</v>
      </c>
      <c r="H3778" s="104">
        <f t="shared" si="2579"/>
        <v>0</v>
      </c>
      <c r="I3778" s="38">
        <f>'F4.2'!AB439</f>
        <v>0</v>
      </c>
      <c r="J3778" s="38">
        <f>'F4.2'!BA439</f>
        <v>0</v>
      </c>
      <c r="K3778" s="104"/>
      <c r="L3778" s="104"/>
      <c r="M3778" s="104">
        <f t="shared" si="2577"/>
        <v>0</v>
      </c>
      <c r="N3778" s="197">
        <f t="shared" si="2580"/>
        <v>0</v>
      </c>
    </row>
    <row r="3779" spans="1:14" ht="204.75" outlineLevel="1" x14ac:dyDescent="0.25">
      <c r="A3779" s="369">
        <f t="shared" ref="A3779:E3779" si="2630">A3302</f>
        <v>0</v>
      </c>
      <c r="B3779" s="369" t="str">
        <f t="shared" si="2630"/>
        <v>Scheme No. 11 : Work of supply and provision of lights and high mast at CHP Railway exchange yard of 3x660MW, KTPS, Koradi.
Justification- The existing rail track of 3 x 660MW rail yard has been commissioned in 2015 and since then continuous movement of @ 8-10 rakes loaded and empty on daily basis is being taking placed.  In this regards, it is to submit that, after unloading of rakes the empty rakes are being examined by Railway's C&amp;W staff camped at KTPS, Koradi on round the clock basis. Hence, for safe movement of Railway's staff, Railway's is pressing hard for availability of proper illumination in complete yard.
Estimated cost- Rs.2.5 Cr.</v>
      </c>
      <c r="C3779" s="188">
        <f t="shared" si="2630"/>
        <v>0</v>
      </c>
      <c r="D3779" s="189" t="str">
        <f t="shared" si="2630"/>
        <v>-</v>
      </c>
      <c r="E3779" s="38">
        <f t="shared" si="2630"/>
        <v>0</v>
      </c>
      <c r="F3779" s="104">
        <f t="shared" si="2618"/>
        <v>25</v>
      </c>
      <c r="G3779" s="104">
        <f t="shared" si="2619"/>
        <v>25</v>
      </c>
      <c r="H3779" s="104">
        <f t="shared" si="2579"/>
        <v>0</v>
      </c>
      <c r="I3779" s="38">
        <f>'F4.2'!AB440</f>
        <v>0</v>
      </c>
      <c r="J3779" s="38">
        <f>'F4.2'!BA440</f>
        <v>0</v>
      </c>
      <c r="K3779" s="104"/>
      <c r="L3779" s="104"/>
      <c r="M3779" s="104">
        <f t="shared" si="2577"/>
        <v>0</v>
      </c>
      <c r="N3779" s="197">
        <f t="shared" si="2580"/>
        <v>0</v>
      </c>
    </row>
    <row r="3780" spans="1:14" ht="47.25" outlineLevel="1" x14ac:dyDescent="0.25">
      <c r="A3780" s="485">
        <f t="shared" ref="A3780:E3780" si="2631">A3303</f>
        <v>0</v>
      </c>
      <c r="B3780" s="579" t="str">
        <f t="shared" si="2631"/>
        <v xml:space="preserve">DPR for Provision of cover shed for stack yard -2  at 3x660MW KTPS ,Koradi.
</v>
      </c>
      <c r="C3780" s="188">
        <f t="shared" si="2631"/>
        <v>0</v>
      </c>
      <c r="D3780" s="189" t="str">
        <f t="shared" si="2631"/>
        <v>-</v>
      </c>
      <c r="E3780" s="38">
        <f t="shared" si="2631"/>
        <v>0</v>
      </c>
      <c r="F3780" s="104">
        <f t="shared" si="2618"/>
        <v>0</v>
      </c>
      <c r="G3780" s="104">
        <f t="shared" si="2619"/>
        <v>0</v>
      </c>
      <c r="H3780" s="104">
        <f t="shared" si="2579"/>
        <v>0</v>
      </c>
      <c r="I3780" s="38">
        <f>'F4.2'!AB441</f>
        <v>0</v>
      </c>
      <c r="J3780" s="38">
        <f>'F4.2'!BA441</f>
        <v>0</v>
      </c>
      <c r="K3780" s="104"/>
      <c r="L3780" s="104"/>
      <c r="M3780" s="104">
        <f t="shared" si="2577"/>
        <v>0</v>
      </c>
      <c r="N3780" s="197">
        <f t="shared" si="2580"/>
        <v>0</v>
      </c>
    </row>
    <row r="3781" spans="1:14" ht="31.5" outlineLevel="1" x14ac:dyDescent="0.25">
      <c r="A3781" s="369">
        <f t="shared" ref="A3781:E3781" si="2632">A3304</f>
        <v>0</v>
      </c>
      <c r="B3781" s="369" t="str">
        <f t="shared" si="2632"/>
        <v>Scheme No. 1 : Provision of cover shed for stack yard -2  at 3x660MW KTPS ,Koradi.</v>
      </c>
      <c r="C3781" s="188">
        <f t="shared" si="2632"/>
        <v>0</v>
      </c>
      <c r="D3781" s="189" t="str">
        <f t="shared" si="2632"/>
        <v>-</v>
      </c>
      <c r="E3781" s="38">
        <f t="shared" si="2632"/>
        <v>0</v>
      </c>
      <c r="F3781" s="104">
        <f t="shared" si="2618"/>
        <v>0</v>
      </c>
      <c r="G3781" s="104">
        <f t="shared" si="2619"/>
        <v>135</v>
      </c>
      <c r="H3781" s="104">
        <f t="shared" si="2579"/>
        <v>-135</v>
      </c>
      <c r="I3781" s="38">
        <f>'F4.2'!AB442</f>
        <v>0</v>
      </c>
      <c r="J3781" s="38">
        <f>'F4.2'!BA442</f>
        <v>0</v>
      </c>
      <c r="K3781" s="104"/>
      <c r="L3781" s="104"/>
      <c r="M3781" s="104">
        <f t="shared" si="2577"/>
        <v>0</v>
      </c>
      <c r="N3781" s="197">
        <f t="shared" si="2580"/>
        <v>-135</v>
      </c>
    </row>
    <row r="3782" spans="1:14" ht="47.25" outlineLevel="1" x14ac:dyDescent="0.25">
      <c r="A3782" s="485">
        <f t="shared" ref="A3782:E3782" si="2633">A3305</f>
        <v>0</v>
      </c>
      <c r="B3782" s="579" t="str">
        <f t="shared" si="2633"/>
        <v xml:space="preserve">DPR for Procurement of Pipe Conveyor Drive System Internals   at 3x660MW KTPS ,Koradi.
</v>
      </c>
      <c r="C3782" s="188">
        <f t="shared" si="2633"/>
        <v>0</v>
      </c>
      <c r="D3782" s="189" t="str">
        <f t="shared" si="2633"/>
        <v>-</v>
      </c>
      <c r="E3782" s="38">
        <f t="shared" si="2633"/>
        <v>0</v>
      </c>
      <c r="F3782" s="104">
        <f t="shared" si="2618"/>
        <v>0</v>
      </c>
      <c r="G3782" s="104">
        <f t="shared" si="2619"/>
        <v>0</v>
      </c>
      <c r="H3782" s="104">
        <f t="shared" si="2579"/>
        <v>0</v>
      </c>
      <c r="I3782" s="38">
        <f>'F4.2'!AB443</f>
        <v>0</v>
      </c>
      <c r="J3782" s="38">
        <f>'F4.2'!BA443</f>
        <v>0</v>
      </c>
      <c r="K3782" s="104"/>
      <c r="L3782" s="104"/>
      <c r="M3782" s="104">
        <f t="shared" si="2577"/>
        <v>0</v>
      </c>
      <c r="N3782" s="197">
        <f t="shared" si="2580"/>
        <v>0</v>
      </c>
    </row>
    <row r="3783" spans="1:14" ht="31.5" outlineLevel="1" x14ac:dyDescent="0.25">
      <c r="A3783" s="369">
        <f t="shared" ref="A3783:E3783" si="2634">A3306</f>
        <v>0</v>
      </c>
      <c r="B3783" s="369" t="str">
        <f t="shared" si="2634"/>
        <v>Scheme No. 1 : Procurement of Pipe Conveyor Drive System Internals   at 3x660MW KTPS ,Koradi.</v>
      </c>
      <c r="C3783" s="188">
        <f t="shared" si="2634"/>
        <v>0</v>
      </c>
      <c r="D3783" s="189" t="str">
        <f t="shared" si="2634"/>
        <v>-</v>
      </c>
      <c r="E3783" s="38">
        <f t="shared" si="2634"/>
        <v>0</v>
      </c>
      <c r="F3783" s="104">
        <f t="shared" si="2618"/>
        <v>0</v>
      </c>
      <c r="G3783" s="104">
        <f t="shared" si="2619"/>
        <v>27</v>
      </c>
      <c r="H3783" s="104">
        <f t="shared" si="2579"/>
        <v>-27</v>
      </c>
      <c r="I3783" s="38">
        <f>'F4.2'!AB444</f>
        <v>0</v>
      </c>
      <c r="J3783" s="38">
        <f>'F4.2'!BA444</f>
        <v>0</v>
      </c>
      <c r="K3783" s="104"/>
      <c r="L3783" s="104"/>
      <c r="M3783" s="104">
        <f t="shared" si="2577"/>
        <v>0</v>
      </c>
      <c r="N3783" s="197">
        <f t="shared" si="2580"/>
        <v>-27</v>
      </c>
    </row>
    <row r="3784" spans="1:14" ht="47.25" outlineLevel="1" x14ac:dyDescent="0.25">
      <c r="A3784" s="485">
        <f t="shared" ref="A3784:E3784" si="2635">A3307</f>
        <v>0</v>
      </c>
      <c r="B3784" s="579" t="str">
        <f t="shared" si="2635"/>
        <v xml:space="preserve">DPR for Provision of service building along with vehicle bay   at 3x660MW KTPS ,Koradi.
</v>
      </c>
      <c r="C3784" s="188">
        <f t="shared" si="2635"/>
        <v>0</v>
      </c>
      <c r="D3784" s="189" t="str">
        <f t="shared" si="2635"/>
        <v>-</v>
      </c>
      <c r="E3784" s="38">
        <f t="shared" si="2635"/>
        <v>0</v>
      </c>
      <c r="F3784" s="104">
        <f t="shared" si="2618"/>
        <v>0</v>
      </c>
      <c r="G3784" s="104">
        <f t="shared" si="2619"/>
        <v>0</v>
      </c>
      <c r="H3784" s="104">
        <f t="shared" si="2579"/>
        <v>0</v>
      </c>
      <c r="I3784" s="38">
        <f>'F4.2'!AB445</f>
        <v>0</v>
      </c>
      <c r="J3784" s="38">
        <f>'F4.2'!BA445</f>
        <v>0</v>
      </c>
      <c r="K3784" s="104"/>
      <c r="L3784" s="104"/>
      <c r="M3784" s="104">
        <f t="shared" si="2577"/>
        <v>0</v>
      </c>
      <c r="N3784" s="197">
        <f t="shared" si="2580"/>
        <v>0</v>
      </c>
    </row>
    <row r="3785" spans="1:14" ht="21" outlineLevel="1" x14ac:dyDescent="0.25">
      <c r="A3785" s="214">
        <f t="shared" ref="A3785:E3789" si="2636">A3308</f>
        <v>0</v>
      </c>
      <c r="B3785" s="118" t="str">
        <f t="shared" si="2636"/>
        <v>Scheme No. 1 : Provision of service building along with vehicle bay   at 3x660MW KTPS ,Koradi.</v>
      </c>
      <c r="C3785" s="188">
        <f t="shared" si="2636"/>
        <v>0</v>
      </c>
      <c r="D3785" s="189" t="str">
        <f t="shared" si="2636"/>
        <v>-</v>
      </c>
      <c r="E3785" s="38">
        <f t="shared" si="2636"/>
        <v>0</v>
      </c>
      <c r="F3785" s="104">
        <f>F3308+I3308</f>
        <v>0</v>
      </c>
      <c r="G3785" s="104">
        <f>G3308+M3308</f>
        <v>0</v>
      </c>
      <c r="H3785" s="104">
        <f t="shared" si="2579"/>
        <v>0</v>
      </c>
      <c r="I3785" s="38">
        <f>'F4.2'!AB446</f>
        <v>0</v>
      </c>
      <c r="J3785" s="38">
        <f>'F4.2'!BA446</f>
        <v>0</v>
      </c>
      <c r="K3785" s="104"/>
      <c r="L3785" s="104"/>
      <c r="M3785" s="104">
        <f t="shared" si="2577"/>
        <v>0</v>
      </c>
      <c r="N3785" s="197">
        <f t="shared" si="2580"/>
        <v>0</v>
      </c>
    </row>
    <row r="3786" spans="1:14" ht="15.75" outlineLevel="1" x14ac:dyDescent="0.25">
      <c r="A3786" s="98">
        <f t="shared" si="2636"/>
        <v>0</v>
      </c>
      <c r="B3786" s="108" t="str">
        <f t="shared" si="2636"/>
        <v>GENERAL ASSET</v>
      </c>
      <c r="C3786" s="188">
        <f t="shared" si="2636"/>
        <v>0</v>
      </c>
      <c r="D3786" s="189" t="str">
        <f t="shared" si="2636"/>
        <v>-</v>
      </c>
      <c r="E3786" s="38">
        <f t="shared" si="2636"/>
        <v>0</v>
      </c>
      <c r="F3786" s="104">
        <f>F3309+I3309</f>
        <v>0</v>
      </c>
      <c r="G3786" s="104">
        <f>G3309+M3309</f>
        <v>0</v>
      </c>
      <c r="H3786" s="104">
        <f t="shared" si="2579"/>
        <v>0</v>
      </c>
      <c r="I3786" s="38">
        <f>'F4.2'!AB447</f>
        <v>0</v>
      </c>
      <c r="J3786" s="38">
        <f>'F4.2'!BA447</f>
        <v>0</v>
      </c>
      <c r="K3786" s="104"/>
      <c r="L3786" s="104"/>
      <c r="M3786" s="104">
        <f t="shared" si="2577"/>
        <v>0</v>
      </c>
      <c r="N3786" s="197">
        <f t="shared" si="2580"/>
        <v>0</v>
      </c>
    </row>
    <row r="3787" spans="1:14" ht="15.75" outlineLevel="1" x14ac:dyDescent="0.25">
      <c r="A3787" s="98">
        <f t="shared" si="2636"/>
        <v>1</v>
      </c>
      <c r="B3787" s="108" t="str">
        <f t="shared" si="2636"/>
        <v>GENERAL ASSET--AKRDFOGA01-OFFICE FURNITURE</v>
      </c>
      <c r="C3787" s="188" t="str">
        <f t="shared" si="2636"/>
        <v>N.A.</v>
      </c>
      <c r="D3787" s="189" t="str">
        <f t="shared" si="2636"/>
        <v>-</v>
      </c>
      <c r="E3787" s="38">
        <f t="shared" si="2636"/>
        <v>0</v>
      </c>
      <c r="F3787" s="104">
        <f>F3310+I3310</f>
        <v>0.57298876499999996</v>
      </c>
      <c r="G3787" s="104">
        <f>G3310+M3310</f>
        <v>0.75758948500000012</v>
      </c>
      <c r="H3787" s="104">
        <f t="shared" si="2579"/>
        <v>-0.18460072000000016</v>
      </c>
      <c r="I3787" s="38">
        <f>'F4.2'!AB448</f>
        <v>0</v>
      </c>
      <c r="J3787" s="38">
        <f>'F4.2'!BA448</f>
        <v>0</v>
      </c>
      <c r="K3787" s="104"/>
      <c r="L3787" s="104"/>
      <c r="M3787" s="104">
        <f t="shared" si="2577"/>
        <v>0</v>
      </c>
      <c r="N3787" s="197">
        <f t="shared" si="2580"/>
        <v>-0.18460072000000016</v>
      </c>
    </row>
    <row r="3788" spans="1:14" ht="15.75" outlineLevel="1" x14ac:dyDescent="0.25">
      <c r="A3788" s="98">
        <f t="shared" si="2636"/>
        <v>2</v>
      </c>
      <c r="B3788" s="108" t="str">
        <f t="shared" si="2636"/>
        <v>GENERAL ASSET--AKRDFOGA02-COMPUTERS,PRINTER,SCANNER</v>
      </c>
      <c r="C3788" s="188" t="str">
        <f t="shared" si="2636"/>
        <v>N.A.</v>
      </c>
      <c r="D3788" s="189" t="str">
        <f t="shared" si="2636"/>
        <v>-</v>
      </c>
      <c r="E3788" s="38">
        <f t="shared" si="2636"/>
        <v>0</v>
      </c>
      <c r="F3788" s="104">
        <f>F3311+I3311</f>
        <v>1.6503794950000001</v>
      </c>
      <c r="G3788" s="104">
        <f>G3311+M3311</f>
        <v>2.9109935839999994</v>
      </c>
      <c r="H3788" s="104">
        <f t="shared" si="2579"/>
        <v>-1.2606140889999993</v>
      </c>
      <c r="I3788" s="38">
        <f>'F4.2'!AB449</f>
        <v>0</v>
      </c>
      <c r="J3788" s="38">
        <f>'F4.2'!BA449</f>
        <v>0</v>
      </c>
      <c r="K3788" s="104"/>
      <c r="L3788" s="104"/>
      <c r="M3788" s="104">
        <f t="shared" si="2577"/>
        <v>0</v>
      </c>
      <c r="N3788" s="197">
        <f t="shared" si="2580"/>
        <v>-1.2606140889999993</v>
      </c>
    </row>
    <row r="3789" spans="1:14" ht="15.75" outlineLevel="1" x14ac:dyDescent="0.25">
      <c r="A3789" s="98">
        <f t="shared" si="2636"/>
        <v>3</v>
      </c>
      <c r="B3789" s="108" t="str">
        <f t="shared" si="2636"/>
        <v>GENERAL ASSET--AKRDFOGA03-AC,WATER COOLER</v>
      </c>
      <c r="C3789" s="188" t="str">
        <f t="shared" si="2636"/>
        <v>N.A.</v>
      </c>
      <c r="D3789" s="189" t="str">
        <f t="shared" si="2636"/>
        <v>-</v>
      </c>
      <c r="E3789" s="38">
        <f t="shared" si="2636"/>
        <v>0</v>
      </c>
      <c r="F3789" s="104">
        <f>F3312+I3312</f>
        <v>0.46584386000000011</v>
      </c>
      <c r="G3789" s="104">
        <f>G3312+M3312</f>
        <v>0.49897932300000003</v>
      </c>
      <c r="H3789" s="104">
        <f t="shared" si="2579"/>
        <v>-3.3135462999999921E-2</v>
      </c>
      <c r="I3789" s="38">
        <f>'F4.2'!AB450</f>
        <v>0</v>
      </c>
      <c r="J3789" s="38">
        <f>'F4.2'!BA450</f>
        <v>0</v>
      </c>
      <c r="K3789" s="104"/>
      <c r="L3789" s="104"/>
      <c r="M3789" s="104">
        <f t="shared" si="2577"/>
        <v>0</v>
      </c>
      <c r="N3789" s="197">
        <f t="shared" si="2580"/>
        <v>-3.3135462999999921E-2</v>
      </c>
    </row>
    <row r="3790" spans="1:14" ht="21" outlineLevel="1" x14ac:dyDescent="0.25">
      <c r="A3790" s="89">
        <f t="shared" ref="A3790:E3790" si="2637">A3313</f>
        <v>4</v>
      </c>
      <c r="B3790" s="118" t="str">
        <f t="shared" si="2637"/>
        <v>GENERAL ASSET--AKRDFOGA04-AIR PURIFIER</v>
      </c>
      <c r="C3790" s="188" t="str">
        <f t="shared" si="2637"/>
        <v>N.A.</v>
      </c>
      <c r="D3790" s="189" t="str">
        <f t="shared" si="2637"/>
        <v>-</v>
      </c>
      <c r="E3790" s="38">
        <f t="shared" si="2637"/>
        <v>0</v>
      </c>
      <c r="F3790" s="104">
        <f t="shared" ref="F3790:F3820" si="2638">F3313+I3313</f>
        <v>0</v>
      </c>
      <c r="G3790" s="104">
        <f t="shared" ref="G3790:G3820" si="2639">G3313+M3313</f>
        <v>1.0499994E-2</v>
      </c>
      <c r="H3790" s="104">
        <f t="shared" si="2579"/>
        <v>-1.0499994E-2</v>
      </c>
      <c r="I3790" s="38">
        <f>'F4.2'!AB451</f>
        <v>0</v>
      </c>
      <c r="J3790" s="38">
        <f>'F4.2'!BA451</f>
        <v>0</v>
      </c>
      <c r="K3790" s="104"/>
      <c r="L3790" s="104"/>
      <c r="M3790" s="104">
        <f t="shared" si="2577"/>
        <v>0</v>
      </c>
      <c r="N3790" s="197">
        <f t="shared" si="2580"/>
        <v>-1.0499994E-2</v>
      </c>
    </row>
    <row r="3791" spans="1:14" ht="15.75" outlineLevel="1" x14ac:dyDescent="0.25">
      <c r="A3791" s="441">
        <f t="shared" ref="A3791:E3791" si="2640">A3314</f>
        <v>0</v>
      </c>
      <c r="B3791" s="586" t="str">
        <f t="shared" si="2640"/>
        <v>D) Non-DPR Schemes</v>
      </c>
      <c r="C3791" s="188">
        <f t="shared" si="2640"/>
        <v>0</v>
      </c>
      <c r="D3791" s="189" t="str">
        <f t="shared" si="2640"/>
        <v>-</v>
      </c>
      <c r="E3791" s="38">
        <f t="shared" si="2640"/>
        <v>0</v>
      </c>
      <c r="F3791" s="104">
        <f t="shared" si="2638"/>
        <v>0</v>
      </c>
      <c r="G3791" s="104">
        <f t="shared" si="2639"/>
        <v>0</v>
      </c>
      <c r="H3791" s="104">
        <f t="shared" si="2579"/>
        <v>0</v>
      </c>
      <c r="I3791" s="38">
        <f>'F4.2'!AB452</f>
        <v>0</v>
      </c>
      <c r="J3791" s="38">
        <f>'F4.2'!BA452</f>
        <v>0</v>
      </c>
      <c r="K3791" s="104"/>
      <c r="L3791" s="104"/>
      <c r="M3791" s="104">
        <f t="shared" si="2577"/>
        <v>0</v>
      </c>
      <c r="N3791" s="197">
        <f t="shared" si="2580"/>
        <v>0</v>
      </c>
    </row>
    <row r="3792" spans="1:14" ht="31.5" outlineLevel="1" x14ac:dyDescent="0.25">
      <c r="A3792" s="310">
        <f t="shared" ref="A3792:E3792" si="2641">A3315</f>
        <v>1</v>
      </c>
      <c r="B3792" s="586" t="str">
        <f t="shared" si="2641"/>
        <v xml:space="preserve">Procurement of KLEP Unit for 'HCSD Pump
</v>
      </c>
      <c r="C3792" s="188">
        <f t="shared" si="2641"/>
        <v>0</v>
      </c>
      <c r="D3792" s="189" t="str">
        <f t="shared" si="2641"/>
        <v>-</v>
      </c>
      <c r="E3792" s="38">
        <f t="shared" si="2641"/>
        <v>3.73</v>
      </c>
      <c r="F3792" s="104">
        <f t="shared" si="2638"/>
        <v>3.73</v>
      </c>
      <c r="G3792" s="104">
        <f t="shared" si="2639"/>
        <v>3.73</v>
      </c>
      <c r="H3792" s="104">
        <f t="shared" si="2579"/>
        <v>0</v>
      </c>
      <c r="I3792" s="38">
        <f>'F4.2'!AB453</f>
        <v>0</v>
      </c>
      <c r="J3792" s="38">
        <f>'F4.2'!BA453</f>
        <v>0</v>
      </c>
      <c r="K3792" s="104"/>
      <c r="L3792" s="104"/>
      <c r="M3792" s="104">
        <f t="shared" si="2577"/>
        <v>0</v>
      </c>
      <c r="N3792" s="197">
        <f t="shared" si="2580"/>
        <v>0</v>
      </c>
    </row>
    <row r="3793" spans="1:14" ht="31.5" outlineLevel="1" x14ac:dyDescent="0.25">
      <c r="A3793" s="98">
        <f t="shared" ref="A3793:E3793" si="2642">A3316</f>
        <v>2</v>
      </c>
      <c r="B3793" s="586" t="str">
        <f t="shared" si="2642"/>
        <v>Restoration of Boiler Circulation Pump at 3X660MW KTPS, Koradi</v>
      </c>
      <c r="C3793" s="188">
        <f t="shared" si="2642"/>
        <v>0</v>
      </c>
      <c r="D3793" s="189" t="str">
        <f t="shared" si="2642"/>
        <v>-</v>
      </c>
      <c r="E3793" s="38">
        <f t="shared" si="2642"/>
        <v>0</v>
      </c>
      <c r="F3793" s="104">
        <f t="shared" si="2638"/>
        <v>4.7300000000000004</v>
      </c>
      <c r="G3793" s="104">
        <f t="shared" si="2639"/>
        <v>4.7300000000000004</v>
      </c>
      <c r="H3793" s="104">
        <f t="shared" si="2579"/>
        <v>0</v>
      </c>
      <c r="I3793" s="38">
        <f>'F4.2'!AB454</f>
        <v>0</v>
      </c>
      <c r="J3793" s="38">
        <f>'F4.2'!BA454</f>
        <v>0</v>
      </c>
      <c r="K3793" s="104"/>
      <c r="L3793" s="104"/>
      <c r="M3793" s="104">
        <f t="shared" si="2577"/>
        <v>0</v>
      </c>
      <c r="N3793" s="197">
        <f t="shared" si="2580"/>
        <v>0</v>
      </c>
    </row>
    <row r="3794" spans="1:14" ht="31.5" outlineLevel="1" x14ac:dyDescent="0.25">
      <c r="A3794" s="310">
        <f t="shared" ref="A3794:E3794" si="2643">A3317</f>
        <v>3</v>
      </c>
      <c r="B3794" s="586" t="str">
        <f t="shared" si="2643"/>
        <v>Procurement of Coal Compartment Assemblies for Unit-10 at 3x660MW KTPS, Koradi.</v>
      </c>
      <c r="C3794" s="188">
        <f t="shared" si="2643"/>
        <v>0</v>
      </c>
      <c r="D3794" s="189" t="str">
        <f t="shared" si="2643"/>
        <v>-</v>
      </c>
      <c r="E3794" s="38">
        <f t="shared" si="2643"/>
        <v>0</v>
      </c>
      <c r="F3794" s="104">
        <f t="shared" si="2638"/>
        <v>3.73</v>
      </c>
      <c r="G3794" s="104">
        <f t="shared" si="2639"/>
        <v>3.73</v>
      </c>
      <c r="H3794" s="104">
        <f t="shared" si="2579"/>
        <v>0</v>
      </c>
      <c r="I3794" s="38">
        <f>'F4.2'!AB455</f>
        <v>0</v>
      </c>
      <c r="J3794" s="38">
        <f>'F4.2'!BA455</f>
        <v>0</v>
      </c>
      <c r="K3794" s="104"/>
      <c r="L3794" s="104"/>
      <c r="M3794" s="104">
        <f t="shared" ref="M3794:M3820" si="2644">SUM(J3794:L3794)</f>
        <v>0</v>
      </c>
      <c r="N3794" s="197">
        <f t="shared" si="2580"/>
        <v>0</v>
      </c>
    </row>
    <row r="3795" spans="1:14" ht="31.5" outlineLevel="1" x14ac:dyDescent="0.25">
      <c r="A3795" s="98">
        <f t="shared" ref="A3795:E3795" si="2645">A3318</f>
        <v>4</v>
      </c>
      <c r="B3795" s="586" t="str">
        <f t="shared" si="2645"/>
        <v>Repairing and Refurbishment of TDBFP cartridge Model FK6E40 installed at 3X660MW KTPS, Koradi</v>
      </c>
      <c r="C3795" s="188">
        <f t="shared" si="2645"/>
        <v>0</v>
      </c>
      <c r="D3795" s="189" t="str">
        <f t="shared" si="2645"/>
        <v>-</v>
      </c>
      <c r="E3795" s="38">
        <f t="shared" si="2645"/>
        <v>0</v>
      </c>
      <c r="F3795" s="104">
        <f t="shared" si="2638"/>
        <v>11.86</v>
      </c>
      <c r="G3795" s="104">
        <f t="shared" si="2639"/>
        <v>11.86</v>
      </c>
      <c r="H3795" s="104">
        <f t="shared" ref="H3795:H3820" si="2646">F3795-G3795</f>
        <v>0</v>
      </c>
      <c r="I3795" s="38">
        <f>'F4.2'!AB456</f>
        <v>0</v>
      </c>
      <c r="J3795" s="38">
        <f>'F4.2'!BA456</f>
        <v>0</v>
      </c>
      <c r="K3795" s="104"/>
      <c r="L3795" s="104"/>
      <c r="M3795" s="104">
        <f t="shared" si="2644"/>
        <v>0</v>
      </c>
      <c r="N3795" s="197">
        <f t="shared" ref="N3795:N3820" si="2647">H3795+I3795-M3795</f>
        <v>0</v>
      </c>
    </row>
    <row r="3796" spans="1:14" ht="47.25" outlineLevel="1" x14ac:dyDescent="0.25">
      <c r="A3796" s="310">
        <f t="shared" ref="A3796:E3796" si="2648">A3319</f>
        <v>5</v>
      </c>
      <c r="B3796" s="586" t="str">
        <f t="shared" si="2648"/>
        <v>Non-DPR for Upgradation of Honeywell Make PLC for Mill Reject Handling System installed at 3x660MW Balance of Plant (BOP) Unit- 8, 9 &amp; 10 at Koradi TPS</v>
      </c>
      <c r="C3796" s="188">
        <f t="shared" si="2648"/>
        <v>0</v>
      </c>
      <c r="D3796" s="189" t="str">
        <f t="shared" si="2648"/>
        <v>-</v>
      </c>
      <c r="E3796" s="38">
        <f t="shared" si="2648"/>
        <v>0</v>
      </c>
      <c r="F3796" s="104">
        <f t="shared" si="2638"/>
        <v>0.85</v>
      </c>
      <c r="G3796" s="104">
        <f t="shared" si="2639"/>
        <v>0.85</v>
      </c>
      <c r="H3796" s="104">
        <f t="shared" si="2646"/>
        <v>0</v>
      </c>
      <c r="I3796" s="38">
        <f>'F4.2'!AB457</f>
        <v>0</v>
      </c>
      <c r="J3796" s="38">
        <f>'F4.2'!BA457</f>
        <v>0</v>
      </c>
      <c r="K3796" s="104"/>
      <c r="L3796" s="104"/>
      <c r="M3796" s="104">
        <f t="shared" si="2644"/>
        <v>0</v>
      </c>
      <c r="N3796" s="197">
        <f t="shared" si="2647"/>
        <v>0</v>
      </c>
    </row>
    <row r="3797" spans="1:14" ht="31.5" outlineLevel="1" x14ac:dyDescent="0.25">
      <c r="A3797" s="98">
        <f t="shared" ref="A3797:E3797" si="2649">A3320</f>
        <v>6</v>
      </c>
      <c r="B3797" s="586" t="str">
        <f t="shared" si="2649"/>
        <v>Procurement of Sky Climber for furnace repairing at 3x660MW KTPS, Koradi</v>
      </c>
      <c r="C3797" s="188">
        <f t="shared" si="2649"/>
        <v>0</v>
      </c>
      <c r="D3797" s="189" t="str">
        <f t="shared" si="2649"/>
        <v>-</v>
      </c>
      <c r="E3797" s="38">
        <f t="shared" si="2649"/>
        <v>0</v>
      </c>
      <c r="F3797" s="104">
        <f t="shared" si="2638"/>
        <v>3.02</v>
      </c>
      <c r="G3797" s="104">
        <f t="shared" si="2639"/>
        <v>3.02</v>
      </c>
      <c r="H3797" s="104">
        <f t="shared" si="2646"/>
        <v>0</v>
      </c>
      <c r="I3797" s="38">
        <f>'F4.2'!AB458</f>
        <v>0</v>
      </c>
      <c r="J3797" s="38">
        <f>'F4.2'!BA458</f>
        <v>0</v>
      </c>
      <c r="K3797" s="104"/>
      <c r="L3797" s="104"/>
      <c r="M3797" s="104">
        <f t="shared" si="2644"/>
        <v>0</v>
      </c>
      <c r="N3797" s="197">
        <f t="shared" si="2647"/>
        <v>0</v>
      </c>
    </row>
    <row r="3798" spans="1:14" ht="15.75" outlineLevel="1" x14ac:dyDescent="0.25">
      <c r="A3798" s="310">
        <f t="shared" ref="A3798:E3798" si="2650">A3321</f>
        <v>7</v>
      </c>
      <c r="B3798" s="586" t="str">
        <f t="shared" si="2650"/>
        <v>Double Roll Clinker Grinder</v>
      </c>
      <c r="C3798" s="188">
        <f t="shared" si="2650"/>
        <v>0</v>
      </c>
      <c r="D3798" s="189" t="str">
        <f t="shared" si="2650"/>
        <v>-</v>
      </c>
      <c r="E3798" s="38">
        <f t="shared" si="2650"/>
        <v>0</v>
      </c>
      <c r="F3798" s="104">
        <f t="shared" si="2638"/>
        <v>1.68</v>
      </c>
      <c r="G3798" s="104">
        <f t="shared" si="2639"/>
        <v>1.68</v>
      </c>
      <c r="H3798" s="104">
        <f t="shared" si="2646"/>
        <v>0</v>
      </c>
      <c r="I3798" s="38">
        <f>'F4.2'!AB459</f>
        <v>0</v>
      </c>
      <c r="J3798" s="38">
        <f>'F4.2'!BA459</f>
        <v>0</v>
      </c>
      <c r="K3798" s="104"/>
      <c r="L3798" s="104"/>
      <c r="M3798" s="104">
        <f t="shared" si="2644"/>
        <v>0</v>
      </c>
      <c r="N3798" s="197">
        <f t="shared" si="2647"/>
        <v>0</v>
      </c>
    </row>
    <row r="3799" spans="1:14" ht="47.25" outlineLevel="1" x14ac:dyDescent="0.25">
      <c r="A3799" s="98">
        <f t="shared" ref="A3799:E3799" si="2651">A3322</f>
        <v>8</v>
      </c>
      <c r="B3799" s="586" t="str">
        <f t="shared" si="2651"/>
        <v>Procurement along with Installation of Clear Water Booster Pump with Motor, Panel Cable and other allied accessories in Unit#10 bottom ash area at AHP, 3x660MW, KTPS, Koradi.</v>
      </c>
      <c r="C3799" s="188" t="str">
        <f t="shared" si="2651"/>
        <v>N.A.</v>
      </c>
      <c r="D3799" s="189" t="str">
        <f t="shared" si="2651"/>
        <v>-</v>
      </c>
      <c r="E3799" s="38">
        <f t="shared" si="2651"/>
        <v>0</v>
      </c>
      <c r="F3799" s="104">
        <f t="shared" si="2638"/>
        <v>2.811164062</v>
      </c>
      <c r="G3799" s="104">
        <f t="shared" si="2639"/>
        <v>2.56</v>
      </c>
      <c r="H3799" s="104">
        <f t="shared" si="2646"/>
        <v>0.25116406199999997</v>
      </c>
      <c r="I3799" s="38">
        <f>'F4.2'!AB460</f>
        <v>0</v>
      </c>
      <c r="J3799" s="38">
        <f>'F4.2'!BA460</f>
        <v>0</v>
      </c>
      <c r="K3799" s="104"/>
      <c r="L3799" s="104"/>
      <c r="M3799" s="104">
        <f t="shared" si="2644"/>
        <v>0</v>
      </c>
      <c r="N3799" s="197">
        <f t="shared" si="2647"/>
        <v>0.25116406199999997</v>
      </c>
    </row>
    <row r="3800" spans="1:14" ht="47.25" outlineLevel="1" x14ac:dyDescent="0.25">
      <c r="A3800" s="310">
        <f t="shared" ref="A3800:E3800" si="2652">A3323</f>
        <v>9</v>
      </c>
      <c r="B3800" s="586" t="str">
        <f t="shared" si="2652"/>
        <v>Procurement of single Roll Clinker Grinder with Feed Pump &amp; Jet Pump Complete Assembly with modified metallurgy installed at AHP ,3x660MW Units, KTPs, Koradi</v>
      </c>
      <c r="C3800" s="188" t="str">
        <f t="shared" si="2652"/>
        <v>N.A.</v>
      </c>
      <c r="D3800" s="189" t="str">
        <f t="shared" si="2652"/>
        <v>-</v>
      </c>
      <c r="E3800" s="38">
        <f t="shared" si="2652"/>
        <v>0</v>
      </c>
      <c r="F3800" s="104">
        <f t="shared" si="2638"/>
        <v>3.2867833310000001</v>
      </c>
      <c r="G3800" s="104">
        <f t="shared" si="2639"/>
        <v>2.12</v>
      </c>
      <c r="H3800" s="104">
        <f t="shared" si="2646"/>
        <v>1.166783331</v>
      </c>
      <c r="I3800" s="38">
        <f>'F4.2'!AB461</f>
        <v>0</v>
      </c>
      <c r="J3800" s="38">
        <f>'F4.2'!BA461</f>
        <v>0</v>
      </c>
      <c r="K3800" s="104"/>
      <c r="L3800" s="104"/>
      <c r="M3800" s="104">
        <f t="shared" si="2644"/>
        <v>0</v>
      </c>
      <c r="N3800" s="197">
        <f t="shared" si="2647"/>
        <v>1.166783331</v>
      </c>
    </row>
    <row r="3801" spans="1:14" ht="47.25" outlineLevel="1" x14ac:dyDescent="0.25">
      <c r="A3801" s="98">
        <f t="shared" ref="A3801:E3801" si="2653">A3324</f>
        <v>10</v>
      </c>
      <c r="B3801" s="586" t="str">
        <f t="shared" si="2653"/>
        <v>Work of Repairing and Refurbishment of HIP Rotor along with balancing and over speed trial for L&amp;T-MHI make turbine (Type: TC4F-30”) installed at 3X660MW KTPS, Koradi</v>
      </c>
      <c r="C3801" s="188" t="str">
        <f t="shared" si="2653"/>
        <v>N.A.</v>
      </c>
      <c r="D3801" s="189" t="str">
        <f t="shared" si="2653"/>
        <v>-</v>
      </c>
      <c r="E3801" s="38">
        <f t="shared" si="2653"/>
        <v>0</v>
      </c>
      <c r="F3801" s="104">
        <f t="shared" si="2638"/>
        <v>7.3531628539999998</v>
      </c>
      <c r="G3801" s="104">
        <f t="shared" si="2639"/>
        <v>7.13</v>
      </c>
      <c r="H3801" s="104">
        <f t="shared" si="2646"/>
        <v>0.22316285399999991</v>
      </c>
      <c r="I3801" s="38">
        <f>'F4.2'!AB462</f>
        <v>0</v>
      </c>
      <c r="J3801" s="38">
        <f>'F4.2'!BA462</f>
        <v>0</v>
      </c>
      <c r="K3801" s="104"/>
      <c r="L3801" s="104"/>
      <c r="M3801" s="104">
        <f t="shared" si="2644"/>
        <v>0</v>
      </c>
      <c r="N3801" s="197">
        <f t="shared" si="2647"/>
        <v>0.22316285399999991</v>
      </c>
    </row>
    <row r="3802" spans="1:14" ht="47.25" outlineLevel="1" x14ac:dyDescent="0.25">
      <c r="A3802" s="310">
        <f t="shared" ref="A3802:E3802" si="2654">A3325</f>
        <v>11</v>
      </c>
      <c r="B3802" s="586" t="str">
        <f t="shared" si="2654"/>
        <v>Procurement of spares for Flue gas distribution dampers, PA fan discharge dampers and Coal mill Hot PA Gate and Dampers at 3x660mw KTPS units through OEM</v>
      </c>
      <c r="C3802" s="188" t="str">
        <f t="shared" si="2654"/>
        <v>N.A.</v>
      </c>
      <c r="D3802" s="189" t="str">
        <f t="shared" si="2654"/>
        <v>-</v>
      </c>
      <c r="E3802" s="38">
        <f t="shared" si="2654"/>
        <v>0</v>
      </c>
      <c r="F3802" s="104">
        <f t="shared" si="2638"/>
        <v>3.7</v>
      </c>
      <c r="G3802" s="104">
        <f t="shared" si="2639"/>
        <v>3.7</v>
      </c>
      <c r="H3802" s="104">
        <f t="shared" si="2646"/>
        <v>0</v>
      </c>
      <c r="I3802" s="38">
        <f>'F4.2'!AB463</f>
        <v>0</v>
      </c>
      <c r="J3802" s="38">
        <f>'F4.2'!BA463</f>
        <v>0</v>
      </c>
      <c r="K3802" s="104"/>
      <c r="L3802" s="104"/>
      <c r="M3802" s="104">
        <f t="shared" si="2644"/>
        <v>0</v>
      </c>
      <c r="N3802" s="197">
        <f t="shared" si="2647"/>
        <v>0</v>
      </c>
    </row>
    <row r="3803" spans="1:14" ht="47.25" outlineLevel="1" x14ac:dyDescent="0.25">
      <c r="A3803" s="98">
        <f t="shared" ref="A3803:E3803" si="2655">A3326</f>
        <v>12</v>
      </c>
      <c r="B3803" s="586" t="str">
        <f t="shared" si="2655"/>
        <v>Work of Modification &amp; Installation of Take up trolley &amp; arrangement for take up lifting for conveyor BCN-13A at CHP 3X660MW,KTPS,Koradi</v>
      </c>
      <c r="C3803" s="188" t="str">
        <f t="shared" si="2655"/>
        <v>N.A.</v>
      </c>
      <c r="D3803" s="189" t="str">
        <f t="shared" si="2655"/>
        <v>-</v>
      </c>
      <c r="E3803" s="38">
        <f t="shared" si="2655"/>
        <v>0</v>
      </c>
      <c r="F3803" s="104">
        <f t="shared" si="2638"/>
        <v>356.63306729199996</v>
      </c>
      <c r="G3803" s="104">
        <f t="shared" si="2639"/>
        <v>0.75</v>
      </c>
      <c r="H3803" s="104">
        <f t="shared" si="2646"/>
        <v>355.88306729199996</v>
      </c>
      <c r="I3803" s="38">
        <f>'F4.2'!AB464</f>
        <v>0</v>
      </c>
      <c r="J3803" s="38">
        <f>'F4.2'!BA464</f>
        <v>0</v>
      </c>
      <c r="K3803" s="104"/>
      <c r="L3803" s="104"/>
      <c r="M3803" s="104">
        <f t="shared" si="2644"/>
        <v>0</v>
      </c>
      <c r="N3803" s="197">
        <f t="shared" si="2647"/>
        <v>355.88306729199996</v>
      </c>
    </row>
    <row r="3804" spans="1:14" ht="47.25" outlineLevel="1" x14ac:dyDescent="0.25">
      <c r="A3804" s="310">
        <f t="shared" ref="A3804:E3804" si="2656">A3327</f>
        <v>13</v>
      </c>
      <c r="B3804" s="586" t="str">
        <f t="shared" si="2656"/>
        <v>Work of Design, Modification &amp; streingthening of Tripper trolley structure with provision of Antiwear plates discharge chute box at CHP 3X660MW,KTPS,Koradi</v>
      </c>
      <c r="C3804" s="188" t="str">
        <f t="shared" si="2656"/>
        <v>N.A.</v>
      </c>
      <c r="D3804" s="189" t="str">
        <f t="shared" si="2656"/>
        <v>-</v>
      </c>
      <c r="E3804" s="38">
        <f t="shared" si="2656"/>
        <v>0</v>
      </c>
      <c r="F3804" s="104">
        <f t="shared" si="2638"/>
        <v>1.1599999999999999</v>
      </c>
      <c r="G3804" s="104">
        <f t="shared" si="2639"/>
        <v>1.1599999999999999</v>
      </c>
      <c r="H3804" s="104">
        <f t="shared" si="2646"/>
        <v>0</v>
      </c>
      <c r="I3804" s="38">
        <f>'F4.2'!AB465</f>
        <v>0</v>
      </c>
      <c r="J3804" s="38">
        <f>'F4.2'!BA465</f>
        <v>0</v>
      </c>
      <c r="K3804" s="104"/>
      <c r="L3804" s="104"/>
      <c r="M3804" s="104">
        <f t="shared" si="2644"/>
        <v>0</v>
      </c>
      <c r="N3804" s="197">
        <f t="shared" si="2647"/>
        <v>0</v>
      </c>
    </row>
    <row r="3805" spans="1:14" ht="47.25" outlineLevel="1" x14ac:dyDescent="0.25">
      <c r="A3805" s="98">
        <f t="shared" ref="A3805:E3805" si="2657">A3328</f>
        <v>14</v>
      </c>
      <c r="B3805" s="586" t="str">
        <f t="shared" si="2657"/>
        <v>Upgradation of Management Information System (MIS) Server and Associated Software for C&amp;I at 3x660MW Unit- 8, 9 &amp; 10 at Koradi TPS</v>
      </c>
      <c r="C3805" s="188" t="str">
        <f t="shared" si="2657"/>
        <v>N.A.</v>
      </c>
      <c r="D3805" s="189" t="str">
        <f t="shared" si="2657"/>
        <v>-</v>
      </c>
      <c r="E3805" s="38">
        <f t="shared" si="2657"/>
        <v>0</v>
      </c>
      <c r="F3805" s="104">
        <f t="shared" si="2638"/>
        <v>2.145</v>
      </c>
      <c r="G3805" s="104">
        <f t="shared" si="2639"/>
        <v>2.145</v>
      </c>
      <c r="H3805" s="104">
        <f t="shared" si="2646"/>
        <v>0</v>
      </c>
      <c r="I3805" s="38">
        <f>'F4.2'!AB466</f>
        <v>0</v>
      </c>
      <c r="J3805" s="38">
        <f>'F4.2'!BA466</f>
        <v>0</v>
      </c>
      <c r="K3805" s="104"/>
      <c r="L3805" s="104"/>
      <c r="M3805" s="104">
        <f t="shared" si="2644"/>
        <v>0</v>
      </c>
      <c r="N3805" s="197">
        <f t="shared" si="2647"/>
        <v>0</v>
      </c>
    </row>
    <row r="3806" spans="1:14" ht="31.5" outlineLevel="1" x14ac:dyDescent="0.25">
      <c r="A3806" s="310">
        <f t="shared" ref="A3806:E3806" si="2658">A3329</f>
        <v>15</v>
      </c>
      <c r="B3806" s="586" t="str">
        <f t="shared" si="2658"/>
        <v>Procurement of Vibrating Tranfer chute with double exciter Drive for stacker reclaimer at CHP,3X660MW,KTPS ,Koradi</v>
      </c>
      <c r="C3806" s="188" t="str">
        <f t="shared" si="2658"/>
        <v>N.A.</v>
      </c>
      <c r="D3806" s="189" t="str">
        <f t="shared" si="2658"/>
        <v>-</v>
      </c>
      <c r="E3806" s="38">
        <f t="shared" si="2658"/>
        <v>0</v>
      </c>
      <c r="F3806" s="104">
        <f t="shared" si="2638"/>
        <v>0.93400000000000005</v>
      </c>
      <c r="G3806" s="104">
        <f t="shared" si="2639"/>
        <v>0.93400000000000005</v>
      </c>
      <c r="H3806" s="104">
        <f t="shared" si="2646"/>
        <v>0</v>
      </c>
      <c r="I3806" s="38">
        <f>'F4.2'!AB467</f>
        <v>0</v>
      </c>
      <c r="J3806" s="38">
        <f>'F4.2'!BA467</f>
        <v>0</v>
      </c>
      <c r="K3806" s="104"/>
      <c r="L3806" s="104"/>
      <c r="M3806" s="104">
        <f t="shared" si="2644"/>
        <v>0</v>
      </c>
      <c r="N3806" s="197">
        <f t="shared" si="2647"/>
        <v>0</v>
      </c>
    </row>
    <row r="3807" spans="1:14" ht="47.25" outlineLevel="1" x14ac:dyDescent="0.25">
      <c r="A3807" s="214">
        <f t="shared" ref="A3807:E3807" si="2659">A3330</f>
        <v>16</v>
      </c>
      <c r="B3807" s="586" t="str">
        <f t="shared" si="2659"/>
        <v>Supply &amp; Installation of Ash Slurry Density Transmitter at High Concentrated Slurry Disposal (HCSD) System of BOP area of 3x660MW Unit- 8, 9 &amp; 10 at Koradi TPS</v>
      </c>
      <c r="C3807" s="188" t="str">
        <f t="shared" si="2659"/>
        <v>N.A.</v>
      </c>
      <c r="D3807" s="189" t="str">
        <f t="shared" si="2659"/>
        <v>-</v>
      </c>
      <c r="E3807" s="38">
        <f t="shared" si="2659"/>
        <v>0</v>
      </c>
      <c r="F3807" s="104">
        <f t="shared" si="2638"/>
        <v>1.26</v>
      </c>
      <c r="G3807" s="104">
        <f t="shared" si="2639"/>
        <v>1.26</v>
      </c>
      <c r="H3807" s="104">
        <f t="shared" si="2646"/>
        <v>0</v>
      </c>
      <c r="I3807" s="38">
        <f>'F4.2'!AB468</f>
        <v>0</v>
      </c>
      <c r="J3807" s="38">
        <f>'F4.2'!BA468</f>
        <v>0</v>
      </c>
      <c r="K3807" s="104"/>
      <c r="L3807" s="104"/>
      <c r="M3807" s="104">
        <f t="shared" si="2644"/>
        <v>0</v>
      </c>
      <c r="N3807" s="197">
        <f t="shared" si="2647"/>
        <v>0</v>
      </c>
    </row>
    <row r="3808" spans="1:14" ht="31.5" outlineLevel="1" x14ac:dyDescent="0.25">
      <c r="A3808" s="355">
        <f t="shared" ref="A3808:E3808" si="2660">A3331</f>
        <v>17</v>
      </c>
      <c r="B3808" s="586" t="str">
        <f t="shared" si="2660"/>
        <v>Supply &amp; Installation of Fiber Optic Sensing System for Conveyor Health Monitoring At CHP 3x660MW KTPS, Koradi</v>
      </c>
      <c r="C3808" s="188">
        <f t="shared" si="2660"/>
        <v>0</v>
      </c>
      <c r="D3808" s="189" t="str">
        <f t="shared" si="2660"/>
        <v>-</v>
      </c>
      <c r="E3808" s="38">
        <f t="shared" si="2660"/>
        <v>0</v>
      </c>
      <c r="F3808" s="104">
        <f t="shared" si="2638"/>
        <v>11.72</v>
      </c>
      <c r="G3808" s="104">
        <f t="shared" si="2639"/>
        <v>11.72</v>
      </c>
      <c r="H3808" s="104">
        <f t="shared" si="2646"/>
        <v>0</v>
      </c>
      <c r="I3808" s="38">
        <f>'F4.2'!AB469</f>
        <v>0</v>
      </c>
      <c r="J3808" s="38">
        <f>'F4.2'!BA469</f>
        <v>0</v>
      </c>
      <c r="K3808" s="104"/>
      <c r="L3808" s="104"/>
      <c r="M3808" s="104">
        <f t="shared" si="2644"/>
        <v>0</v>
      </c>
      <c r="N3808" s="197">
        <f t="shared" si="2647"/>
        <v>0</v>
      </c>
    </row>
    <row r="3809" spans="1:14" ht="47.25" outlineLevel="1" x14ac:dyDescent="0.25">
      <c r="A3809" s="355">
        <f t="shared" ref="A3809:E3809" si="2661">A3332</f>
        <v>18</v>
      </c>
      <c r="B3809" s="586" t="str">
        <f t="shared" si="2661"/>
        <v>Procurement of Leak- proof make complete Mechanical Seal Assembly for Concrete Volute CW Pump installed at 3X660MW KTPS,Koradi on OEM bASIS.</v>
      </c>
      <c r="C3809" s="188">
        <f t="shared" si="2661"/>
        <v>0</v>
      </c>
      <c r="D3809" s="189" t="str">
        <f t="shared" si="2661"/>
        <v>-</v>
      </c>
      <c r="E3809" s="38">
        <f t="shared" si="2661"/>
        <v>0</v>
      </c>
      <c r="F3809" s="104">
        <f t="shared" si="2638"/>
        <v>1.94</v>
      </c>
      <c r="G3809" s="104">
        <f t="shared" si="2639"/>
        <v>1.94</v>
      </c>
      <c r="H3809" s="104">
        <f t="shared" si="2646"/>
        <v>0</v>
      </c>
      <c r="I3809" s="38">
        <f>'F4.2'!AB470</f>
        <v>0</v>
      </c>
      <c r="J3809" s="38">
        <f>'F4.2'!BA470</f>
        <v>0</v>
      </c>
      <c r="K3809" s="104"/>
      <c r="L3809" s="104"/>
      <c r="M3809" s="104">
        <f t="shared" si="2644"/>
        <v>0</v>
      </c>
      <c r="N3809" s="197">
        <f t="shared" si="2647"/>
        <v>0</v>
      </c>
    </row>
    <row r="3810" spans="1:14" ht="63" outlineLevel="1" x14ac:dyDescent="0.25">
      <c r="A3810" s="214">
        <f t="shared" ref="A3810:E3810" si="2662">A3333</f>
        <v>19</v>
      </c>
      <c r="B3810" s="586" t="str">
        <f t="shared" si="2662"/>
        <v>Work of Design , Engineering , Manufacturing , Supply Erection &amp; Commissioning of Conveyor Belt From Discharge of RBF 1 &amp;2 at Crusher House to Stack Yard At CHP 3x660MW KTPS, Koradi .</v>
      </c>
      <c r="C3810" s="188">
        <f t="shared" si="2662"/>
        <v>0</v>
      </c>
      <c r="D3810" s="189" t="str">
        <f t="shared" si="2662"/>
        <v>-</v>
      </c>
      <c r="E3810" s="38">
        <f t="shared" si="2662"/>
        <v>0</v>
      </c>
      <c r="F3810" s="104">
        <f t="shared" si="2638"/>
        <v>11.39</v>
      </c>
      <c r="G3810" s="104">
        <f t="shared" si="2639"/>
        <v>11.39</v>
      </c>
      <c r="H3810" s="104">
        <f t="shared" si="2646"/>
        <v>0</v>
      </c>
      <c r="I3810" s="38">
        <f>'F4.2'!AB471</f>
        <v>0</v>
      </c>
      <c r="J3810" s="38">
        <f>'F4.2'!BA471</f>
        <v>0</v>
      </c>
      <c r="K3810" s="104"/>
      <c r="L3810" s="104"/>
      <c r="M3810" s="104">
        <f t="shared" si="2644"/>
        <v>0</v>
      </c>
      <c r="N3810" s="197">
        <f t="shared" si="2647"/>
        <v>0</v>
      </c>
    </row>
    <row r="3811" spans="1:14" ht="47.25" outlineLevel="1" x14ac:dyDescent="0.25">
      <c r="A3811" s="355">
        <f t="shared" ref="A3811:E3811" si="2663">A3334</f>
        <v>20</v>
      </c>
      <c r="B3811" s="586" t="str">
        <f t="shared" si="2663"/>
        <v>Supply &amp; Installation of Artificial Intelligence PMMS Accurex Diagnostic matrix based vibration &amp; temperature monitoring for critical auxiliaries at CHP 3x660MW KTPS, Koradi.</v>
      </c>
      <c r="C3811" s="188">
        <f t="shared" si="2663"/>
        <v>0</v>
      </c>
      <c r="D3811" s="189" t="str">
        <f t="shared" si="2663"/>
        <v>-</v>
      </c>
      <c r="E3811" s="38">
        <f t="shared" si="2663"/>
        <v>0</v>
      </c>
      <c r="F3811" s="104">
        <f t="shared" si="2638"/>
        <v>6.431</v>
      </c>
      <c r="G3811" s="104">
        <f t="shared" si="2639"/>
        <v>6.431</v>
      </c>
      <c r="H3811" s="104">
        <f t="shared" si="2646"/>
        <v>0</v>
      </c>
      <c r="I3811" s="38">
        <f>'F4.2'!AB472</f>
        <v>0</v>
      </c>
      <c r="J3811" s="38">
        <f>'F4.2'!BA472</f>
        <v>0</v>
      </c>
      <c r="K3811" s="104"/>
      <c r="L3811" s="104"/>
      <c r="M3811" s="104">
        <f t="shared" si="2644"/>
        <v>0</v>
      </c>
      <c r="N3811" s="197">
        <f t="shared" si="2647"/>
        <v>0</v>
      </c>
    </row>
    <row r="3812" spans="1:14" ht="15.75" outlineLevel="1" x14ac:dyDescent="0.25">
      <c r="A3812" s="355">
        <f t="shared" ref="A3812:E3812" si="2664">A3335</f>
        <v>21</v>
      </c>
      <c r="B3812" s="586" t="str">
        <f t="shared" si="2664"/>
        <v>Restoration of online dissolved gas analysers of Unit 8,9,10</v>
      </c>
      <c r="C3812" s="188">
        <f t="shared" si="2664"/>
        <v>0</v>
      </c>
      <c r="D3812" s="189" t="str">
        <f t="shared" si="2664"/>
        <v>-</v>
      </c>
      <c r="E3812" s="38">
        <f t="shared" si="2664"/>
        <v>0</v>
      </c>
      <c r="F3812" s="104">
        <f t="shared" si="2638"/>
        <v>1.1100000000000001</v>
      </c>
      <c r="G3812" s="104">
        <f t="shared" si="2639"/>
        <v>1.1100000000000001</v>
      </c>
      <c r="H3812" s="104">
        <f t="shared" si="2646"/>
        <v>0</v>
      </c>
      <c r="I3812" s="38">
        <f>'F4.2'!AB473</f>
        <v>0</v>
      </c>
      <c r="J3812" s="38">
        <f>'F4.2'!BA473</f>
        <v>0</v>
      </c>
      <c r="K3812" s="104"/>
      <c r="L3812" s="104"/>
      <c r="M3812" s="104">
        <f t="shared" si="2644"/>
        <v>0</v>
      </c>
      <c r="N3812" s="197">
        <f t="shared" si="2647"/>
        <v>0</v>
      </c>
    </row>
    <row r="3813" spans="1:14" ht="78.75" outlineLevel="1" x14ac:dyDescent="0.25">
      <c r="A3813" s="214">
        <f t="shared" ref="A3813:E3813" si="2665">A3336</f>
        <v>22</v>
      </c>
      <c r="B3813" s="586" t="str">
        <f t="shared" si="2665"/>
        <v>Complete Replacement of Existing Water Separator Drain Tank Control (WDC) Valves with New Valves of modified trim design along with hydraulic Actuators, Power Pack assembly, necessary instrumentation, erection &amp; commissioning 3X660MW KTPS, Koradi.</v>
      </c>
      <c r="C3813" s="188">
        <f t="shared" si="2665"/>
        <v>0</v>
      </c>
      <c r="D3813" s="189" t="str">
        <f t="shared" si="2665"/>
        <v>-</v>
      </c>
      <c r="E3813" s="38">
        <f t="shared" si="2665"/>
        <v>0</v>
      </c>
      <c r="F3813" s="104">
        <f t="shared" si="2638"/>
        <v>5.33</v>
      </c>
      <c r="G3813" s="104">
        <f t="shared" si="2639"/>
        <v>5.33</v>
      </c>
      <c r="H3813" s="104">
        <f t="shared" si="2646"/>
        <v>0</v>
      </c>
      <c r="I3813" s="38">
        <f>'F4.2'!AB474</f>
        <v>0</v>
      </c>
      <c r="J3813" s="38">
        <f>'F4.2'!BA474</f>
        <v>0</v>
      </c>
      <c r="K3813" s="104"/>
      <c r="L3813" s="104"/>
      <c r="M3813" s="104">
        <f t="shared" si="2644"/>
        <v>0</v>
      </c>
      <c r="N3813" s="197">
        <f t="shared" si="2647"/>
        <v>0</v>
      </c>
    </row>
    <row r="3814" spans="1:14" ht="47.25" outlineLevel="1" x14ac:dyDescent="0.25">
      <c r="A3814" s="355">
        <f t="shared" ref="A3814:E3814" si="2666">A3337</f>
        <v>23</v>
      </c>
      <c r="B3814" s="586" t="str">
        <f t="shared" si="2666"/>
        <v>Procurement of mandatory set of Hydraulic system internals for Wagon Tippler Drive &amp; side arm charger Drive at CHP,3X660MW,KTPS ,Koradi</v>
      </c>
      <c r="C3814" s="188">
        <f t="shared" si="2666"/>
        <v>0</v>
      </c>
      <c r="D3814" s="189" t="str">
        <f t="shared" si="2666"/>
        <v>-</v>
      </c>
      <c r="E3814" s="38">
        <f t="shared" si="2666"/>
        <v>0</v>
      </c>
      <c r="F3814" s="104">
        <f t="shared" si="2638"/>
        <v>6.35</v>
      </c>
      <c r="G3814" s="104">
        <f t="shared" si="2639"/>
        <v>6.35</v>
      </c>
      <c r="H3814" s="104">
        <f t="shared" si="2646"/>
        <v>0</v>
      </c>
      <c r="I3814" s="38">
        <f>'F4.2'!AB475</f>
        <v>0</v>
      </c>
      <c r="J3814" s="38">
        <f>'F4.2'!BA475</f>
        <v>0</v>
      </c>
      <c r="K3814" s="104"/>
      <c r="L3814" s="104"/>
      <c r="M3814" s="104">
        <f t="shared" si="2644"/>
        <v>0</v>
      </c>
      <c r="N3814" s="197">
        <f t="shared" si="2647"/>
        <v>0</v>
      </c>
    </row>
    <row r="3815" spans="1:14" ht="47.25" outlineLevel="1" x14ac:dyDescent="0.25">
      <c r="A3815" s="355">
        <f t="shared" ref="A3815:E3815" si="2667">A3338</f>
        <v>24</v>
      </c>
      <c r="B3815" s="586" t="str">
        <f t="shared" si="2667"/>
        <v>"Supply &amp; installation of Anodized winding Oil cooled over band magnetic separator &amp; control panel for conveyor 5A,5B &amp;13C at CHP 3x660MW KTPS, Koradi.</v>
      </c>
      <c r="C3815" s="188">
        <f t="shared" si="2667"/>
        <v>0</v>
      </c>
      <c r="D3815" s="189" t="str">
        <f t="shared" si="2667"/>
        <v>-</v>
      </c>
      <c r="E3815" s="38">
        <f t="shared" si="2667"/>
        <v>0</v>
      </c>
      <c r="F3815" s="104">
        <f t="shared" si="2638"/>
        <v>1.8959999999999999</v>
      </c>
      <c r="G3815" s="104">
        <f t="shared" si="2639"/>
        <v>1.8959999999999999</v>
      </c>
      <c r="H3815" s="104">
        <f t="shared" si="2646"/>
        <v>0</v>
      </c>
      <c r="I3815" s="38">
        <f>'F4.2'!AB476</f>
        <v>0</v>
      </c>
      <c r="J3815" s="38">
        <f>'F4.2'!BA476</f>
        <v>0</v>
      </c>
      <c r="K3815" s="104"/>
      <c r="L3815" s="104"/>
      <c r="M3815" s="104">
        <f t="shared" si="2644"/>
        <v>0</v>
      </c>
      <c r="N3815" s="197">
        <f t="shared" si="2647"/>
        <v>0</v>
      </c>
    </row>
    <row r="3816" spans="1:14" ht="31.5" outlineLevel="1" x14ac:dyDescent="0.25">
      <c r="A3816" s="214">
        <f t="shared" ref="A3816:E3816" si="2668">A3339</f>
        <v>25</v>
      </c>
      <c r="B3816" s="586" t="str">
        <f t="shared" si="2668"/>
        <v xml:space="preserve">Procurement of Grinding Wall Assembly for Impact Crusher At CHP 3x660MW KTPS, Koradi </v>
      </c>
      <c r="C3816" s="188">
        <f t="shared" si="2668"/>
        <v>0</v>
      </c>
      <c r="D3816" s="189" t="str">
        <f t="shared" si="2668"/>
        <v>-</v>
      </c>
      <c r="E3816" s="38">
        <f t="shared" si="2668"/>
        <v>0</v>
      </c>
      <c r="F3816" s="104">
        <f t="shared" si="2638"/>
        <v>2.0099999999999998</v>
      </c>
      <c r="G3816" s="104">
        <f t="shared" si="2639"/>
        <v>2.0099999999999998</v>
      </c>
      <c r="H3816" s="104">
        <f t="shared" si="2646"/>
        <v>0</v>
      </c>
      <c r="I3816" s="38">
        <f>'F4.2'!AB477</f>
        <v>0</v>
      </c>
      <c r="J3816" s="38">
        <f>'F4.2'!BA477</f>
        <v>0</v>
      </c>
      <c r="K3816" s="104"/>
      <c r="L3816" s="104"/>
      <c r="M3816" s="104">
        <f t="shared" si="2644"/>
        <v>0</v>
      </c>
      <c r="N3816" s="197">
        <f t="shared" si="2647"/>
        <v>0</v>
      </c>
    </row>
    <row r="3817" spans="1:14" ht="31.5" outlineLevel="1" x14ac:dyDescent="0.25">
      <c r="A3817" s="355">
        <f t="shared" ref="A3817:E3817" si="2669">A3340</f>
        <v>26</v>
      </c>
      <c r="B3817" s="586" t="str">
        <f t="shared" si="2669"/>
        <v>Restoration of Boiler Circulation Pump of U10 at 3X660MW KTPS, Koradi</v>
      </c>
      <c r="C3817" s="188">
        <f t="shared" si="2669"/>
        <v>0</v>
      </c>
      <c r="D3817" s="189" t="str">
        <f t="shared" si="2669"/>
        <v>-</v>
      </c>
      <c r="E3817" s="38">
        <f t="shared" si="2669"/>
        <v>0</v>
      </c>
      <c r="F3817" s="104">
        <f t="shared" si="2638"/>
        <v>6.69</v>
      </c>
      <c r="G3817" s="104">
        <f t="shared" si="2639"/>
        <v>6.69</v>
      </c>
      <c r="H3817" s="104">
        <f t="shared" si="2646"/>
        <v>0</v>
      </c>
      <c r="I3817" s="38">
        <f>'F4.2'!AB478</f>
        <v>0</v>
      </c>
      <c r="J3817" s="38">
        <f>'F4.2'!BA478</f>
        <v>0</v>
      </c>
      <c r="K3817" s="104"/>
      <c r="L3817" s="104"/>
      <c r="M3817" s="104">
        <f t="shared" si="2644"/>
        <v>0</v>
      </c>
      <c r="N3817" s="197">
        <f t="shared" si="2647"/>
        <v>0</v>
      </c>
    </row>
    <row r="3818" spans="1:14" ht="78.75" outlineLevel="1" x14ac:dyDescent="0.25">
      <c r="A3818" s="214">
        <f t="shared" ref="A3818:E3818" si="2670">A3341</f>
        <v>27</v>
      </c>
      <c r="B3818" s="583" t="str">
        <f t="shared" si="2670"/>
        <v>Design,Engineering,Customization,Implementation,Installation &amp; testing of Data Analytical/Artificial Intellegence softwae for automated monitoring &amp; diagnostics system to improve Power plant reliability &amp; efficiency,at one unit of 3X660MW KTPS, Koradi.</v>
      </c>
      <c r="C3818" s="188">
        <f t="shared" si="2670"/>
        <v>0</v>
      </c>
      <c r="D3818" s="189" t="str">
        <f t="shared" si="2670"/>
        <v>-</v>
      </c>
      <c r="E3818" s="38">
        <f t="shared" si="2670"/>
        <v>0</v>
      </c>
      <c r="F3818" s="104">
        <f t="shared" si="2638"/>
        <v>3.27</v>
      </c>
      <c r="G3818" s="104">
        <f t="shared" si="2639"/>
        <v>3.27</v>
      </c>
      <c r="H3818" s="104">
        <f t="shared" si="2646"/>
        <v>0</v>
      </c>
      <c r="I3818" s="38">
        <f>'F4.2'!AB479</f>
        <v>0</v>
      </c>
      <c r="J3818" s="38">
        <f>'F4.2'!BA479</f>
        <v>0</v>
      </c>
      <c r="K3818" s="104"/>
      <c r="L3818" s="104"/>
      <c r="M3818" s="104">
        <f t="shared" si="2644"/>
        <v>0</v>
      </c>
      <c r="N3818" s="197">
        <f t="shared" si="2647"/>
        <v>0</v>
      </c>
    </row>
    <row r="3819" spans="1:14" ht="47.25" outlineLevel="1" x14ac:dyDescent="0.25">
      <c r="A3819" s="355">
        <f t="shared" ref="A3819:E3819" si="2671">A3342</f>
        <v>28</v>
      </c>
      <c r="B3819" s="583" t="str">
        <f t="shared" si="2671"/>
        <v>Supply of Feed Gate Complete Assembly along with installation to enhance the performance of Feed Gate at Ash Handling Plant, 3x660MW, KTPS, Koradi.</v>
      </c>
      <c r="C3819" s="188">
        <f t="shared" si="2671"/>
        <v>0</v>
      </c>
      <c r="D3819" s="189" t="str">
        <f t="shared" si="2671"/>
        <v>-</v>
      </c>
      <c r="E3819" s="38">
        <f t="shared" si="2671"/>
        <v>0</v>
      </c>
      <c r="F3819" s="104">
        <f t="shared" si="2638"/>
        <v>2.4</v>
      </c>
      <c r="G3819" s="104">
        <f t="shared" si="2639"/>
        <v>2.4</v>
      </c>
      <c r="H3819" s="104">
        <f t="shared" si="2646"/>
        <v>0</v>
      </c>
      <c r="I3819" s="38">
        <f>'F4.2'!AB480</f>
        <v>0</v>
      </c>
      <c r="J3819" s="38">
        <f>'F4.2'!BA480</f>
        <v>0</v>
      </c>
      <c r="K3819" s="104"/>
      <c r="L3819" s="104"/>
      <c r="M3819" s="104">
        <f t="shared" si="2644"/>
        <v>0</v>
      </c>
      <c r="N3819" s="197">
        <f t="shared" si="2647"/>
        <v>0</v>
      </c>
    </row>
    <row r="3820" spans="1:14" ht="63" outlineLevel="1" x14ac:dyDescent="0.25">
      <c r="A3820" s="355">
        <f t="shared" ref="A3820:E3820" si="2672">A3343</f>
        <v>29</v>
      </c>
      <c r="B3820" s="583" t="str">
        <f t="shared" si="2672"/>
        <v>Design, Supply, Installation &amp; Commissioning of Instrument Air Dryer Assembly with Prefilters &amp; Stainless steel piping along with valves suitable for Instrument Air Compressors at AHP, 3x660MW Units, KTPS, Koradi</v>
      </c>
      <c r="C3820" s="188">
        <f t="shared" si="2672"/>
        <v>0</v>
      </c>
      <c r="D3820" s="189" t="str">
        <f t="shared" si="2672"/>
        <v>-</v>
      </c>
      <c r="E3820" s="38">
        <f t="shared" si="2672"/>
        <v>0</v>
      </c>
      <c r="F3820" s="104">
        <f t="shared" si="2638"/>
        <v>5.5</v>
      </c>
      <c r="G3820" s="104">
        <f t="shared" si="2639"/>
        <v>5.5</v>
      </c>
      <c r="H3820" s="104">
        <f t="shared" si="2646"/>
        <v>0</v>
      </c>
      <c r="I3820" s="38">
        <f>'F4.2'!AB481</f>
        <v>0</v>
      </c>
      <c r="J3820" s="38">
        <f>'F4.2'!BA481</f>
        <v>0</v>
      </c>
      <c r="K3820" s="104"/>
      <c r="L3820" s="104"/>
      <c r="M3820" s="104">
        <f t="shared" si="2644"/>
        <v>0</v>
      </c>
      <c r="N3820" s="197">
        <f t="shared" si="2647"/>
        <v>0</v>
      </c>
    </row>
    <row r="3821" spans="1:14" ht="16.5" thickBot="1" x14ac:dyDescent="0.3">
      <c r="A3821" s="198">
        <f t="shared" ref="A3821:B3821" si="2673">A3344</f>
        <v>0</v>
      </c>
      <c r="B3821" s="199" t="str">
        <f t="shared" si="2673"/>
        <v>Total</v>
      </c>
      <c r="C3821" s="145"/>
      <c r="D3821" s="146"/>
      <c r="E3821" s="105"/>
      <c r="F3821" s="105">
        <f>SUM(F3346:F3820)</f>
        <v>6511.7591188480037</v>
      </c>
      <c r="G3821" s="105">
        <f t="shared" ref="G3821:N3821" si="2674">SUM(G3346:G3820)</f>
        <v>6469.3113822210025</v>
      </c>
      <c r="H3821" s="105">
        <f t="shared" si="2674"/>
        <v>42.447736626999927</v>
      </c>
      <c r="I3821" s="105">
        <f t="shared" si="2674"/>
        <v>122.86</v>
      </c>
      <c r="J3821" s="105">
        <f t="shared" si="2674"/>
        <v>122.86</v>
      </c>
      <c r="K3821" s="105">
        <f t="shared" si="2674"/>
        <v>0</v>
      </c>
      <c r="L3821" s="105">
        <f t="shared" si="2674"/>
        <v>0</v>
      </c>
      <c r="M3821" s="105">
        <f t="shared" si="2674"/>
        <v>122.86</v>
      </c>
      <c r="N3821" s="105">
        <f t="shared" si="2674"/>
        <v>42.447736626999927</v>
      </c>
    </row>
    <row r="3826" ht="51.75" customHeight="1" x14ac:dyDescent="0.25"/>
  </sheetData>
  <mergeCells count="11">
    <mergeCell ref="N4:N6"/>
    <mergeCell ref="F4:F6"/>
    <mergeCell ref="G4:G6"/>
    <mergeCell ref="H4:H6"/>
    <mergeCell ref="I4:I6"/>
    <mergeCell ref="J4:M5"/>
    <mergeCell ref="A4:A6"/>
    <mergeCell ref="B4:B6"/>
    <mergeCell ref="C4:C6"/>
    <mergeCell ref="D4:D6"/>
    <mergeCell ref="E4:E6"/>
  </mergeCells>
  <conditionalFormatting sqref="B18:B20">
    <cfRule type="duplicateValues" dxfId="263" priority="237"/>
  </conditionalFormatting>
  <conditionalFormatting sqref="B21:B24">
    <cfRule type="duplicateValues" dxfId="262" priority="235"/>
  </conditionalFormatting>
  <conditionalFormatting sqref="B47">
    <cfRule type="duplicateValues" dxfId="261" priority="264"/>
  </conditionalFormatting>
  <conditionalFormatting sqref="B48">
    <cfRule type="duplicateValues" dxfId="260" priority="263"/>
  </conditionalFormatting>
  <conditionalFormatting sqref="B49">
    <cfRule type="duplicateValues" dxfId="259" priority="262"/>
  </conditionalFormatting>
  <conditionalFormatting sqref="B53">
    <cfRule type="duplicateValues" dxfId="258" priority="261"/>
  </conditionalFormatting>
  <conditionalFormatting sqref="B54">
    <cfRule type="duplicateValues" dxfId="257" priority="260"/>
  </conditionalFormatting>
  <conditionalFormatting sqref="B57">
    <cfRule type="duplicateValues" dxfId="256" priority="259"/>
  </conditionalFormatting>
  <conditionalFormatting sqref="B63">
    <cfRule type="duplicateValues" dxfId="255" priority="244"/>
  </conditionalFormatting>
  <conditionalFormatting sqref="B64:B66">
    <cfRule type="duplicateValues" dxfId="254" priority="257"/>
  </conditionalFormatting>
  <conditionalFormatting sqref="B67">
    <cfRule type="duplicateValues" dxfId="253" priority="258"/>
  </conditionalFormatting>
  <conditionalFormatting sqref="B68">
    <cfRule type="duplicateValues" dxfId="252" priority="256"/>
  </conditionalFormatting>
  <conditionalFormatting sqref="B71:B72 B74">
    <cfRule type="duplicateValues" dxfId="251" priority="254"/>
  </conditionalFormatting>
  <conditionalFormatting sqref="B75:B76">
    <cfRule type="duplicateValues" dxfId="250" priority="253"/>
  </conditionalFormatting>
  <conditionalFormatting sqref="B77">
    <cfRule type="duplicateValues" dxfId="249" priority="251"/>
  </conditionalFormatting>
  <conditionalFormatting sqref="B78">
    <cfRule type="duplicateValues" dxfId="248" priority="252"/>
  </conditionalFormatting>
  <conditionalFormatting sqref="B82">
    <cfRule type="duplicateValues" dxfId="247" priority="247"/>
  </conditionalFormatting>
  <conditionalFormatting sqref="B85:B86 B91:B92">
    <cfRule type="duplicateValues" dxfId="246" priority="255"/>
  </conditionalFormatting>
  <conditionalFormatting sqref="B87">
    <cfRule type="duplicateValues" dxfId="245" priority="250"/>
  </conditionalFormatting>
  <conditionalFormatting sqref="B88">
    <cfRule type="duplicateValues" dxfId="244" priority="245"/>
  </conditionalFormatting>
  <conditionalFormatting sqref="B89">
    <cfRule type="duplicateValues" dxfId="243" priority="249"/>
  </conditionalFormatting>
  <conditionalFormatting sqref="B90">
    <cfRule type="duplicateValues" dxfId="242" priority="248"/>
  </conditionalFormatting>
  <conditionalFormatting sqref="B93">
    <cfRule type="duplicateValues" dxfId="241" priority="246"/>
  </conditionalFormatting>
  <conditionalFormatting sqref="B95">
    <cfRule type="duplicateValues" dxfId="240" priority="243"/>
  </conditionalFormatting>
  <conditionalFormatting sqref="B100">
    <cfRule type="duplicateValues" dxfId="239" priority="239"/>
  </conditionalFormatting>
  <conditionalFormatting sqref="B101">
    <cfRule type="duplicateValues" dxfId="238" priority="240"/>
  </conditionalFormatting>
  <conditionalFormatting sqref="B102">
    <cfRule type="duplicateValues" dxfId="237" priority="242"/>
  </conditionalFormatting>
  <conditionalFormatting sqref="B103">
    <cfRule type="duplicateValues" dxfId="236" priority="241"/>
  </conditionalFormatting>
  <conditionalFormatting sqref="B104">
    <cfRule type="duplicateValues" dxfId="235" priority="238"/>
  </conditionalFormatting>
  <conditionalFormatting sqref="B105 B97:B99">
    <cfRule type="duplicateValues" dxfId="234" priority="236"/>
  </conditionalFormatting>
  <conditionalFormatting sqref="A443">
    <cfRule type="duplicateValues" dxfId="233" priority="234"/>
  </conditionalFormatting>
  <conditionalFormatting sqref="A441">
    <cfRule type="duplicateValues" dxfId="232" priority="233"/>
  </conditionalFormatting>
  <conditionalFormatting sqref="A445">
    <cfRule type="duplicateValues" dxfId="231" priority="232"/>
  </conditionalFormatting>
  <conditionalFormatting sqref="B495:B497">
    <cfRule type="duplicateValues" dxfId="230" priority="204"/>
  </conditionalFormatting>
  <conditionalFormatting sqref="B498:B501">
    <cfRule type="duplicateValues" dxfId="229" priority="202"/>
  </conditionalFormatting>
  <conditionalFormatting sqref="B524">
    <cfRule type="duplicateValues" dxfId="228" priority="231"/>
  </conditionalFormatting>
  <conditionalFormatting sqref="B525">
    <cfRule type="duplicateValues" dxfId="227" priority="230"/>
  </conditionalFormatting>
  <conditionalFormatting sqref="B526">
    <cfRule type="duplicateValues" dxfId="226" priority="229"/>
  </conditionalFormatting>
  <conditionalFormatting sqref="B530">
    <cfRule type="duplicateValues" dxfId="225" priority="228"/>
  </conditionalFormatting>
  <conditionalFormatting sqref="B531">
    <cfRule type="duplicateValues" dxfId="224" priority="227"/>
  </conditionalFormatting>
  <conditionalFormatting sqref="B534">
    <cfRule type="duplicateValues" dxfId="223" priority="226"/>
  </conditionalFormatting>
  <conditionalFormatting sqref="B540">
    <cfRule type="duplicateValues" dxfId="222" priority="211"/>
  </conditionalFormatting>
  <conditionalFormatting sqref="B541:B543">
    <cfRule type="duplicateValues" dxfId="221" priority="224"/>
  </conditionalFormatting>
  <conditionalFormatting sqref="B544">
    <cfRule type="duplicateValues" dxfId="220" priority="225"/>
  </conditionalFormatting>
  <conditionalFormatting sqref="B545">
    <cfRule type="duplicateValues" dxfId="219" priority="223"/>
  </conditionalFormatting>
  <conditionalFormatting sqref="B548:B549 B551">
    <cfRule type="duplicateValues" dxfId="218" priority="221"/>
  </conditionalFormatting>
  <conditionalFormatting sqref="B552:B553">
    <cfRule type="duplicateValues" dxfId="217" priority="220"/>
  </conditionalFormatting>
  <conditionalFormatting sqref="B554">
    <cfRule type="duplicateValues" dxfId="216" priority="218"/>
  </conditionalFormatting>
  <conditionalFormatting sqref="B555">
    <cfRule type="duplicateValues" dxfId="215" priority="219"/>
  </conditionalFormatting>
  <conditionalFormatting sqref="B559">
    <cfRule type="duplicateValues" dxfId="214" priority="214"/>
  </conditionalFormatting>
  <conditionalFormatting sqref="B562:B563 B568:B569">
    <cfRule type="duplicateValues" dxfId="213" priority="222"/>
  </conditionalFormatting>
  <conditionalFormatting sqref="B564">
    <cfRule type="duplicateValues" dxfId="212" priority="217"/>
  </conditionalFormatting>
  <conditionalFormatting sqref="B565">
    <cfRule type="duplicateValues" dxfId="211" priority="212"/>
  </conditionalFormatting>
  <conditionalFormatting sqref="B566">
    <cfRule type="duplicateValues" dxfId="210" priority="216"/>
  </conditionalFormatting>
  <conditionalFormatting sqref="B567">
    <cfRule type="duplicateValues" dxfId="209" priority="215"/>
  </conditionalFormatting>
  <conditionalFormatting sqref="B570">
    <cfRule type="duplicateValues" dxfId="208" priority="213"/>
  </conditionalFormatting>
  <conditionalFormatting sqref="B572">
    <cfRule type="duplicateValues" dxfId="207" priority="210"/>
  </conditionalFormatting>
  <conditionalFormatting sqref="B577">
    <cfRule type="duplicateValues" dxfId="206" priority="206"/>
  </conditionalFormatting>
  <conditionalFormatting sqref="B578">
    <cfRule type="duplicateValues" dxfId="205" priority="207"/>
  </conditionalFormatting>
  <conditionalFormatting sqref="B579">
    <cfRule type="duplicateValues" dxfId="204" priority="209"/>
  </conditionalFormatting>
  <conditionalFormatting sqref="B580">
    <cfRule type="duplicateValues" dxfId="203" priority="208"/>
  </conditionalFormatting>
  <conditionalFormatting sqref="B581">
    <cfRule type="duplicateValues" dxfId="202" priority="205"/>
  </conditionalFormatting>
  <conditionalFormatting sqref="B582 B574:B576">
    <cfRule type="duplicateValues" dxfId="201" priority="203"/>
  </conditionalFormatting>
  <conditionalFormatting sqref="A920">
    <cfRule type="duplicateValues" dxfId="200" priority="201"/>
  </conditionalFormatting>
  <conditionalFormatting sqref="A918">
    <cfRule type="duplicateValues" dxfId="199" priority="200"/>
  </conditionalFormatting>
  <conditionalFormatting sqref="A922">
    <cfRule type="duplicateValues" dxfId="198" priority="199"/>
  </conditionalFormatting>
  <conditionalFormatting sqref="B972:B974">
    <cfRule type="duplicateValues" dxfId="197" priority="171"/>
  </conditionalFormatting>
  <conditionalFormatting sqref="B975:B978">
    <cfRule type="duplicateValues" dxfId="196" priority="169"/>
  </conditionalFormatting>
  <conditionalFormatting sqref="B1001">
    <cfRule type="duplicateValues" dxfId="195" priority="198"/>
  </conditionalFormatting>
  <conditionalFormatting sqref="B1002">
    <cfRule type="duplicateValues" dxfId="194" priority="197"/>
  </conditionalFormatting>
  <conditionalFormatting sqref="B1003">
    <cfRule type="duplicateValues" dxfId="193" priority="196"/>
  </conditionalFormatting>
  <conditionalFormatting sqref="B1007">
    <cfRule type="duplicateValues" dxfId="192" priority="195"/>
  </conditionalFormatting>
  <conditionalFormatting sqref="B1008">
    <cfRule type="duplicateValues" dxfId="191" priority="194"/>
  </conditionalFormatting>
  <conditionalFormatting sqref="B1011">
    <cfRule type="duplicateValues" dxfId="190" priority="193"/>
  </conditionalFormatting>
  <conditionalFormatting sqref="B1017">
    <cfRule type="duplicateValues" dxfId="189" priority="178"/>
  </conditionalFormatting>
  <conditionalFormatting sqref="B1018:B1020">
    <cfRule type="duplicateValues" dxfId="188" priority="191"/>
  </conditionalFormatting>
  <conditionalFormatting sqref="B1021">
    <cfRule type="duplicateValues" dxfId="187" priority="192"/>
  </conditionalFormatting>
  <conditionalFormatting sqref="B1022">
    <cfRule type="duplicateValues" dxfId="186" priority="190"/>
  </conditionalFormatting>
  <conditionalFormatting sqref="B1025:B1026 B1028">
    <cfRule type="duplicateValues" dxfId="185" priority="188"/>
  </conditionalFormatting>
  <conditionalFormatting sqref="B1029:B1030">
    <cfRule type="duplicateValues" dxfId="184" priority="187"/>
  </conditionalFormatting>
  <conditionalFormatting sqref="B1031">
    <cfRule type="duplicateValues" dxfId="183" priority="185"/>
  </conditionalFormatting>
  <conditionalFormatting sqref="B1032">
    <cfRule type="duplicateValues" dxfId="182" priority="186"/>
  </conditionalFormatting>
  <conditionalFormatting sqref="B1036">
    <cfRule type="duplicateValues" dxfId="181" priority="181"/>
  </conditionalFormatting>
  <conditionalFormatting sqref="B1039:B1040 B1045:B1046">
    <cfRule type="duplicateValues" dxfId="180" priority="189"/>
  </conditionalFormatting>
  <conditionalFormatting sqref="B1041">
    <cfRule type="duplicateValues" dxfId="179" priority="184"/>
  </conditionalFormatting>
  <conditionalFormatting sqref="B1042">
    <cfRule type="duplicateValues" dxfId="178" priority="179"/>
  </conditionalFormatting>
  <conditionalFormatting sqref="B1043">
    <cfRule type="duplicateValues" dxfId="177" priority="183"/>
  </conditionalFormatting>
  <conditionalFormatting sqref="B1044">
    <cfRule type="duplicateValues" dxfId="176" priority="182"/>
  </conditionalFormatting>
  <conditionalFormatting sqref="B1047">
    <cfRule type="duplicateValues" dxfId="175" priority="180"/>
  </conditionalFormatting>
  <conditionalFormatting sqref="B1049">
    <cfRule type="duplicateValues" dxfId="174" priority="177"/>
  </conditionalFormatting>
  <conditionalFormatting sqref="B1054">
    <cfRule type="duplicateValues" dxfId="173" priority="173"/>
  </conditionalFormatting>
  <conditionalFormatting sqref="B1055">
    <cfRule type="duplicateValues" dxfId="172" priority="174"/>
  </conditionalFormatting>
  <conditionalFormatting sqref="B1056">
    <cfRule type="duplicateValues" dxfId="171" priority="176"/>
  </conditionalFormatting>
  <conditionalFormatting sqref="B1057">
    <cfRule type="duplicateValues" dxfId="170" priority="175"/>
  </conditionalFormatting>
  <conditionalFormatting sqref="B1058">
    <cfRule type="duplicateValues" dxfId="169" priority="172"/>
  </conditionalFormatting>
  <conditionalFormatting sqref="B1059 B1051:B1053">
    <cfRule type="duplicateValues" dxfId="168" priority="170"/>
  </conditionalFormatting>
  <conditionalFormatting sqref="A1397">
    <cfRule type="duplicateValues" dxfId="167" priority="168"/>
  </conditionalFormatting>
  <conditionalFormatting sqref="A1395">
    <cfRule type="duplicateValues" dxfId="166" priority="167"/>
  </conditionalFormatting>
  <conditionalFormatting sqref="A1399">
    <cfRule type="duplicateValues" dxfId="165" priority="166"/>
  </conditionalFormatting>
  <conditionalFormatting sqref="B1449:B1451">
    <cfRule type="duplicateValues" dxfId="164" priority="138"/>
  </conditionalFormatting>
  <conditionalFormatting sqref="B1452:B1455">
    <cfRule type="duplicateValues" dxfId="163" priority="136"/>
  </conditionalFormatting>
  <conditionalFormatting sqref="B1478">
    <cfRule type="duplicateValues" dxfId="162" priority="165"/>
  </conditionalFormatting>
  <conditionalFormatting sqref="B1479">
    <cfRule type="duplicateValues" dxfId="161" priority="164"/>
  </conditionalFormatting>
  <conditionalFormatting sqref="B1480">
    <cfRule type="duplicateValues" dxfId="160" priority="163"/>
  </conditionalFormatting>
  <conditionalFormatting sqref="B1484">
    <cfRule type="duplicateValues" dxfId="159" priority="162"/>
  </conditionalFormatting>
  <conditionalFormatting sqref="B1485">
    <cfRule type="duplicateValues" dxfId="158" priority="161"/>
  </conditionalFormatting>
  <conditionalFormatting sqref="B1488">
    <cfRule type="duplicateValues" dxfId="157" priority="160"/>
  </conditionalFormatting>
  <conditionalFormatting sqref="B1494">
    <cfRule type="duplicateValues" dxfId="156" priority="145"/>
  </conditionalFormatting>
  <conditionalFormatting sqref="B1495:B1497">
    <cfRule type="duplicateValues" dxfId="155" priority="158"/>
  </conditionalFormatting>
  <conditionalFormatting sqref="B1498">
    <cfRule type="duplicateValues" dxfId="154" priority="159"/>
  </conditionalFormatting>
  <conditionalFormatting sqref="B1499">
    <cfRule type="duplicateValues" dxfId="153" priority="157"/>
  </conditionalFormatting>
  <conditionalFormatting sqref="B1502:B1503 B1505">
    <cfRule type="duplicateValues" dxfId="152" priority="155"/>
  </conditionalFormatting>
  <conditionalFormatting sqref="B1506:B1507">
    <cfRule type="duplicateValues" dxfId="151" priority="154"/>
  </conditionalFormatting>
  <conditionalFormatting sqref="B1508">
    <cfRule type="duplicateValues" dxfId="150" priority="152"/>
  </conditionalFormatting>
  <conditionalFormatting sqref="B1509">
    <cfRule type="duplicateValues" dxfId="149" priority="153"/>
  </conditionalFormatting>
  <conditionalFormatting sqref="B1513">
    <cfRule type="duplicateValues" dxfId="148" priority="148"/>
  </conditionalFormatting>
  <conditionalFormatting sqref="B1516:B1517 B1522:B1523">
    <cfRule type="duplicateValues" dxfId="147" priority="156"/>
  </conditionalFormatting>
  <conditionalFormatting sqref="B1518">
    <cfRule type="duplicateValues" dxfId="146" priority="151"/>
  </conditionalFormatting>
  <conditionalFormatting sqref="B1519">
    <cfRule type="duplicateValues" dxfId="145" priority="146"/>
  </conditionalFormatting>
  <conditionalFormatting sqref="B1520">
    <cfRule type="duplicateValues" dxfId="144" priority="150"/>
  </conditionalFormatting>
  <conditionalFormatting sqref="B1521">
    <cfRule type="duplicateValues" dxfId="143" priority="149"/>
  </conditionalFormatting>
  <conditionalFormatting sqref="B1524">
    <cfRule type="duplicateValues" dxfId="142" priority="147"/>
  </conditionalFormatting>
  <conditionalFormatting sqref="B1526">
    <cfRule type="duplicateValues" dxfId="141" priority="144"/>
  </conditionalFormatting>
  <conditionalFormatting sqref="B1531">
    <cfRule type="duplicateValues" dxfId="140" priority="140"/>
  </conditionalFormatting>
  <conditionalFormatting sqref="B1532">
    <cfRule type="duplicateValues" dxfId="139" priority="141"/>
  </conditionalFormatting>
  <conditionalFormatting sqref="B1533">
    <cfRule type="duplicateValues" dxfId="138" priority="143"/>
  </conditionalFormatting>
  <conditionalFormatting sqref="B1534">
    <cfRule type="duplicateValues" dxfId="137" priority="142"/>
  </conditionalFormatting>
  <conditionalFormatting sqref="B1535">
    <cfRule type="duplicateValues" dxfId="136" priority="139"/>
  </conditionalFormatting>
  <conditionalFormatting sqref="B1536 B1528:B1530">
    <cfRule type="duplicateValues" dxfId="135" priority="137"/>
  </conditionalFormatting>
  <conditionalFormatting sqref="A1874">
    <cfRule type="duplicateValues" dxfId="134" priority="135"/>
  </conditionalFormatting>
  <conditionalFormatting sqref="A1872">
    <cfRule type="duplicateValues" dxfId="133" priority="134"/>
  </conditionalFormatting>
  <conditionalFormatting sqref="A1876">
    <cfRule type="duplicateValues" dxfId="132" priority="133"/>
  </conditionalFormatting>
  <conditionalFormatting sqref="B1926:B1928">
    <cfRule type="duplicateValues" dxfId="131" priority="105"/>
  </conditionalFormatting>
  <conditionalFormatting sqref="B1929:B1932">
    <cfRule type="duplicateValues" dxfId="130" priority="103"/>
  </conditionalFormatting>
  <conditionalFormatting sqref="B1955">
    <cfRule type="duplicateValues" dxfId="129" priority="132"/>
  </conditionalFormatting>
  <conditionalFormatting sqref="B1956">
    <cfRule type="duplicateValues" dxfId="128" priority="131"/>
  </conditionalFormatting>
  <conditionalFormatting sqref="B1957">
    <cfRule type="duplicateValues" dxfId="127" priority="130"/>
  </conditionalFormatting>
  <conditionalFormatting sqref="B1961">
    <cfRule type="duplicateValues" dxfId="126" priority="129"/>
  </conditionalFormatting>
  <conditionalFormatting sqref="B1962">
    <cfRule type="duplicateValues" dxfId="125" priority="128"/>
  </conditionalFormatting>
  <conditionalFormatting sqref="B1965">
    <cfRule type="duplicateValues" dxfId="124" priority="127"/>
  </conditionalFormatting>
  <conditionalFormatting sqref="B1971">
    <cfRule type="duplicateValues" dxfId="123" priority="112"/>
  </conditionalFormatting>
  <conditionalFormatting sqref="B1972:B1974">
    <cfRule type="duplicateValues" dxfId="122" priority="125"/>
  </conditionalFormatting>
  <conditionalFormatting sqref="B1975">
    <cfRule type="duplicateValues" dxfId="121" priority="126"/>
  </conditionalFormatting>
  <conditionalFormatting sqref="B1976">
    <cfRule type="duplicateValues" dxfId="120" priority="124"/>
  </conditionalFormatting>
  <conditionalFormatting sqref="B1979:B1980 B1982">
    <cfRule type="duplicateValues" dxfId="119" priority="122"/>
  </conditionalFormatting>
  <conditionalFormatting sqref="B1983:B1984">
    <cfRule type="duplicateValues" dxfId="118" priority="121"/>
  </conditionalFormatting>
  <conditionalFormatting sqref="B1985">
    <cfRule type="duplicateValues" dxfId="117" priority="119"/>
  </conditionalFormatting>
  <conditionalFormatting sqref="B1986">
    <cfRule type="duplicateValues" dxfId="116" priority="120"/>
  </conditionalFormatting>
  <conditionalFormatting sqref="B1990">
    <cfRule type="duplicateValues" dxfId="115" priority="115"/>
  </conditionalFormatting>
  <conditionalFormatting sqref="B1993:B1994 B1999:B2000">
    <cfRule type="duplicateValues" dxfId="114" priority="123"/>
  </conditionalFormatting>
  <conditionalFormatting sqref="B1995">
    <cfRule type="duplicateValues" dxfId="113" priority="118"/>
  </conditionalFormatting>
  <conditionalFormatting sqref="B1996">
    <cfRule type="duplicateValues" dxfId="112" priority="113"/>
  </conditionalFormatting>
  <conditionalFormatting sqref="B1997">
    <cfRule type="duplicateValues" dxfId="111" priority="117"/>
  </conditionalFormatting>
  <conditionalFormatting sqref="B1998">
    <cfRule type="duplicateValues" dxfId="110" priority="116"/>
  </conditionalFormatting>
  <conditionalFormatting sqref="B2001">
    <cfRule type="duplicateValues" dxfId="109" priority="114"/>
  </conditionalFormatting>
  <conditionalFormatting sqref="B2003">
    <cfRule type="duplicateValues" dxfId="108" priority="111"/>
  </conditionalFormatting>
  <conditionalFormatting sqref="B2008">
    <cfRule type="duplicateValues" dxfId="107" priority="107"/>
  </conditionalFormatting>
  <conditionalFormatting sqref="B2009">
    <cfRule type="duplicateValues" dxfId="106" priority="108"/>
  </conditionalFormatting>
  <conditionalFormatting sqref="B2010">
    <cfRule type="duplicateValues" dxfId="105" priority="110"/>
  </conditionalFormatting>
  <conditionalFormatting sqref="B2011">
    <cfRule type="duplicateValues" dxfId="104" priority="109"/>
  </conditionalFormatting>
  <conditionalFormatting sqref="B2012">
    <cfRule type="duplicateValues" dxfId="103" priority="106"/>
  </conditionalFormatting>
  <conditionalFormatting sqref="B2013 B2005:B2007">
    <cfRule type="duplicateValues" dxfId="102" priority="104"/>
  </conditionalFormatting>
  <conditionalFormatting sqref="A2351">
    <cfRule type="duplicateValues" dxfId="101" priority="102"/>
  </conditionalFormatting>
  <conditionalFormatting sqref="A2349">
    <cfRule type="duplicateValues" dxfId="100" priority="101"/>
  </conditionalFormatting>
  <conditionalFormatting sqref="A2353">
    <cfRule type="duplicateValues" dxfId="99" priority="100"/>
  </conditionalFormatting>
  <conditionalFormatting sqref="B2403:B2405">
    <cfRule type="duplicateValues" dxfId="98" priority="72"/>
  </conditionalFormatting>
  <conditionalFormatting sqref="B2406:B2409">
    <cfRule type="duplicateValues" dxfId="97" priority="70"/>
  </conditionalFormatting>
  <conditionalFormatting sqref="B2432">
    <cfRule type="duplicateValues" dxfId="96" priority="99"/>
  </conditionalFormatting>
  <conditionalFormatting sqref="B2433">
    <cfRule type="duplicateValues" dxfId="95" priority="98"/>
  </conditionalFormatting>
  <conditionalFormatting sqref="B2434">
    <cfRule type="duplicateValues" dxfId="94" priority="97"/>
  </conditionalFormatting>
  <conditionalFormatting sqref="B2438">
    <cfRule type="duplicateValues" dxfId="93" priority="96"/>
  </conditionalFormatting>
  <conditionalFormatting sqref="B2439">
    <cfRule type="duplicateValues" dxfId="92" priority="95"/>
  </conditionalFormatting>
  <conditionalFormatting sqref="B2442">
    <cfRule type="duplicateValues" dxfId="91" priority="94"/>
  </conditionalFormatting>
  <conditionalFormatting sqref="B2448">
    <cfRule type="duplicateValues" dxfId="90" priority="79"/>
  </conditionalFormatting>
  <conditionalFormatting sqref="B2449:B2451">
    <cfRule type="duplicateValues" dxfId="89" priority="92"/>
  </conditionalFormatting>
  <conditionalFormatting sqref="B2452">
    <cfRule type="duplicateValues" dxfId="88" priority="93"/>
  </conditionalFormatting>
  <conditionalFormatting sqref="B2453">
    <cfRule type="duplicateValues" dxfId="87" priority="91"/>
  </conditionalFormatting>
  <conditionalFormatting sqref="B2456:B2457 B2459">
    <cfRule type="duplicateValues" dxfId="86" priority="89"/>
  </conditionalFormatting>
  <conditionalFormatting sqref="B2460:B2461">
    <cfRule type="duplicateValues" dxfId="85" priority="88"/>
  </conditionalFormatting>
  <conditionalFormatting sqref="B2462">
    <cfRule type="duplicateValues" dxfId="84" priority="86"/>
  </conditionalFormatting>
  <conditionalFormatting sqref="B2463">
    <cfRule type="duplicateValues" dxfId="83" priority="87"/>
  </conditionalFormatting>
  <conditionalFormatting sqref="B2467">
    <cfRule type="duplicateValues" dxfId="82" priority="82"/>
  </conditionalFormatting>
  <conditionalFormatting sqref="B2470:B2471 B2476:B2477">
    <cfRule type="duplicateValues" dxfId="81" priority="90"/>
  </conditionalFormatting>
  <conditionalFormatting sqref="B2472">
    <cfRule type="duplicateValues" dxfId="80" priority="85"/>
  </conditionalFormatting>
  <conditionalFormatting sqref="B2473">
    <cfRule type="duplicateValues" dxfId="79" priority="80"/>
  </conditionalFormatting>
  <conditionalFormatting sqref="B2474">
    <cfRule type="duplicateValues" dxfId="78" priority="84"/>
  </conditionalFormatting>
  <conditionalFormatting sqref="B2475">
    <cfRule type="duplicateValues" dxfId="77" priority="83"/>
  </conditionalFormatting>
  <conditionalFormatting sqref="B2478">
    <cfRule type="duplicateValues" dxfId="76" priority="81"/>
  </conditionalFormatting>
  <conditionalFormatting sqref="B2480">
    <cfRule type="duplicateValues" dxfId="75" priority="78"/>
  </conditionalFormatting>
  <conditionalFormatting sqref="B2485">
    <cfRule type="duplicateValues" dxfId="74" priority="74"/>
  </conditionalFormatting>
  <conditionalFormatting sqref="B2486">
    <cfRule type="duplicateValues" dxfId="73" priority="75"/>
  </conditionalFormatting>
  <conditionalFormatting sqref="B2487">
    <cfRule type="duplicateValues" dxfId="72" priority="77"/>
  </conditionalFormatting>
  <conditionalFormatting sqref="B2488">
    <cfRule type="duplicateValues" dxfId="71" priority="76"/>
  </conditionalFormatting>
  <conditionalFormatting sqref="B2489">
    <cfRule type="duplicateValues" dxfId="70" priority="73"/>
  </conditionalFormatting>
  <conditionalFormatting sqref="B2490 B2482:B2484">
    <cfRule type="duplicateValues" dxfId="69" priority="71"/>
  </conditionalFormatting>
  <conditionalFormatting sqref="A2828">
    <cfRule type="duplicateValues" dxfId="68" priority="69"/>
  </conditionalFormatting>
  <conditionalFormatting sqref="A2826">
    <cfRule type="duplicateValues" dxfId="67" priority="68"/>
  </conditionalFormatting>
  <conditionalFormatting sqref="A2830">
    <cfRule type="duplicateValues" dxfId="66" priority="67"/>
  </conditionalFormatting>
  <conditionalFormatting sqref="B2879:B2881">
    <cfRule type="duplicateValues" dxfId="65" priority="39"/>
  </conditionalFormatting>
  <conditionalFormatting sqref="B2882:B2885">
    <cfRule type="duplicateValues" dxfId="64" priority="37"/>
  </conditionalFormatting>
  <conditionalFormatting sqref="B2908">
    <cfRule type="duplicateValues" dxfId="63" priority="66"/>
  </conditionalFormatting>
  <conditionalFormatting sqref="B2909">
    <cfRule type="duplicateValues" dxfId="62" priority="65"/>
  </conditionalFormatting>
  <conditionalFormatting sqref="B2910">
    <cfRule type="duplicateValues" dxfId="61" priority="64"/>
  </conditionalFormatting>
  <conditionalFormatting sqref="B2914">
    <cfRule type="duplicateValues" dxfId="60" priority="63"/>
  </conditionalFormatting>
  <conditionalFormatting sqref="B2915">
    <cfRule type="duplicateValues" dxfId="59" priority="62"/>
  </conditionalFormatting>
  <conditionalFormatting sqref="B2918">
    <cfRule type="duplicateValues" dxfId="58" priority="61"/>
  </conditionalFormatting>
  <conditionalFormatting sqref="B2924">
    <cfRule type="duplicateValues" dxfId="57" priority="46"/>
  </conditionalFormatting>
  <conditionalFormatting sqref="B2925:B2927">
    <cfRule type="duplicateValues" dxfId="56" priority="59"/>
  </conditionalFormatting>
  <conditionalFormatting sqref="B2928">
    <cfRule type="duplicateValues" dxfId="55" priority="60"/>
  </conditionalFormatting>
  <conditionalFormatting sqref="B2929">
    <cfRule type="duplicateValues" dxfId="54" priority="58"/>
  </conditionalFormatting>
  <conditionalFormatting sqref="B2932:B2933 B2935">
    <cfRule type="duplicateValues" dxfId="53" priority="56"/>
  </conditionalFormatting>
  <conditionalFormatting sqref="B2936:B2937">
    <cfRule type="duplicateValues" dxfId="52" priority="55"/>
  </conditionalFormatting>
  <conditionalFormatting sqref="B2938">
    <cfRule type="duplicateValues" dxfId="51" priority="53"/>
  </conditionalFormatting>
  <conditionalFormatting sqref="B2939">
    <cfRule type="duplicateValues" dxfId="50" priority="54"/>
  </conditionalFormatting>
  <conditionalFormatting sqref="B2943">
    <cfRule type="duplicateValues" dxfId="49" priority="49"/>
  </conditionalFormatting>
  <conditionalFormatting sqref="B2946:B2947 B2952:B2953">
    <cfRule type="duplicateValues" dxfId="48" priority="57"/>
  </conditionalFormatting>
  <conditionalFormatting sqref="B2948">
    <cfRule type="duplicateValues" dxfId="47" priority="52"/>
  </conditionalFormatting>
  <conditionalFormatting sqref="B2949">
    <cfRule type="duplicateValues" dxfId="46" priority="47"/>
  </conditionalFormatting>
  <conditionalFormatting sqref="B2950">
    <cfRule type="duplicateValues" dxfId="45" priority="51"/>
  </conditionalFormatting>
  <conditionalFormatting sqref="B2951">
    <cfRule type="duplicateValues" dxfId="44" priority="50"/>
  </conditionalFormatting>
  <conditionalFormatting sqref="B2954">
    <cfRule type="duplicateValues" dxfId="43" priority="48"/>
  </conditionalFormatting>
  <conditionalFormatting sqref="B2956">
    <cfRule type="duplicateValues" dxfId="42" priority="45"/>
  </conditionalFormatting>
  <conditionalFormatting sqref="B2961">
    <cfRule type="duplicateValues" dxfId="41" priority="41"/>
  </conditionalFormatting>
  <conditionalFormatting sqref="B2962">
    <cfRule type="duplicateValues" dxfId="40" priority="42"/>
  </conditionalFormatting>
  <conditionalFormatting sqref="B2963">
    <cfRule type="duplicateValues" dxfId="39" priority="44"/>
  </conditionalFormatting>
  <conditionalFormatting sqref="B2964">
    <cfRule type="duplicateValues" dxfId="38" priority="43"/>
  </conditionalFormatting>
  <conditionalFormatting sqref="B2965">
    <cfRule type="duplicateValues" dxfId="37" priority="40"/>
  </conditionalFormatting>
  <conditionalFormatting sqref="B2966 B2958:B2960">
    <cfRule type="duplicateValues" dxfId="36" priority="38"/>
  </conditionalFormatting>
  <conditionalFormatting sqref="A3304">
    <cfRule type="duplicateValues" dxfId="35" priority="36"/>
  </conditionalFormatting>
  <conditionalFormatting sqref="A3302">
    <cfRule type="duplicateValues" dxfId="34" priority="35"/>
  </conditionalFormatting>
  <conditionalFormatting sqref="A3306">
    <cfRule type="duplicateValues" dxfId="33" priority="34"/>
  </conditionalFormatting>
  <conditionalFormatting sqref="B3356:B3358">
    <cfRule type="duplicateValues" dxfId="32" priority="6"/>
  </conditionalFormatting>
  <conditionalFormatting sqref="B3359:B3362">
    <cfRule type="duplicateValues" dxfId="31" priority="4"/>
  </conditionalFormatting>
  <conditionalFormatting sqref="B3385">
    <cfRule type="duplicateValues" dxfId="30" priority="33"/>
  </conditionalFormatting>
  <conditionalFormatting sqref="B3386">
    <cfRule type="duplicateValues" dxfId="29" priority="32"/>
  </conditionalFormatting>
  <conditionalFormatting sqref="B3387">
    <cfRule type="duplicateValues" dxfId="28" priority="31"/>
  </conditionalFormatting>
  <conditionalFormatting sqref="B3391">
    <cfRule type="duplicateValues" dxfId="27" priority="30"/>
  </conditionalFormatting>
  <conditionalFormatting sqref="B3392">
    <cfRule type="duplicateValues" dxfId="26" priority="29"/>
  </conditionalFormatting>
  <conditionalFormatting sqref="B3395">
    <cfRule type="duplicateValues" dxfId="25" priority="28"/>
  </conditionalFormatting>
  <conditionalFormatting sqref="B3401">
    <cfRule type="duplicateValues" dxfId="24" priority="13"/>
  </conditionalFormatting>
  <conditionalFormatting sqref="B3402:B3404">
    <cfRule type="duplicateValues" dxfId="23" priority="26"/>
  </conditionalFormatting>
  <conditionalFormatting sqref="B3405">
    <cfRule type="duplicateValues" dxfId="22" priority="27"/>
  </conditionalFormatting>
  <conditionalFormatting sqref="B3406">
    <cfRule type="duplicateValues" dxfId="21" priority="25"/>
  </conditionalFormatting>
  <conditionalFormatting sqref="B3409:B3410 B3412">
    <cfRule type="duplicateValues" dxfId="20" priority="23"/>
  </conditionalFormatting>
  <conditionalFormatting sqref="B3413:B3414">
    <cfRule type="duplicateValues" dxfId="19" priority="22"/>
  </conditionalFormatting>
  <conditionalFormatting sqref="B3415">
    <cfRule type="duplicateValues" dxfId="18" priority="20"/>
  </conditionalFormatting>
  <conditionalFormatting sqref="B3416">
    <cfRule type="duplicateValues" dxfId="17" priority="21"/>
  </conditionalFormatting>
  <conditionalFormatting sqref="B3420">
    <cfRule type="duplicateValues" dxfId="16" priority="16"/>
  </conditionalFormatting>
  <conditionalFormatting sqref="B3423:B3424 B3429:B3430">
    <cfRule type="duplicateValues" dxfId="15" priority="24"/>
  </conditionalFormatting>
  <conditionalFormatting sqref="B3425">
    <cfRule type="duplicateValues" dxfId="14" priority="19"/>
  </conditionalFormatting>
  <conditionalFormatting sqref="B3426">
    <cfRule type="duplicateValues" dxfId="13" priority="14"/>
  </conditionalFormatting>
  <conditionalFormatting sqref="B3427">
    <cfRule type="duplicateValues" dxfId="12" priority="18"/>
  </conditionalFormatting>
  <conditionalFormatting sqref="B3428">
    <cfRule type="duplicateValues" dxfId="11" priority="17"/>
  </conditionalFormatting>
  <conditionalFormatting sqref="B3431">
    <cfRule type="duplicateValues" dxfId="10" priority="15"/>
  </conditionalFormatting>
  <conditionalFormatting sqref="B3433">
    <cfRule type="duplicateValues" dxfId="9" priority="12"/>
  </conditionalFormatting>
  <conditionalFormatting sqref="B3438">
    <cfRule type="duplicateValues" dxfId="8" priority="8"/>
  </conditionalFormatting>
  <conditionalFormatting sqref="B3439">
    <cfRule type="duplicateValues" dxfId="7" priority="9"/>
  </conditionalFormatting>
  <conditionalFormatting sqref="B3440">
    <cfRule type="duplicateValues" dxfId="6" priority="11"/>
  </conditionalFormatting>
  <conditionalFormatting sqref="B3441">
    <cfRule type="duplicateValues" dxfId="5" priority="10"/>
  </conditionalFormatting>
  <conditionalFormatting sqref="B3442">
    <cfRule type="duplicateValues" dxfId="4" priority="7"/>
  </conditionalFormatting>
  <conditionalFormatting sqref="B3443 B3435:B3437">
    <cfRule type="duplicateValues" dxfId="3" priority="5"/>
  </conditionalFormatting>
  <conditionalFormatting sqref="A3781">
    <cfRule type="duplicateValues" dxfId="2" priority="3"/>
  </conditionalFormatting>
  <conditionalFormatting sqref="A3779">
    <cfRule type="duplicateValues" dxfId="1" priority="2"/>
  </conditionalFormatting>
  <conditionalFormatting sqref="A3783">
    <cfRule type="duplicateValues" dxfId="0" priority="1"/>
  </conditionalFormatting>
  <printOptions verticalCentered="1"/>
  <pageMargins left="0" right="0" top="0.23622047244094491" bottom="0.23622047244094491" header="0.23622047244094491" footer="0.23622047244094491"/>
  <pageSetup paperSize="9" scale="10" orientation="landscape" r:id="rId1"/>
  <headerFooter alignWithMargins="0">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F4</vt:lpstr>
      <vt:lpstr>F4.1</vt:lpstr>
      <vt:lpstr>F4.2</vt:lpstr>
      <vt:lpstr>F4.3</vt:lpstr>
      <vt:lpstr>F4.1!Print_Area</vt:lpstr>
      <vt:lpstr>F4.2!Print_Area</vt:lpstr>
      <vt:lpstr>F4.3!Print_Area</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2024-10-16T14:28:10Z</cp:lastPrinted>
  <dcterms:created xsi:type="dcterms:W3CDTF">2021-06-11T08:59:15Z</dcterms:created>
  <dcterms:modified xsi:type="dcterms:W3CDTF">2024-11-21T14:35:50Z</dcterms:modified>
</cp:coreProperties>
</file>